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activeTab="7"/>
  </bookViews>
  <sheets>
    <sheet name="Estação 1 (BASE)" sheetId="1" r:id="rId1"/>
    <sheet name="Estação 2" sheetId="4" r:id="rId2"/>
    <sheet name="Média" sheetId="2" r:id="rId3"/>
    <sheet name="Tabela Completa" sheetId="3" r:id="rId4"/>
    <sheet name="Máximo Anual" sheetId="5" r:id="rId5"/>
    <sheet name="Determinação_TR" sheetId="6" r:id="rId6"/>
    <sheet name="Altura_Pluviométrica" sheetId="9" r:id="rId7"/>
    <sheet name="Equação_Chuva_Intensa" sheetId="8" r:id="rId8"/>
  </sheets>
  <externalReferences>
    <externalReference r:id="rId9"/>
  </externalReferences>
  <definedNames>
    <definedName name="plan1">'Tabela Completa'!$F$9</definedName>
    <definedName name="seleçao1975">'Tabela Completa'!$F$15:$AJ$26</definedName>
    <definedName name="seleçao1976">'Tabela Completa'!$F$27:$AJ$38</definedName>
    <definedName name="seleçao1977">'Tabela Completa'!$F$39:$AJ$50</definedName>
    <definedName name="seleçao1978">'Tabela Completa'!$F$51:$AJ$62</definedName>
    <definedName name="seleçao1979">'Tabela Completa'!$F$63:$AJ$74</definedName>
    <definedName name="seleçao1980">'Tabela Completa'!$F$75:$AJ$86</definedName>
    <definedName name="seleçao1981">'Tabela Completa'!$F$87:$AJ$98</definedName>
    <definedName name="seleçao1982">'Tabela Completa'!$F$99:$AJ$110</definedName>
    <definedName name="seleçao1983">'Tabela Completa'!$F$111:$AJ$122</definedName>
    <definedName name="seleçao1984">'Tabela Completa'!$F$123:$AJ$134</definedName>
    <definedName name="seleçao1985">'Tabela Completa'!$F$135:$AJ$146</definedName>
    <definedName name="seleçao1986">'Tabela Completa'!$F$147:$AJ$158</definedName>
    <definedName name="seleçao1987">'Tabela Completa'!$F$159:$AJ$170</definedName>
    <definedName name="seleçao1988">'Tabela Completa'!$F$171:$AJ$182</definedName>
    <definedName name="seleçao1989">'Tabela Completa'!$F$183:$AJ$194</definedName>
    <definedName name="seleçao1990">'Tabela Completa'!$F$195:$AJ$206</definedName>
    <definedName name="seleçao1991">'Tabela Completa'!$F$207:$AJ$218</definedName>
    <definedName name="seleçao1992">'Tabela Completa'!$F$219:$AJ$230</definedName>
    <definedName name="seleçao1993">'Tabela Completa'!$F$231:$AJ$242</definedName>
    <definedName name="seleçao1994">'Tabela Completa'!$F$243:$AJ$254</definedName>
    <definedName name="seleçao1995">'Tabela Completa'!$F$255:$AJ$266</definedName>
    <definedName name="seleçao1996">'Tabela Completa'!$F$267:$AJ$278</definedName>
    <definedName name="seleçao1997">'Tabela Completa'!$F$279:$AJ$290</definedName>
    <definedName name="seleçao1998">'Tabela Completa'!$F$291:$AJ$302</definedName>
    <definedName name="seleçao1999">'Tabela Completa'!$F$303:$AJ$314</definedName>
    <definedName name="seleçao2000">'Tabela Completa'!$F$315:$AJ$326</definedName>
    <definedName name="seleçao2001">'Tabela Completa'!$F$327:$AJ$338</definedName>
    <definedName name="seleçao2002">'Tabela Completa'!$F$339:$AJ$350</definedName>
    <definedName name="seleçao2003">'Tabela Completa'!$F$351:$AJ$362</definedName>
    <definedName name="seleçao2004">'Tabela Completa'!$F$363:$AJ$374</definedName>
    <definedName name="seleçao2005">'Tabela Completa'!$F$375:$AJ$386</definedName>
    <definedName name="seleçao2006">'Tabela Completa'!$F$387:$AJ$398</definedName>
    <definedName name="seleçao2007">'Tabela Completa'!$F$399:$AJ$410</definedName>
    <definedName name="seleçao2008">'Tabela Completa'!$F$411:$AJ$422</definedName>
    <definedName name="seleçao2009">'Tabela Completa'!$F$423:$AJ$434</definedName>
    <definedName name="seleçao2010">'Tabela Completa'!$F$435:$AJ$446</definedName>
    <definedName name="seleçao2011">'Tabela Completa'!$F$447:$AJ$458</definedName>
    <definedName name="seleçao2012">'Tabela Completa'!$F$459:$AJ$470</definedName>
    <definedName name="seleçao2013">'Tabela Completa'!$F$471:$AJ$482</definedName>
    <definedName name="seleçao2014">'Tabela Completa'!$F$483:$AJ$494</definedName>
    <definedName name="seleçao2015">'Tabela Completa'!$F$495:$AJ$506</definedName>
  </definedNames>
  <calcPr calcId="144525"/>
</workbook>
</file>

<file path=xl/calcChain.xml><?xml version="1.0" encoding="utf-8"?>
<calcChain xmlns="http://schemas.openxmlformats.org/spreadsheetml/2006/main">
  <c r="O7" i="8" l="1"/>
  <c r="O8" i="8" s="1"/>
  <c r="O9" i="8" s="1"/>
  <c r="O10" i="8" s="1"/>
  <c r="G6" i="9" l="1"/>
  <c r="G7" i="9"/>
  <c r="G8" i="9"/>
  <c r="G9" i="9"/>
  <c r="G10" i="9"/>
  <c r="G5" i="9"/>
  <c r="F6" i="9"/>
  <c r="F7" i="9"/>
  <c r="F8" i="9"/>
  <c r="F9" i="9"/>
  <c r="F10" i="9"/>
  <c r="F5" i="9"/>
  <c r="E10" i="9"/>
  <c r="E6" i="9"/>
  <c r="E7" i="9"/>
  <c r="E8" i="9"/>
  <c r="E9" i="9"/>
  <c r="E5" i="9"/>
  <c r="D6" i="9"/>
  <c r="D7" i="9"/>
  <c r="D8" i="9"/>
  <c r="D9" i="9"/>
  <c r="D20" i="9" s="1"/>
  <c r="C10" i="8" s="1"/>
  <c r="I10" i="8" s="1"/>
  <c r="D10" i="9"/>
  <c r="D21" i="9" s="1"/>
  <c r="C11" i="8" s="1"/>
  <c r="I11" i="8" s="1"/>
  <c r="D5" i="9"/>
  <c r="D17" i="9"/>
  <c r="C7" i="8" s="1"/>
  <c r="I7" i="8" s="1"/>
  <c r="F17" i="9"/>
  <c r="E7" i="8" s="1"/>
  <c r="K7" i="8" s="1"/>
  <c r="C21" i="9"/>
  <c r="F21" i="9" s="1"/>
  <c r="E11" i="8" s="1"/>
  <c r="K11" i="8" s="1"/>
  <c r="C20" i="9"/>
  <c r="G20" i="9" s="1"/>
  <c r="F10" i="8" s="1"/>
  <c r="L10" i="8" s="1"/>
  <c r="C19" i="9"/>
  <c r="G19" i="9" s="1"/>
  <c r="F9" i="8" s="1"/>
  <c r="L9" i="8" s="1"/>
  <c r="C18" i="9"/>
  <c r="D18" i="9" s="1"/>
  <c r="C8" i="8" s="1"/>
  <c r="I8" i="8" s="1"/>
  <c r="C17" i="9"/>
  <c r="G17" i="9" s="1"/>
  <c r="F7" i="8" s="1"/>
  <c r="L7" i="8" s="1"/>
  <c r="C16" i="9"/>
  <c r="G16" i="9" s="1"/>
  <c r="F6" i="8" s="1"/>
  <c r="L6" i="8" s="1"/>
  <c r="AA17" i="8"/>
  <c r="Z10" i="8" s="1"/>
  <c r="AA16" i="8"/>
  <c r="AC10" i="8" s="1"/>
  <c r="AB11" i="8"/>
  <c r="B11" i="8"/>
  <c r="H11" i="8" s="1"/>
  <c r="N11" i="8" s="1"/>
  <c r="B10" i="8"/>
  <c r="H10" i="8" s="1"/>
  <c r="N10" i="8" s="1"/>
  <c r="B9" i="8"/>
  <c r="H9" i="8" s="1"/>
  <c r="N9" i="8" s="1"/>
  <c r="B8" i="8"/>
  <c r="H8" i="8" s="1"/>
  <c r="N8" i="8" s="1"/>
  <c r="O11" i="8"/>
  <c r="B7" i="8"/>
  <c r="H7" i="8" s="1"/>
  <c r="N7" i="8" s="1"/>
  <c r="S6" i="8"/>
  <c r="R6" i="8"/>
  <c r="AB8" i="8" s="1"/>
  <c r="B6" i="8"/>
  <c r="H6" i="8" s="1"/>
  <c r="N6" i="8" s="1"/>
  <c r="P6" i="8" s="1"/>
  <c r="Q6" i="8" s="1"/>
  <c r="W6" i="8" s="1"/>
  <c r="L5" i="8"/>
  <c r="K5" i="8"/>
  <c r="J5" i="8"/>
  <c r="I5" i="8"/>
  <c r="B5" i="8"/>
  <c r="H5" i="8" s="1"/>
  <c r="F20" i="9" l="1"/>
  <c r="E10" i="8" s="1"/>
  <c r="K10" i="8" s="1"/>
  <c r="D16" i="9"/>
  <c r="C6" i="8" s="1"/>
  <c r="I6" i="8" s="1"/>
  <c r="E16" i="9"/>
  <c r="D6" i="8" s="1"/>
  <c r="J6" i="8" s="1"/>
  <c r="F16" i="9"/>
  <c r="E6" i="8" s="1"/>
  <c r="K6" i="8" s="1"/>
  <c r="E20" i="9"/>
  <c r="D10" i="8" s="1"/>
  <c r="J10" i="8" s="1"/>
  <c r="G21" i="9"/>
  <c r="F11" i="8" s="1"/>
  <c r="L11" i="8" s="1"/>
  <c r="E19" i="9"/>
  <c r="D9" i="8" s="1"/>
  <c r="J9" i="8" s="1"/>
  <c r="D19" i="9"/>
  <c r="C9" i="8" s="1"/>
  <c r="I9" i="8" s="1"/>
  <c r="E18" i="9"/>
  <c r="D8" i="8" s="1"/>
  <c r="J8" i="8" s="1"/>
  <c r="F19" i="9"/>
  <c r="E9" i="8" s="1"/>
  <c r="K9" i="8" s="1"/>
  <c r="E17" i="9"/>
  <c r="D7" i="8" s="1"/>
  <c r="J7" i="8" s="1"/>
  <c r="F18" i="9"/>
  <c r="E8" i="8" s="1"/>
  <c r="K8" i="8" s="1"/>
  <c r="G18" i="9"/>
  <c r="F8" i="8" s="1"/>
  <c r="L8" i="8" s="1"/>
  <c r="E21" i="9"/>
  <c r="D11" i="8" s="1"/>
  <c r="J11" i="8" s="1"/>
  <c r="T6" i="8"/>
  <c r="U6" i="8" s="1"/>
  <c r="V6" i="8" s="1"/>
  <c r="P10" i="8"/>
  <c r="Q10" i="8" s="1"/>
  <c r="W10" i="8" s="1"/>
  <c r="P7" i="8"/>
  <c r="Q7" i="8" s="1"/>
  <c r="W7" i="8" s="1"/>
  <c r="P8" i="8"/>
  <c r="Q8" i="8" s="1"/>
  <c r="W8" i="8" s="1"/>
  <c r="P9" i="8"/>
  <c r="Q9" i="8" s="1"/>
  <c r="W9" i="8" s="1"/>
  <c r="P11" i="8"/>
  <c r="Q11" i="8" s="1"/>
  <c r="W11" i="8" s="1"/>
  <c r="R7" i="8"/>
  <c r="R8" i="8" s="1"/>
  <c r="R9" i="8" s="1"/>
  <c r="R10" i="8" s="1"/>
  <c r="R11" i="8" s="1"/>
  <c r="S7" i="8"/>
  <c r="T7" i="8" l="1"/>
  <c r="U7" i="8" s="1"/>
  <c r="V7" i="8" s="1"/>
  <c r="S8" i="8"/>
  <c r="S9" i="8" l="1"/>
  <c r="T8" i="8"/>
  <c r="U8" i="8" s="1"/>
  <c r="V8" i="8" s="1"/>
  <c r="S10" i="8" l="1"/>
  <c r="T9" i="8"/>
  <c r="U9" i="8" s="1"/>
  <c r="V9" i="8" s="1"/>
  <c r="S11" i="8" l="1"/>
  <c r="T11" i="8" s="1"/>
  <c r="U11" i="8" s="1"/>
  <c r="V11" i="8" s="1"/>
  <c r="T10" i="8"/>
  <c r="U10" i="8" s="1"/>
  <c r="V10" i="8" s="1"/>
  <c r="N15" i="6" l="1"/>
  <c r="N13" i="6"/>
  <c r="N10" i="6"/>
  <c r="G44" i="6" l="1"/>
  <c r="H44" i="6" s="1"/>
  <c r="G9" i="6"/>
  <c r="H9" i="6" s="1"/>
  <c r="G10" i="6"/>
  <c r="H10" i="6" s="1"/>
  <c r="G11" i="6"/>
  <c r="H11" i="6" s="1"/>
  <c r="G12" i="6"/>
  <c r="H12" i="6" s="1"/>
  <c r="G13" i="6"/>
  <c r="H13" i="6" s="1"/>
  <c r="G14" i="6"/>
  <c r="H14" i="6" s="1"/>
  <c r="G15" i="6"/>
  <c r="H15" i="6" s="1"/>
  <c r="G16" i="6"/>
  <c r="H16" i="6" s="1"/>
  <c r="G17" i="6"/>
  <c r="H17" i="6" s="1"/>
  <c r="G18" i="6"/>
  <c r="H18" i="6" s="1"/>
  <c r="G19" i="6"/>
  <c r="H19" i="6" s="1"/>
  <c r="G20" i="6"/>
  <c r="H20" i="6" s="1"/>
  <c r="G21" i="6"/>
  <c r="H21" i="6" s="1"/>
  <c r="G22" i="6"/>
  <c r="H22" i="6" s="1"/>
  <c r="G23" i="6"/>
  <c r="H23" i="6" s="1"/>
  <c r="G24" i="6"/>
  <c r="H24" i="6" s="1"/>
  <c r="G25" i="6"/>
  <c r="H25" i="6" s="1"/>
  <c r="G26" i="6"/>
  <c r="H26" i="6" s="1"/>
  <c r="G27" i="6"/>
  <c r="H27" i="6" s="1"/>
  <c r="G28" i="6"/>
  <c r="H28" i="6" s="1"/>
  <c r="G29" i="6"/>
  <c r="H29" i="6" s="1"/>
  <c r="G30" i="6"/>
  <c r="H30" i="6" s="1"/>
  <c r="G31" i="6"/>
  <c r="H31" i="6" s="1"/>
  <c r="G32" i="6"/>
  <c r="H32" i="6" s="1"/>
  <c r="G33" i="6"/>
  <c r="H33" i="6" s="1"/>
  <c r="G34" i="6"/>
  <c r="H34" i="6" s="1"/>
  <c r="G35" i="6"/>
  <c r="H35" i="6" s="1"/>
  <c r="G36" i="6"/>
  <c r="H36" i="6" s="1"/>
  <c r="G37" i="6"/>
  <c r="H37" i="6" s="1"/>
  <c r="G38" i="6"/>
  <c r="H38" i="6" s="1"/>
  <c r="G39" i="6"/>
  <c r="H39" i="6" s="1"/>
  <c r="G40" i="6"/>
  <c r="H40" i="6" s="1"/>
  <c r="G41" i="6"/>
  <c r="H41" i="6" s="1"/>
  <c r="G42" i="6"/>
  <c r="H42" i="6" s="1"/>
  <c r="G43" i="6"/>
  <c r="H43" i="6" s="1"/>
  <c r="F38" i="6"/>
  <c r="F35" i="6"/>
  <c r="F42" i="6"/>
  <c r="F41" i="6"/>
  <c r="F37" i="6"/>
  <c r="F32" i="6"/>
  <c r="F22" i="6"/>
  <c r="F8" i="6"/>
  <c r="F5" i="6"/>
  <c r="F9" i="6"/>
  <c r="F21" i="6"/>
  <c r="F10" i="6"/>
  <c r="F6" i="6"/>
  <c r="F4" i="6"/>
  <c r="F26" i="6"/>
  <c r="F44" i="6"/>
  <c r="F18" i="6"/>
  <c r="F36" i="6"/>
  <c r="F30" i="6"/>
  <c r="F23" i="6"/>
  <c r="F15" i="6"/>
  <c r="F11" i="6"/>
  <c r="F25" i="6"/>
  <c r="F34" i="6"/>
  <c r="F17" i="6"/>
  <c r="F43" i="6"/>
  <c r="F14" i="6"/>
  <c r="F20" i="6"/>
  <c r="F12" i="6"/>
  <c r="F28" i="6"/>
  <c r="F16" i="6"/>
  <c r="F24" i="6"/>
  <c r="F19" i="6"/>
  <c r="F29" i="6"/>
  <c r="F31" i="6"/>
  <c r="F33" i="6"/>
  <c r="F27" i="6"/>
  <c r="F13" i="6"/>
  <c r="F40" i="6"/>
  <c r="F7" i="6"/>
  <c r="F39"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G4" i="6"/>
  <c r="H4" i="6" s="1"/>
  <c r="G5" i="6"/>
  <c r="H5" i="6" s="1"/>
  <c r="G6" i="6"/>
  <c r="H6" i="6" s="1"/>
  <c r="G7" i="6"/>
  <c r="H7" i="6" s="1"/>
  <c r="G8" i="6"/>
  <c r="H8" i="6" s="1"/>
  <c r="J4" i="6" l="1"/>
  <c r="K13" i="6" s="1"/>
  <c r="I4" i="6"/>
  <c r="K9" i="6" s="1"/>
  <c r="K20" i="6" l="1"/>
  <c r="K44" i="6"/>
  <c r="N14" i="6" s="1"/>
  <c r="K19" i="6"/>
  <c r="K24" i="6"/>
  <c r="N5" i="6" s="1"/>
  <c r="K29" i="6"/>
  <c r="K34" i="6"/>
  <c r="K39" i="6"/>
  <c r="N9" i="6" s="1"/>
  <c r="K17" i="6"/>
  <c r="K27" i="6"/>
  <c r="K23" i="6"/>
  <c r="K33" i="6"/>
  <c r="K38" i="6"/>
  <c r="N8" i="6" s="1"/>
  <c r="K12" i="6"/>
  <c r="K22" i="6"/>
  <c r="K37" i="6"/>
  <c r="K42" i="6"/>
  <c r="N11" i="6" s="1"/>
  <c r="K32" i="6"/>
  <c r="K11" i="6"/>
  <c r="K16" i="6"/>
  <c r="K21" i="6"/>
  <c r="K18" i="6"/>
  <c r="K28" i="6"/>
  <c r="K43" i="6"/>
  <c r="N12" i="6" s="1"/>
  <c r="K6" i="6"/>
  <c r="K31" i="6"/>
  <c r="N6" i="6" s="1"/>
  <c r="K36" i="6"/>
  <c r="K41" i="6"/>
  <c r="K26" i="6"/>
  <c r="K10" i="6"/>
  <c r="K15" i="6"/>
  <c r="K25" i="6"/>
  <c r="K30" i="6"/>
  <c r="K35" i="6"/>
  <c r="K40" i="6"/>
  <c r="K14" i="6"/>
  <c r="K8" i="6"/>
  <c r="K7" i="6"/>
  <c r="K4" i="6"/>
  <c r="K5" i="6"/>
  <c r="N7" i="6" l="1"/>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G482" i="3" l="1"/>
  <c r="H482" i="3"/>
  <c r="I482" i="3"/>
  <c r="J482" i="3"/>
  <c r="K482" i="3"/>
  <c r="L482" i="3"/>
  <c r="M482" i="3"/>
  <c r="N482" i="3"/>
  <c r="O482" i="3"/>
  <c r="P482" i="3"/>
  <c r="Q482" i="3"/>
  <c r="R482" i="3"/>
  <c r="S482" i="3"/>
  <c r="T482" i="3"/>
  <c r="U482" i="3"/>
  <c r="V482" i="3"/>
  <c r="W482" i="3"/>
  <c r="X482" i="3"/>
  <c r="Y482" i="3"/>
  <c r="Z482" i="3"/>
  <c r="AA482" i="3"/>
  <c r="AB482" i="3"/>
  <c r="AC482" i="3"/>
  <c r="AD482" i="3"/>
  <c r="AE482" i="3"/>
  <c r="AF482" i="3"/>
  <c r="AG482" i="3"/>
  <c r="AH482" i="3"/>
  <c r="AI482" i="3"/>
  <c r="AJ482" i="3"/>
  <c r="F482" i="3"/>
  <c r="G481" i="3"/>
  <c r="H481" i="3"/>
  <c r="I481" i="3"/>
  <c r="J481" i="3"/>
  <c r="K481" i="3"/>
  <c r="L481" i="3"/>
  <c r="M481" i="3"/>
  <c r="N481" i="3"/>
  <c r="O481" i="3"/>
  <c r="P481" i="3"/>
  <c r="Q481" i="3"/>
  <c r="R481" i="3"/>
  <c r="S481" i="3"/>
  <c r="T481" i="3"/>
  <c r="U481" i="3"/>
  <c r="V481" i="3"/>
  <c r="W481" i="3"/>
  <c r="X481" i="3"/>
  <c r="Y481" i="3"/>
  <c r="Z481" i="3"/>
  <c r="AA481" i="3"/>
  <c r="AB481" i="3"/>
  <c r="AC481" i="3"/>
  <c r="AD481" i="3"/>
  <c r="AE481" i="3"/>
  <c r="AF481" i="3"/>
  <c r="AG481" i="3"/>
  <c r="AH481" i="3"/>
  <c r="AI481" i="3"/>
  <c r="F481" i="3"/>
  <c r="G480" i="3"/>
  <c r="H480" i="3"/>
  <c r="I480" i="3"/>
  <c r="J480" i="3"/>
  <c r="K480" i="3"/>
  <c r="L480" i="3"/>
  <c r="M480" i="3"/>
  <c r="N480" i="3"/>
  <c r="O480" i="3"/>
  <c r="P480" i="3"/>
  <c r="Q480" i="3"/>
  <c r="R480" i="3"/>
  <c r="S480" i="3"/>
  <c r="T480" i="3"/>
  <c r="U480" i="3"/>
  <c r="V480" i="3"/>
  <c r="W480" i="3"/>
  <c r="X480" i="3"/>
  <c r="Y480" i="3"/>
  <c r="Z480" i="3"/>
  <c r="AA480" i="3"/>
  <c r="AB480" i="3"/>
  <c r="AC480" i="3"/>
  <c r="AD480" i="3"/>
  <c r="AE480" i="3"/>
  <c r="AF480" i="3"/>
  <c r="AG480" i="3"/>
  <c r="AH480" i="3"/>
  <c r="AI480" i="3"/>
  <c r="AJ480" i="3"/>
  <c r="F480" i="3"/>
  <c r="G479" i="3"/>
  <c r="H479" i="3"/>
  <c r="I479" i="3"/>
  <c r="J479" i="3"/>
  <c r="K479" i="3"/>
  <c r="L479" i="3"/>
  <c r="M479" i="3"/>
  <c r="N479" i="3"/>
  <c r="O479" i="3"/>
  <c r="P479" i="3"/>
  <c r="Q479" i="3"/>
  <c r="R479" i="3"/>
  <c r="S479" i="3"/>
  <c r="T479" i="3"/>
  <c r="U479" i="3"/>
  <c r="V479" i="3"/>
  <c r="W479" i="3"/>
  <c r="X479" i="3"/>
  <c r="Y479" i="3"/>
  <c r="Z479" i="3"/>
  <c r="AA479" i="3"/>
  <c r="AB479" i="3"/>
  <c r="AC479" i="3"/>
  <c r="AD479" i="3"/>
  <c r="AE479" i="3"/>
  <c r="AF479" i="3"/>
  <c r="AG479" i="3"/>
  <c r="AH479" i="3"/>
  <c r="AI479" i="3"/>
  <c r="F479" i="3"/>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E59"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E62"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E65"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E68"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E25"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E28"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E31"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E34" i="2"/>
  <c r="F54" i="2"/>
  <c r="G54" i="2"/>
  <c r="H54" i="2"/>
  <c r="I54" i="2"/>
  <c r="J54" i="2"/>
  <c r="K54" i="2"/>
  <c r="L54" i="2"/>
  <c r="M54" i="2"/>
  <c r="N54" i="2"/>
  <c r="O54" i="2"/>
  <c r="P54" i="2"/>
  <c r="Q54" i="2"/>
  <c r="R54" i="2"/>
  <c r="S54" i="2"/>
  <c r="T54" i="2"/>
  <c r="U54" i="2"/>
  <c r="V54" i="2"/>
  <c r="W54" i="2"/>
  <c r="X54" i="2"/>
  <c r="Y54" i="2"/>
  <c r="Z54" i="2"/>
  <c r="AA54" i="2"/>
  <c r="AB54" i="2"/>
  <c r="AC54" i="2"/>
  <c r="AD54" i="2"/>
  <c r="AE54" i="2"/>
  <c r="AF54" i="2"/>
  <c r="AG54" i="2"/>
  <c r="AH54" i="2"/>
  <c r="E54" i="2"/>
  <c r="F51" i="2"/>
  <c r="G51" i="2"/>
  <c r="H51" i="2"/>
  <c r="I51" i="2"/>
  <c r="J51" i="2"/>
  <c r="K51" i="2"/>
  <c r="L51" i="2"/>
  <c r="M51" i="2"/>
  <c r="N51" i="2"/>
  <c r="O51" i="2"/>
  <c r="P51" i="2"/>
  <c r="Q51" i="2"/>
  <c r="R51" i="2"/>
  <c r="S51" i="2"/>
  <c r="T51" i="2"/>
  <c r="U51" i="2"/>
  <c r="V51" i="2"/>
  <c r="W51" i="2"/>
  <c r="X51" i="2"/>
  <c r="Y51" i="2"/>
  <c r="Z51" i="2"/>
  <c r="AA51" i="2"/>
  <c r="AB51" i="2"/>
  <c r="AC51" i="2"/>
  <c r="AD51" i="2"/>
  <c r="AE51" i="2"/>
  <c r="AF51" i="2"/>
  <c r="AG51" i="2"/>
  <c r="AH51" i="2"/>
  <c r="AI51" i="2"/>
  <c r="E51"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E48"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E45" i="2"/>
  <c r="F20" i="2"/>
  <c r="G212" i="3" s="1"/>
  <c r="G20" i="2"/>
  <c r="H212" i="3" s="1"/>
  <c r="H20" i="2"/>
  <c r="I212" i="3" s="1"/>
  <c r="I20" i="2"/>
  <c r="J212" i="3" s="1"/>
  <c r="J20" i="2"/>
  <c r="K212" i="3" s="1"/>
  <c r="K20" i="2"/>
  <c r="L20" i="2"/>
  <c r="M212" i="3" s="1"/>
  <c r="M20" i="2"/>
  <c r="N212" i="3" s="1"/>
  <c r="N20" i="2"/>
  <c r="O212" i="3" s="1"/>
  <c r="O20" i="2"/>
  <c r="P212" i="3" s="1"/>
  <c r="P20" i="2"/>
  <c r="Q212" i="3" s="1"/>
  <c r="Q20" i="2"/>
  <c r="R20" i="2"/>
  <c r="S212" i="3" s="1"/>
  <c r="S20" i="2"/>
  <c r="T212" i="3" s="1"/>
  <c r="T20" i="2"/>
  <c r="U212" i="3" s="1"/>
  <c r="U20" i="2"/>
  <c r="V212" i="3" s="1"/>
  <c r="V20" i="2"/>
  <c r="W212" i="3" s="1"/>
  <c r="W20" i="2"/>
  <c r="X20" i="2"/>
  <c r="Y212" i="3" s="1"/>
  <c r="Y20" i="2"/>
  <c r="Z212" i="3" s="1"/>
  <c r="Z20" i="2"/>
  <c r="AA212" i="3" s="1"/>
  <c r="AA20" i="2"/>
  <c r="AB212" i="3" s="1"/>
  <c r="AB20" i="2"/>
  <c r="AC212" i="3" s="1"/>
  <c r="AC20" i="2"/>
  <c r="AD20" i="2"/>
  <c r="AE212" i="3" s="1"/>
  <c r="AE20" i="2"/>
  <c r="AF212" i="3" s="1"/>
  <c r="AF20" i="2"/>
  <c r="AG212" i="3" s="1"/>
  <c r="AG20" i="2"/>
  <c r="AH212" i="3" s="1"/>
  <c r="AH20" i="2"/>
  <c r="AI212" i="3" s="1"/>
  <c r="E20" i="2"/>
  <c r="F17" i="2"/>
  <c r="G211" i="3" s="1"/>
  <c r="G17" i="2"/>
  <c r="H211" i="3" s="1"/>
  <c r="H17" i="2"/>
  <c r="I211" i="3" s="1"/>
  <c r="I17" i="2"/>
  <c r="J211" i="3" s="1"/>
  <c r="J17" i="2"/>
  <c r="K211" i="3" s="1"/>
  <c r="K17" i="2"/>
  <c r="L17" i="2"/>
  <c r="M211" i="3" s="1"/>
  <c r="M17" i="2"/>
  <c r="N211" i="3" s="1"/>
  <c r="N17" i="2"/>
  <c r="O211" i="3" s="1"/>
  <c r="O17" i="2"/>
  <c r="P211" i="3" s="1"/>
  <c r="P17" i="2"/>
  <c r="Q211" i="3" s="1"/>
  <c r="Q17" i="2"/>
  <c r="R17" i="2"/>
  <c r="S211" i="3" s="1"/>
  <c r="S17" i="2"/>
  <c r="T211" i="3" s="1"/>
  <c r="T17" i="2"/>
  <c r="U211" i="3" s="1"/>
  <c r="U17" i="2"/>
  <c r="V211" i="3" s="1"/>
  <c r="V17" i="2"/>
  <c r="W211" i="3" s="1"/>
  <c r="W17" i="2"/>
  <c r="X17" i="2"/>
  <c r="Y211" i="3" s="1"/>
  <c r="Y17" i="2"/>
  <c r="Z211" i="3" s="1"/>
  <c r="Z17" i="2"/>
  <c r="AA211" i="3" s="1"/>
  <c r="AA17" i="2"/>
  <c r="AB211" i="3" s="1"/>
  <c r="AB17" i="2"/>
  <c r="AC211" i="3" s="1"/>
  <c r="AC17" i="2"/>
  <c r="AD17" i="2"/>
  <c r="AE211" i="3" s="1"/>
  <c r="AE17" i="2"/>
  <c r="AF211" i="3" s="1"/>
  <c r="AF17" i="2"/>
  <c r="AG211" i="3" s="1"/>
  <c r="AG17" i="2"/>
  <c r="AH211" i="3" s="1"/>
  <c r="AH17" i="2"/>
  <c r="AI211" i="3" s="1"/>
  <c r="AI17" i="2"/>
  <c r="E17" i="2"/>
  <c r="F211" i="3" s="1"/>
  <c r="F14" i="2"/>
  <c r="G210" i="3" s="1"/>
  <c r="G14" i="2"/>
  <c r="H210" i="3" s="1"/>
  <c r="H14" i="2"/>
  <c r="I210" i="3" s="1"/>
  <c r="I14" i="2"/>
  <c r="J210" i="3" s="1"/>
  <c r="J14" i="2"/>
  <c r="K14" i="2"/>
  <c r="L210" i="3" s="1"/>
  <c r="L14" i="2"/>
  <c r="M210" i="3" s="1"/>
  <c r="M14" i="2"/>
  <c r="N210" i="3" s="1"/>
  <c r="N14" i="2"/>
  <c r="O210" i="3" s="1"/>
  <c r="O14" i="2"/>
  <c r="P210" i="3" s="1"/>
  <c r="P14" i="2"/>
  <c r="Q14" i="2"/>
  <c r="R210" i="3" s="1"/>
  <c r="R14" i="2"/>
  <c r="S210" i="3" s="1"/>
  <c r="S14" i="2"/>
  <c r="T210" i="3" s="1"/>
  <c r="T14" i="2"/>
  <c r="U210" i="3" s="1"/>
  <c r="U14" i="2"/>
  <c r="V210" i="3" s="1"/>
  <c r="V14" i="2"/>
  <c r="W14" i="2"/>
  <c r="X210" i="3" s="1"/>
  <c r="X14" i="2"/>
  <c r="Y210" i="3" s="1"/>
  <c r="Y14" i="2"/>
  <c r="Z210" i="3" s="1"/>
  <c r="Z14" i="2"/>
  <c r="AA210" i="3" s="1"/>
  <c r="AA14" i="2"/>
  <c r="AB210" i="3" s="1"/>
  <c r="AB14" i="2"/>
  <c r="AC14" i="2"/>
  <c r="AD210" i="3" s="1"/>
  <c r="AD14" i="2"/>
  <c r="AE210" i="3" s="1"/>
  <c r="AE14" i="2"/>
  <c r="AF210" i="3" s="1"/>
  <c r="AF14" i="2"/>
  <c r="AG210" i="3" s="1"/>
  <c r="AG14" i="2"/>
  <c r="AH14" i="2"/>
  <c r="E14" i="2"/>
  <c r="F210" i="3" s="1"/>
  <c r="F11" i="2"/>
  <c r="G209" i="3" s="1"/>
  <c r="G11" i="2"/>
  <c r="H209" i="3" s="1"/>
  <c r="H11" i="2"/>
  <c r="I209" i="3" s="1"/>
  <c r="I11" i="2"/>
  <c r="J11" i="2"/>
  <c r="K11" i="2"/>
  <c r="L209" i="3" s="1"/>
  <c r="L11" i="2"/>
  <c r="M209" i="3" s="1"/>
  <c r="M11" i="2"/>
  <c r="N209" i="3" s="1"/>
  <c r="N11" i="2"/>
  <c r="O209" i="3" s="1"/>
  <c r="O11" i="2"/>
  <c r="P11" i="2"/>
  <c r="Q11" i="2"/>
  <c r="R209" i="3" s="1"/>
  <c r="R11" i="2"/>
  <c r="S209" i="3" s="1"/>
  <c r="S11" i="2"/>
  <c r="T209" i="3" s="1"/>
  <c r="T11" i="2"/>
  <c r="U209" i="3" s="1"/>
  <c r="U11" i="2"/>
  <c r="V11" i="2"/>
  <c r="W11" i="2"/>
  <c r="X209" i="3" s="1"/>
  <c r="X11" i="2"/>
  <c r="Y209" i="3" s="1"/>
  <c r="Y11" i="2"/>
  <c r="Z209" i="3" s="1"/>
  <c r="Z11" i="2"/>
  <c r="AA209" i="3" s="1"/>
  <c r="AA11" i="2"/>
  <c r="AB11" i="2"/>
  <c r="AC11" i="2"/>
  <c r="AD209" i="3" s="1"/>
  <c r="AD11" i="2"/>
  <c r="AE11" i="2"/>
  <c r="AF209" i="3" s="1"/>
  <c r="AF11" i="2"/>
  <c r="AG209" i="3" s="1"/>
  <c r="AG11" i="2"/>
  <c r="AH11" i="2"/>
  <c r="AI11" i="2"/>
  <c r="AJ209" i="3" s="1"/>
  <c r="E11" i="2"/>
  <c r="F40" i="2"/>
  <c r="G40" i="2"/>
  <c r="H40" i="2"/>
  <c r="I40" i="2"/>
  <c r="J40" i="2"/>
  <c r="K40" i="2"/>
  <c r="L40" i="2"/>
  <c r="F6" i="2"/>
  <c r="G6" i="2"/>
  <c r="H6" i="2"/>
  <c r="I6" i="2"/>
  <c r="J6" i="2"/>
  <c r="K6" i="2"/>
  <c r="L6" i="2"/>
  <c r="E40" i="2"/>
  <c r="F209" i="3" l="1"/>
  <c r="AE209" i="3"/>
  <c r="AC209" i="3"/>
  <c r="Q209" i="3"/>
  <c r="K209" i="3"/>
  <c r="AI210" i="3"/>
  <c r="AC210" i="3"/>
  <c r="W210" i="3"/>
  <c r="Q210" i="3"/>
  <c r="K210" i="3"/>
  <c r="AJ211" i="3"/>
  <c r="AD211" i="3"/>
  <c r="X211" i="3"/>
  <c r="R211" i="3"/>
  <c r="L211" i="3"/>
  <c r="F212" i="3"/>
  <c r="AD212" i="3"/>
  <c r="X212" i="3"/>
  <c r="R212" i="3"/>
  <c r="L212" i="3"/>
  <c r="AI209" i="3"/>
  <c r="W209" i="3"/>
  <c r="P209" i="3"/>
  <c r="J209" i="3"/>
  <c r="AH210" i="3"/>
  <c r="AH209" i="3"/>
  <c r="AB209" i="3"/>
  <c r="V209" i="3"/>
  <c r="AE79" i="3"/>
  <c r="AG79" i="3"/>
  <c r="AI79" i="3"/>
  <c r="AH79" i="3"/>
  <c r="AD79" i="3"/>
  <c r="AF79" i="3"/>
  <c r="AJ79" i="3"/>
  <c r="E6" i="2"/>
  <c r="AC79" i="3" s="1"/>
  <c r="B99"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97" i="2"/>
  <c r="B96" i="2"/>
  <c r="B101" i="2"/>
  <c r="B100" i="2"/>
  <c r="B98" i="2"/>
  <c r="B95" i="2"/>
  <c r="B94" i="2"/>
</calcChain>
</file>

<file path=xl/sharedStrings.xml><?xml version="1.0" encoding="utf-8"?>
<sst xmlns="http://schemas.openxmlformats.org/spreadsheetml/2006/main" count="730" uniqueCount="146">
  <si>
    <t>Sistema de Informações Hidrológicas</t>
  </si>
  <si>
    <t>Versão Web 3.0</t>
  </si>
  <si>
    <t>Item a) de 01/06/1974 a 01/12/2015</t>
  </si>
  <si>
    <t>© 2018 Agência Nacional de Águas (ANA)</t>
  </si>
  <si>
    <t>NivelConsistencia: 1 = Bruto, 2 = Consistido</t>
  </si>
  <si>
    <t>TipoMedicaoChuvas: 1 = Pluviômetro, 2 = Pluviógrafo, 3 = Data logger</t>
  </si>
  <si>
    <t>Status: 0 = Branco, 1 = Real, 2 = Estimado, 3 = Duvidoso, 4 = Acumulado</t>
  </si>
  <si>
    <t>Restrições da consulta:</t>
  </si>
  <si>
    <t>Código da Estação:02448035</t>
  </si>
  <si>
    <t>EstacaoCodigo</t>
  </si>
  <si>
    <t>NivelConsistencia</t>
  </si>
  <si>
    <t>Data</t>
  </si>
  <si>
    <t>TipoMedicaoChuvas</t>
  </si>
  <si>
    <t>Maxima</t>
  </si>
  <si>
    <t>Total</t>
  </si>
  <si>
    <t>DiaMaxima</t>
  </si>
  <si>
    <t>NumDiasDeChuva</t>
  </si>
  <si>
    <t>MaximaStatus</t>
  </si>
  <si>
    <t>TotalStatus</t>
  </si>
  <si>
    <t>NumDiasDeChuvaStatus</t>
  </si>
  <si>
    <t>TotalAnual</t>
  </si>
  <si>
    <t>TotalAnualStatus</t>
  </si>
  <si>
    <t>Chuva01</t>
  </si>
  <si>
    <t>Chuva02</t>
  </si>
  <si>
    <t>Chuva03</t>
  </si>
  <si>
    <t>Chuva04</t>
  </si>
  <si>
    <t>Chuva05</t>
  </si>
  <si>
    <t>Chuva06</t>
  </si>
  <si>
    <t>Chuva07</t>
  </si>
  <si>
    <t>Chuva08</t>
  </si>
  <si>
    <t>Chuva09</t>
  </si>
  <si>
    <t>Chuva10</t>
  </si>
  <si>
    <t>Chuva11</t>
  </si>
  <si>
    <t>Chuva12</t>
  </si>
  <si>
    <t>Chuva13</t>
  </si>
  <si>
    <t>Chuva14</t>
  </si>
  <si>
    <t>Chuva15</t>
  </si>
  <si>
    <t>Chuva16</t>
  </si>
  <si>
    <t>Chuva17</t>
  </si>
  <si>
    <t>Chuva18</t>
  </si>
  <si>
    <t>Chuva19</t>
  </si>
  <si>
    <t>Chuva20</t>
  </si>
  <si>
    <t>Chuva21</t>
  </si>
  <si>
    <t>Chuva22</t>
  </si>
  <si>
    <t>Chuva23</t>
  </si>
  <si>
    <t>Chuva24</t>
  </si>
  <si>
    <t>Chuva25</t>
  </si>
  <si>
    <t>Chuva26</t>
  </si>
  <si>
    <t>Chuva27</t>
  </si>
  <si>
    <t>Chuva28</t>
  </si>
  <si>
    <t>Chuva29</t>
  </si>
  <si>
    <t>Chuva30</t>
  </si>
  <si>
    <t>Chuva31</t>
  </si>
  <si>
    <t>Chuva01Status</t>
  </si>
  <si>
    <t>Chuva02Status</t>
  </si>
  <si>
    <t>Chuva03Status</t>
  </si>
  <si>
    <t>Chuva04Status</t>
  </si>
  <si>
    <t>Chuva05Status</t>
  </si>
  <si>
    <t>Chuva06Status</t>
  </si>
  <si>
    <t>Chuva07Status</t>
  </si>
  <si>
    <t>Chuva08Status</t>
  </si>
  <si>
    <t>Chuva09Status</t>
  </si>
  <si>
    <t>Chuva10Status</t>
  </si>
  <si>
    <t>Chuva11Status</t>
  </si>
  <si>
    <t>Chuva12Status</t>
  </si>
  <si>
    <t>Chuva13Status</t>
  </si>
  <si>
    <t>Chuva14Status</t>
  </si>
  <si>
    <t>Chuva15Status</t>
  </si>
  <si>
    <t>Chuva16Status</t>
  </si>
  <si>
    <t>Chuva17Status</t>
  </si>
  <si>
    <t>Chuva18Status</t>
  </si>
  <si>
    <t>Chuva19Status</t>
  </si>
  <si>
    <t>Chuva20Status</t>
  </si>
  <si>
    <t>Chuva21Status</t>
  </si>
  <si>
    <t>Chuva22Status</t>
  </si>
  <si>
    <t>Chuva23Status</t>
  </si>
  <si>
    <t>Chuva24Status</t>
  </si>
  <si>
    <t>Chuva25Status</t>
  </si>
  <si>
    <t>Chuva26Status</t>
  </si>
  <si>
    <t>Chuva27Status</t>
  </si>
  <si>
    <t>Chuva28Status</t>
  </si>
  <si>
    <t>Chuva29Status</t>
  </si>
  <si>
    <t>Chuva30Status</t>
  </si>
  <si>
    <t>Chuva31Status</t>
  </si>
  <si>
    <t>NÃO CONTÉM</t>
  </si>
  <si>
    <t>01/03/1991 a 01/07/1991 coletados da estação próxima</t>
  </si>
  <si>
    <t>Média Ponderada</t>
  </si>
  <si>
    <t>Ano</t>
  </si>
  <si>
    <t>Média</t>
  </si>
  <si>
    <t>Dia/Mês/Ano</t>
  </si>
  <si>
    <t>Média Anterior</t>
  </si>
  <si>
    <t>Código da Estação:02449000</t>
  </si>
  <si>
    <t>ESTAÇÃO 2</t>
  </si>
  <si>
    <t>Mês 5</t>
  </si>
  <si>
    <t>Mês 9</t>
  </si>
  <si>
    <t>Ano 1980</t>
  </si>
  <si>
    <t>Ano 1991</t>
  </si>
  <si>
    <t>Mês 3</t>
  </si>
  <si>
    <t>Mês 4</t>
  </si>
  <si>
    <t>Mês 6</t>
  </si>
  <si>
    <t>ESTAÇÃO 1 (BASE)</t>
  </si>
  <si>
    <t>Ano 2013</t>
  </si>
  <si>
    <t>Mês 10</t>
  </si>
  <si>
    <t>Mês 11</t>
  </si>
  <si>
    <t>Mês 12</t>
  </si>
  <si>
    <t>Precipitação Média</t>
  </si>
  <si>
    <t>P(mm)</t>
  </si>
  <si>
    <t>Tr (Anos)</t>
  </si>
  <si>
    <t>X</t>
  </si>
  <si>
    <t>Desvio Padrão</t>
  </si>
  <si>
    <t>TR (anos)</t>
  </si>
  <si>
    <t>Frequencia</t>
  </si>
  <si>
    <t>Crescente</t>
  </si>
  <si>
    <t>Superado ou igualado</t>
  </si>
  <si>
    <t xml:space="preserve">Máxima Precipitação Diária </t>
  </si>
  <si>
    <t>ALTURA PLUVIOMÉTRICA (mm)</t>
  </si>
  <si>
    <t>TEMPO DE RETORNO (anos)</t>
  </si>
  <si>
    <t>DURAÇÃO (min)</t>
  </si>
  <si>
    <t>FATOR</t>
  </si>
  <si>
    <t>ALTURA PLUVIOMÉTRICA (mm/h)</t>
  </si>
  <si>
    <t xml:space="preserve">TEMPO DE RETORNO </t>
  </si>
  <si>
    <t>5 anos</t>
  </si>
  <si>
    <t>10 anos</t>
  </si>
  <si>
    <t>25 anos</t>
  </si>
  <si>
    <t>50 anos</t>
  </si>
  <si>
    <t>LN ( ALTURA PLUVIOMÉTRICA (mm/h))</t>
  </si>
  <si>
    <t>LN (TEMPO DE RETORNO (anos))</t>
  </si>
  <si>
    <t>t</t>
  </si>
  <si>
    <t>b</t>
  </si>
  <si>
    <t>(t+b)</t>
  </si>
  <si>
    <t>ln(t+b)</t>
  </si>
  <si>
    <t>m</t>
  </si>
  <si>
    <t>T</t>
  </si>
  <si>
    <t>T^m</t>
  </si>
  <si>
    <t>(T^m)/i</t>
  </si>
  <si>
    <t>Y=ln((T^m)/i)</t>
  </si>
  <si>
    <t>X=ln(t+b)</t>
  </si>
  <si>
    <t>ic =</t>
  </si>
  <si>
    <t>( t +</t>
  </si>
  <si>
    <t>)</t>
  </si>
  <si>
    <t>TR</t>
  </si>
  <si>
    <t>R²</t>
  </si>
  <si>
    <t>α =</t>
  </si>
  <si>
    <t>n =</t>
  </si>
  <si>
    <t>β =</t>
  </si>
  <si>
    <t>K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</si>
</sst>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1"/>
      <name val="Calibri"/>
      <family val="2"/>
      <scheme val="minor"/>
    </font>
    <font>
      <sz val="11"/>
      <color theme="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1"/>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5"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0">
    <xf numFmtId="0" fontId="0" fillId="0" borderId="0" xfId="0"/>
    <xf numFmtId="14" fontId="0" fillId="0" borderId="0" xfId="0" applyNumberFormat="1"/>
    <xf numFmtId="0" fontId="0" fillId="33" borderId="0" xfId="0" applyFill="1"/>
    <xf numFmtId="14" fontId="0" fillId="33" borderId="0" xfId="0" applyNumberFormat="1" applyFill="1"/>
    <xf numFmtId="14" fontId="0" fillId="34" borderId="0" xfId="0" applyNumberFormat="1" applyFill="1"/>
    <xf numFmtId="0" fontId="0" fillId="35" borderId="0" xfId="0" applyFill="1"/>
    <xf numFmtId="0" fontId="0" fillId="0" borderId="0" xfId="0" applyFill="1"/>
    <xf numFmtId="14" fontId="0" fillId="0" borderId="0" xfId="0" applyNumberFormat="1" applyFill="1"/>
    <xf numFmtId="0" fontId="0" fillId="36" borderId="0" xfId="0" applyFill="1"/>
    <xf numFmtId="0" fontId="0" fillId="0" borderId="0" xfId="0" applyAlignment="1">
      <alignment horizontal="center"/>
    </xf>
    <xf numFmtId="0" fontId="0" fillId="37" borderId="0" xfId="0" applyFill="1"/>
    <xf numFmtId="0" fontId="0" fillId="38" borderId="10" xfId="0" applyFill="1" applyBorder="1" applyAlignment="1">
      <alignment horizontal="center"/>
    </xf>
    <xf numFmtId="0" fontId="0" fillId="0" borderId="10" xfId="0" applyBorder="1" applyAlignment="1">
      <alignment horizontal="center"/>
    </xf>
    <xf numFmtId="14" fontId="0" fillId="38" borderId="10" xfId="0" applyNumberFormat="1" applyFill="1" applyBorder="1" applyAlignment="1">
      <alignment horizontal="center"/>
    </xf>
    <xf numFmtId="0" fontId="0" fillId="0" borderId="11" xfId="0" applyBorder="1" applyAlignment="1">
      <alignment horizontal="center"/>
    </xf>
    <xf numFmtId="0" fontId="0" fillId="39" borderId="0" xfId="0" applyFill="1"/>
    <xf numFmtId="0" fontId="0" fillId="38" borderId="11" xfId="0" applyFill="1" applyBorder="1" applyAlignment="1">
      <alignment horizontal="center"/>
    </xf>
    <xf numFmtId="14" fontId="0" fillId="39" borderId="0" xfId="0" applyNumberFormat="1" applyFill="1"/>
    <xf numFmtId="0" fontId="0" fillId="42" borderId="0" xfId="0" applyFill="1" applyAlignment="1">
      <alignment horizontal="center"/>
    </xf>
    <xf numFmtId="0" fontId="0" fillId="42" borderId="18" xfId="0" applyFill="1" applyBorder="1" applyAlignment="1">
      <alignment horizontal="center"/>
    </xf>
    <xf numFmtId="0" fontId="0" fillId="34" borderId="0" xfId="0" applyFill="1"/>
    <xf numFmtId="0" fontId="0" fillId="43" borderId="0" xfId="0" applyFill="1"/>
    <xf numFmtId="14" fontId="0" fillId="43" borderId="0" xfId="0" applyNumberFormat="1" applyFill="1"/>
    <xf numFmtId="0" fontId="0" fillId="42" borderId="0" xfId="0" applyFill="1" applyBorder="1" applyAlignment="1">
      <alignment horizontal="center"/>
    </xf>
    <xf numFmtId="0" fontId="0" fillId="42" borderId="20" xfId="0" applyFill="1" applyBorder="1" applyAlignment="1">
      <alignment horizontal="center"/>
    </xf>
    <xf numFmtId="0" fontId="0" fillId="42" borderId="17" xfId="0" applyFill="1" applyBorder="1" applyAlignment="1">
      <alignment horizontal="center"/>
    </xf>
    <xf numFmtId="0" fontId="0" fillId="0" borderId="10" xfId="0" applyBorder="1" applyAlignment="1">
      <alignment horizontal="center"/>
    </xf>
    <xf numFmtId="0" fontId="0" fillId="38" borderId="10" xfId="0" applyFill="1" applyBorder="1"/>
    <xf numFmtId="0" fontId="0" fillId="0" borderId="10" xfId="0" applyBorder="1"/>
    <xf numFmtId="164" fontId="0" fillId="33" borderId="10" xfId="0" applyNumberFormat="1" applyFill="1" applyBorder="1" applyAlignment="1">
      <alignment horizontal="center"/>
    </xf>
    <xf numFmtId="0" fontId="0" fillId="33" borderId="10" xfId="0" applyFill="1" applyBorder="1" applyAlignment="1">
      <alignment horizontal="center"/>
    </xf>
    <xf numFmtId="165" fontId="0" fillId="0" borderId="10" xfId="0" applyNumberFormat="1" applyBorder="1" applyAlignment="1">
      <alignment horizontal="center"/>
    </xf>
    <xf numFmtId="164" fontId="0" fillId="0" borderId="10" xfId="0" applyNumberFormat="1" applyBorder="1" applyAlignment="1">
      <alignment horizontal="center"/>
    </xf>
    <xf numFmtId="164" fontId="0" fillId="0" borderId="0" xfId="0" applyNumberFormat="1"/>
    <xf numFmtId="164" fontId="0" fillId="0" borderId="10" xfId="0" applyNumberFormat="1" applyBorder="1"/>
    <xf numFmtId="0" fontId="0" fillId="0" borderId="10" xfId="0" applyFill="1" applyBorder="1" applyAlignment="1">
      <alignment horizontal="center"/>
    </xf>
    <xf numFmtId="164" fontId="0" fillId="0" borderId="10" xfId="0" applyNumberFormat="1" applyFill="1" applyBorder="1" applyAlignment="1">
      <alignment horizontal="center"/>
    </xf>
    <xf numFmtId="0" fontId="16" fillId="0" borderId="10" xfId="0" applyFont="1" applyBorder="1" applyAlignment="1">
      <alignment horizontal="center" vertical="center"/>
    </xf>
    <xf numFmtId="0" fontId="16" fillId="42" borderId="10" xfId="0" applyFont="1" applyFill="1" applyBorder="1" applyAlignment="1">
      <alignment horizontal="center" vertical="center"/>
    </xf>
    <xf numFmtId="0" fontId="16" fillId="0" borderId="0" xfId="0" applyFont="1" applyBorder="1" applyAlignment="1">
      <alignment horizontal="center" vertical="center"/>
    </xf>
    <xf numFmtId="164" fontId="0" fillId="0" borderId="0" xfId="0" applyNumberFormat="1" applyBorder="1" applyAlignment="1">
      <alignment horizontal="center"/>
    </xf>
    <xf numFmtId="0" fontId="0" fillId="33" borderId="10" xfId="0" applyFill="1" applyBorder="1"/>
    <xf numFmtId="0" fontId="0" fillId="0" borderId="10" xfId="0" applyFill="1" applyBorder="1"/>
    <xf numFmtId="0" fontId="0" fillId="44" borderId="10" xfId="0" applyFill="1" applyBorder="1" applyAlignment="1">
      <alignment horizontal="center"/>
    </xf>
    <xf numFmtId="0" fontId="0" fillId="45" borderId="10" xfId="0" applyFill="1" applyBorder="1" applyAlignment="1">
      <alignment horizontal="center"/>
    </xf>
    <xf numFmtId="4" fontId="0" fillId="35" borderId="0" xfId="0" applyNumberFormat="1" applyFill="1"/>
    <xf numFmtId="0" fontId="0" fillId="46" borderId="0" xfId="0" applyFill="1"/>
    <xf numFmtId="0" fontId="0" fillId="0" borderId="0" xfId="0" applyAlignment="1">
      <alignment horizontal="right"/>
    </xf>
    <xf numFmtId="0" fontId="0" fillId="44" borderId="0" xfId="0" applyFill="1"/>
    <xf numFmtId="0" fontId="0" fillId="0" borderId="19" xfId="0" applyBorder="1" applyAlignment="1">
      <alignment horizontal="center"/>
    </xf>
    <xf numFmtId="0" fontId="20" fillId="0" borderId="0" xfId="0" applyFont="1"/>
    <xf numFmtId="2" fontId="16" fillId="0" borderId="10" xfId="0" applyNumberFormat="1" applyFont="1" applyBorder="1" applyAlignment="1">
      <alignment horizontal="center" vertical="center"/>
    </xf>
    <xf numFmtId="164" fontId="16" fillId="0" borderId="10" xfId="0" applyNumberFormat="1" applyFont="1" applyBorder="1" applyAlignment="1">
      <alignment horizontal="center" vertical="center"/>
    </xf>
    <xf numFmtId="0" fontId="0" fillId="0" borderId="10" xfId="0" applyBorder="1" applyAlignment="1">
      <alignment horizontal="center"/>
    </xf>
    <xf numFmtId="0" fontId="0" fillId="35" borderId="0" xfId="0" applyFill="1" applyAlignment="1">
      <alignment horizontal="center"/>
    </xf>
    <xf numFmtId="0" fontId="0" fillId="39" borderId="19" xfId="0" applyFill="1" applyBorder="1" applyAlignment="1">
      <alignment horizontal="center"/>
    </xf>
    <xf numFmtId="0" fontId="0" fillId="40" borderId="10" xfId="0" applyFill="1" applyBorder="1" applyAlignment="1">
      <alignment horizontal="center"/>
    </xf>
    <xf numFmtId="0" fontId="0" fillId="39" borderId="10" xfId="0" applyFill="1" applyBorder="1" applyAlignment="1">
      <alignment horizontal="center"/>
    </xf>
    <xf numFmtId="0" fontId="0" fillId="41" borderId="15" xfId="0" applyFill="1" applyBorder="1" applyAlignment="1">
      <alignment horizontal="center"/>
    </xf>
    <xf numFmtId="0" fontId="0" fillId="41" borderId="16" xfId="0" applyFill="1" applyBorder="1" applyAlignment="1">
      <alignment horizontal="center"/>
    </xf>
    <xf numFmtId="0" fontId="0" fillId="41" borderId="18" xfId="0" applyFill="1" applyBorder="1" applyAlignment="1">
      <alignment horizontal="center"/>
    </xf>
    <xf numFmtId="0" fontId="0" fillId="0" borderId="10" xfId="0" applyBorder="1" applyAlignment="1">
      <alignment horizontal="center"/>
    </xf>
    <xf numFmtId="0" fontId="0" fillId="37" borderId="10" xfId="0" applyFill="1" applyBorder="1" applyAlignment="1">
      <alignment horizontal="center"/>
    </xf>
    <xf numFmtId="0" fontId="0" fillId="40" borderId="19" xfId="0" applyFill="1" applyBorder="1" applyAlignment="1">
      <alignment horizontal="center"/>
    </xf>
    <xf numFmtId="0" fontId="0" fillId="39" borderId="13" xfId="0" applyFill="1" applyBorder="1" applyAlignment="1">
      <alignment horizontal="center"/>
    </xf>
    <xf numFmtId="0" fontId="0" fillId="39" borderId="12" xfId="0" applyFill="1" applyBorder="1" applyAlignment="1">
      <alignment horizontal="center"/>
    </xf>
    <xf numFmtId="0" fontId="0" fillId="39" borderId="14" xfId="0" applyFill="1" applyBorder="1" applyAlignment="1">
      <alignment horizontal="center"/>
    </xf>
    <xf numFmtId="0" fontId="0" fillId="37" borderId="13" xfId="0" applyFill="1" applyBorder="1" applyAlignment="1">
      <alignment horizontal="center"/>
    </xf>
    <xf numFmtId="0" fontId="0" fillId="37" borderId="12" xfId="0" applyFill="1" applyBorder="1" applyAlignment="1">
      <alignment horizontal="center"/>
    </xf>
    <xf numFmtId="0" fontId="0" fillId="37" borderId="14" xfId="0" applyFill="1" applyBorder="1" applyAlignment="1">
      <alignment horizontal="center"/>
    </xf>
    <xf numFmtId="164" fontId="0" fillId="0" borderId="10" xfId="0" applyNumberFormat="1" applyBorder="1" applyAlignment="1">
      <alignment horizontal="center" vertical="center"/>
    </xf>
    <xf numFmtId="0" fontId="19" fillId="0" borderId="10" xfId="0" applyFont="1" applyBorder="1" applyAlignment="1">
      <alignment horizontal="center" vertical="center"/>
    </xf>
    <xf numFmtId="0" fontId="18" fillId="0" borderId="10" xfId="0" applyFont="1" applyBorder="1" applyAlignment="1">
      <alignment horizontal="center"/>
    </xf>
    <xf numFmtId="0" fontId="18" fillId="0" borderId="13" xfId="0" applyFont="1" applyBorder="1" applyAlignment="1">
      <alignment horizontal="center"/>
    </xf>
    <xf numFmtId="0" fontId="18" fillId="0" borderId="12" xfId="0" applyFont="1" applyBorder="1" applyAlignment="1">
      <alignment horizontal="center"/>
    </xf>
    <xf numFmtId="0" fontId="18" fillId="0" borderId="14" xfId="0" applyFont="1" applyBorder="1" applyAlignment="1">
      <alignment horizontal="center"/>
    </xf>
    <xf numFmtId="0" fontId="18" fillId="0" borderId="0" xfId="0" applyFont="1" applyBorder="1" applyAlignment="1"/>
    <xf numFmtId="0" fontId="0" fillId="0" borderId="0" xfId="0" applyFill="1" applyBorder="1" applyAlignment="1">
      <alignment horizontal="center"/>
    </xf>
    <xf numFmtId="164" fontId="0" fillId="0" borderId="0" xfId="0" applyNumberFormat="1" applyFill="1" applyBorder="1" applyAlignment="1">
      <alignment horizontal="center"/>
    </xf>
    <xf numFmtId="0" fontId="0" fillId="0" borderId="0" xfId="0"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8">
    <dxf>
      <fill>
        <patternFill>
          <bgColor rgb="FFFFFF00"/>
        </patternFill>
      </fill>
    </dxf>
    <dxf>
      <fill>
        <patternFill>
          <bgColor rgb="FFFFFF00"/>
        </patternFill>
      </fill>
    </dxf>
    <dxf>
      <fill>
        <patternFill>
          <bgColor rgb="FFFFFF00"/>
        </patternFill>
      </fill>
    </dxf>
    <dxf>
      <fill>
        <patternFill>
          <bgColor theme="6" tint="0.39994506668294322"/>
        </patternFill>
      </fill>
    </dxf>
    <dxf>
      <fill>
        <patternFill>
          <bgColor theme="6" tint="0.39994506668294322"/>
        </patternFill>
      </fill>
    </dxf>
    <dxf>
      <fill>
        <patternFill>
          <bgColor rgb="FFFFFF00"/>
        </patternFill>
      </fill>
    </dxf>
    <dxf>
      <fill>
        <patternFill>
          <bgColor rgb="FFFFFF00"/>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pt-BR"/>
              <a:t>TR x Precipitação</a:t>
            </a:r>
          </a:p>
        </c:rich>
      </c:tx>
      <c:layout/>
      <c:overlay val="0"/>
    </c:title>
    <c:autoTitleDeleted val="0"/>
    <c:plotArea>
      <c:layout/>
      <c:lineChart>
        <c:grouping val="standard"/>
        <c:varyColors val="0"/>
        <c:ser>
          <c:idx val="0"/>
          <c:order val="0"/>
          <c:marker>
            <c:symbol val="none"/>
          </c:marker>
          <c:val>
            <c:numRef>
              <c:f>Determinação_TR!$K$4:$K$44</c:f>
              <c:numCache>
                <c:formatCode>General</c:formatCode>
                <c:ptCount val="41"/>
                <c:pt idx="0">
                  <c:v>51.953084941428358</c:v>
                </c:pt>
                <c:pt idx="1">
                  <c:v>54.235573858278308</c:v>
                </c:pt>
                <c:pt idx="2">
                  <c:v>55.825966117648207</c:v>
                </c:pt>
                <c:pt idx="3">
                  <c:v>57.110337763614709</c:v>
                </c:pt>
                <c:pt idx="4">
                  <c:v>58.219866014345726</c:v>
                </c:pt>
                <c:pt idx="5">
                  <c:v>59.216478615081513</c:v>
                </c:pt>
                <c:pt idx="6">
                  <c:v>60.134864684346127</c:v>
                </c:pt>
                <c:pt idx="7">
                  <c:v>60.996685927834847</c:v>
                </c:pt>
                <c:pt idx="8">
                  <c:v>61.816553330489441</c:v>
                </c:pt>
                <c:pt idx="9">
                  <c:v>62.604922364247265</c:v>
                </c:pt>
                <c:pt idx="10">
                  <c:v>63.369644393106981</c:v>
                </c:pt>
                <c:pt idx="11">
                  <c:v>64.116864427202344</c:v>
                </c:pt>
                <c:pt idx="12">
                  <c:v>64.851573767583176</c:v>
                </c:pt>
                <c:pt idx="13">
                  <c:v>65.577968559635778</c:v>
                </c:pt>
                <c:pt idx="14">
                  <c:v>66.299693732351329</c:v>
                </c:pt>
                <c:pt idx="15">
                  <c:v>67.020016769345332</c:v>
                </c:pt>
                <c:pt idx="16">
                  <c:v>67.741957542905155</c:v>
                </c:pt>
                <c:pt idx="17">
                  <c:v>68.468390518544936</c:v>
                </c:pt>
                <c:pt idx="18">
                  <c:v>69.202130053798186</c:v>
                </c:pt>
                <c:pt idx="19">
                  <c:v>69.946006339407305</c:v>
                </c:pt>
                <c:pt idx="20">
                  <c:v>70.70293778350792</c:v>
                </c:pt>
                <c:pt idx="21">
                  <c:v>71.476004819238796</c:v>
                </c:pt>
                <c:pt idx="22">
                  <c:v>72.268529985994434</c:v>
                </c:pt>
                <c:pt idx="23">
                  <c:v>73.084169622962847</c:v>
                </c:pt>
                <c:pt idx="24">
                  <c:v>73.927023681883597</c:v>
                </c:pt>
                <c:pt idx="25">
                  <c:v>74.80177221814246</c:v>
                </c:pt>
                <c:pt idx="26">
                  <c:v>75.713850457784616</c:v>
                </c:pt>
                <c:pt idx="27">
                  <c:v>76.669679686571385</c:v>
                </c:pt>
                <c:pt idx="28">
                  <c:v>77.676979856372938</c:v>
                </c:pt>
                <c:pt idx="29">
                  <c:v>78.745204100967626</c:v>
                </c:pt>
                <c:pt idx="30">
                  <c:v>79.886159709486634</c:v>
                </c:pt>
                <c:pt idx="31">
                  <c:v>81.114923169309705</c:v>
                </c:pt>
                <c:pt idx="32">
                  <c:v>82.451236483279558</c:v>
                </c:pt>
                <c:pt idx="33">
                  <c:v>83.921727060916879</c:v>
                </c:pt>
                <c:pt idx="34">
                  <c:v>85.563615563803666</c:v>
                </c:pt>
                <c:pt idx="35">
                  <c:v>87.431299259851698</c:v>
                </c:pt>
                <c:pt idx="36">
                  <c:v>89.608989968717069</c:v>
                </c:pt>
                <c:pt idx="37">
                  <c:v>92.237631949498379</c:v>
                </c:pt>
                <c:pt idx="38">
                  <c:v>95.581289599312342</c:v>
                </c:pt>
                <c:pt idx="39">
                  <c:v>100.23259415011761</c:v>
                </c:pt>
                <c:pt idx="40">
                  <c:v>108.08226024509425</c:v>
                </c:pt>
              </c:numCache>
            </c:numRef>
          </c:val>
          <c:smooth val="0"/>
        </c:ser>
        <c:dLbls>
          <c:showLegendKey val="0"/>
          <c:showVal val="0"/>
          <c:showCatName val="0"/>
          <c:showSerName val="0"/>
          <c:showPercent val="0"/>
          <c:showBubbleSize val="0"/>
        </c:dLbls>
        <c:marker val="1"/>
        <c:smooth val="0"/>
        <c:axId val="154261504"/>
        <c:axId val="128721472"/>
      </c:lineChart>
      <c:catAx>
        <c:axId val="154261504"/>
        <c:scaling>
          <c:orientation val="minMax"/>
        </c:scaling>
        <c:delete val="0"/>
        <c:axPos val="b"/>
        <c:majorTickMark val="none"/>
        <c:minorTickMark val="none"/>
        <c:tickLblPos val="nextTo"/>
        <c:crossAx val="128721472"/>
        <c:crosses val="autoZero"/>
        <c:auto val="1"/>
        <c:lblAlgn val="ctr"/>
        <c:lblOffset val="100"/>
        <c:noMultiLvlLbl val="0"/>
      </c:catAx>
      <c:valAx>
        <c:axId val="128721472"/>
        <c:scaling>
          <c:orientation val="minMax"/>
        </c:scaling>
        <c:delete val="0"/>
        <c:axPos val="l"/>
        <c:majorGridlines/>
        <c:title>
          <c:tx>
            <c:rich>
              <a:bodyPr/>
              <a:lstStyle/>
              <a:p>
                <a:pPr>
                  <a:defRPr/>
                </a:pPr>
                <a:r>
                  <a:rPr lang="pt-BR"/>
                  <a:t>Precipitação (mm)</a:t>
                </a:r>
              </a:p>
            </c:rich>
          </c:tx>
          <c:layout/>
          <c:overlay val="0"/>
        </c:title>
        <c:numFmt formatCode="General" sourceLinked="1"/>
        <c:majorTickMark val="none"/>
        <c:minorTickMark val="none"/>
        <c:tickLblPos val="nextTo"/>
        <c:crossAx val="154261504"/>
        <c:crosses val="autoZero"/>
        <c:crossBetween val="between"/>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numFmt formatCode="General" sourceLinked="0"/>
            </c:trendlineLbl>
          </c:trendline>
          <c:yVal>
            <c:numRef>
              <c:f>Determinação_TR!$N$6:$N$8</c:f>
              <c:numCache>
                <c:formatCode>0.0</c:formatCode>
                <c:ptCount val="3"/>
                <c:pt idx="0">
                  <c:v>76.669679686571385</c:v>
                </c:pt>
                <c:pt idx="1">
                  <c:v>82.598970271392901</c:v>
                </c:pt>
                <c:pt idx="2">
                  <c:v>85.563615563803666</c:v>
                </c:pt>
              </c:numCache>
            </c:numRef>
          </c:yVal>
          <c:smooth val="0"/>
        </c:ser>
        <c:dLbls>
          <c:showLegendKey val="0"/>
          <c:showVal val="0"/>
          <c:showCatName val="0"/>
          <c:showSerName val="0"/>
          <c:showPercent val="0"/>
          <c:showBubbleSize val="0"/>
        </c:dLbls>
        <c:axId val="58897472"/>
        <c:axId val="58898048"/>
      </c:scatterChart>
      <c:valAx>
        <c:axId val="58897472"/>
        <c:scaling>
          <c:orientation val="minMax"/>
        </c:scaling>
        <c:delete val="0"/>
        <c:axPos val="b"/>
        <c:majorTickMark val="out"/>
        <c:minorTickMark val="none"/>
        <c:tickLblPos val="nextTo"/>
        <c:crossAx val="58898048"/>
        <c:crosses val="autoZero"/>
        <c:crossBetween val="midCat"/>
      </c:valAx>
      <c:valAx>
        <c:axId val="58898048"/>
        <c:scaling>
          <c:orientation val="minMax"/>
        </c:scaling>
        <c:delete val="0"/>
        <c:axPos val="l"/>
        <c:majorGridlines/>
        <c:numFmt formatCode="0.0" sourceLinked="1"/>
        <c:majorTickMark val="out"/>
        <c:minorTickMark val="none"/>
        <c:tickLblPos val="nextTo"/>
        <c:crossAx val="58897472"/>
        <c:crosses val="autoZero"/>
        <c:crossBetween val="midCat"/>
      </c:valAx>
    </c:plotArea>
    <c:legend>
      <c:legendPos val="r"/>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pt-BR"/>
              <a:t>Curva: idf</a:t>
            </a:r>
          </a:p>
        </c:rich>
      </c:tx>
      <c:layout/>
      <c:overlay val="0"/>
    </c:title>
    <c:autoTitleDeleted val="0"/>
    <c:plotArea>
      <c:layout/>
      <c:lineChart>
        <c:grouping val="standard"/>
        <c:varyColors val="0"/>
        <c:ser>
          <c:idx val="0"/>
          <c:order val="0"/>
          <c:tx>
            <c:strRef>
              <c:f>Altura_Pluviométrica!$D$15</c:f>
              <c:strCache>
                <c:ptCount val="1"/>
                <c:pt idx="0">
                  <c:v>5 anos</c:v>
                </c:pt>
              </c:strCache>
            </c:strRef>
          </c:tx>
          <c:marker>
            <c:symbol val="none"/>
          </c:marker>
          <c:cat>
            <c:numRef>
              <c:f>Altura_Pluviométrica!$B$16:$B$21</c:f>
              <c:numCache>
                <c:formatCode>General</c:formatCode>
                <c:ptCount val="6"/>
                <c:pt idx="0">
                  <c:v>5</c:v>
                </c:pt>
                <c:pt idx="1">
                  <c:v>10</c:v>
                </c:pt>
                <c:pt idx="2">
                  <c:v>15</c:v>
                </c:pt>
                <c:pt idx="3">
                  <c:v>20</c:v>
                </c:pt>
                <c:pt idx="4">
                  <c:v>25</c:v>
                </c:pt>
                <c:pt idx="5">
                  <c:v>30</c:v>
                </c:pt>
              </c:numCache>
            </c:numRef>
          </c:cat>
          <c:val>
            <c:numRef>
              <c:f>Altura_Pluviométrica!$D$16:$D$21</c:f>
              <c:numCache>
                <c:formatCode>0.0</c:formatCode>
                <c:ptCount val="6"/>
                <c:pt idx="0">
                  <c:v>337.00379870728307</c:v>
                </c:pt>
                <c:pt idx="1">
                  <c:v>267.620663679313</c:v>
                </c:pt>
                <c:pt idx="2">
                  <c:v>231.27711675990011</c:v>
                </c:pt>
                <c:pt idx="3">
                  <c:v>200.71549775948475</c:v>
                </c:pt>
                <c:pt idx="4">
                  <c:v>180.39615107272209</c:v>
                </c:pt>
                <c:pt idx="5">
                  <c:v>122.24647600166149</c:v>
                </c:pt>
              </c:numCache>
            </c:numRef>
          </c:val>
          <c:smooth val="0"/>
        </c:ser>
        <c:ser>
          <c:idx val="1"/>
          <c:order val="1"/>
          <c:tx>
            <c:strRef>
              <c:f>Altura_Pluviométrica!$E$15</c:f>
              <c:strCache>
                <c:ptCount val="1"/>
                <c:pt idx="0">
                  <c:v>10 anos</c:v>
                </c:pt>
              </c:strCache>
            </c:strRef>
          </c:tx>
          <c:marker>
            <c:symbol val="none"/>
          </c:marker>
          <c:val>
            <c:numRef>
              <c:f>Altura_Pluviométrica!$E$16:$E$21</c:f>
              <c:numCache>
                <c:formatCode>0.0</c:formatCode>
                <c:ptCount val="6"/>
                <c:pt idx="0">
                  <c:v>478.12296000000003</c:v>
                </c:pt>
                <c:pt idx="1">
                  <c:v>379.68588</c:v>
                </c:pt>
                <c:pt idx="2">
                  <c:v>328.12359999999995</c:v>
                </c:pt>
                <c:pt idx="3">
                  <c:v>284.76441</c:v>
                </c:pt>
                <c:pt idx="4">
                  <c:v>255.93640799999997</c:v>
                </c:pt>
                <c:pt idx="5">
                  <c:v>173.43675999999999</c:v>
                </c:pt>
              </c:numCache>
            </c:numRef>
          </c:val>
          <c:smooth val="0"/>
        </c:ser>
        <c:ser>
          <c:idx val="2"/>
          <c:order val="2"/>
          <c:tx>
            <c:strRef>
              <c:f>Altura_Pluviométrica!$F$15</c:f>
              <c:strCache>
                <c:ptCount val="1"/>
                <c:pt idx="0">
                  <c:v>25 anos</c:v>
                </c:pt>
              </c:strCache>
            </c:strRef>
          </c:tx>
          <c:marker>
            <c:symbol val="none"/>
          </c:marker>
          <c:val>
            <c:numRef>
              <c:f>Altura_Pluviométrica!$F$16:$F$21</c:f>
              <c:numCache>
                <c:formatCode>0.0</c:formatCode>
                <c:ptCount val="6"/>
                <c:pt idx="0">
                  <c:v>750.27936</c:v>
                </c:pt>
                <c:pt idx="1">
                  <c:v>595.81007999999997</c:v>
                </c:pt>
                <c:pt idx="2">
                  <c:v>514.89760000000001</c:v>
                </c:pt>
                <c:pt idx="3">
                  <c:v>446.85755999999998</c:v>
                </c:pt>
                <c:pt idx="4">
                  <c:v>401.62012800000002</c:v>
                </c:pt>
                <c:pt idx="5">
                  <c:v>272.16016000000002</c:v>
                </c:pt>
              </c:numCache>
            </c:numRef>
          </c:val>
          <c:smooth val="0"/>
        </c:ser>
        <c:dLbls>
          <c:showLegendKey val="0"/>
          <c:showVal val="0"/>
          <c:showCatName val="0"/>
          <c:showSerName val="0"/>
          <c:showPercent val="0"/>
          <c:showBubbleSize val="0"/>
        </c:dLbls>
        <c:marker val="1"/>
        <c:smooth val="0"/>
        <c:axId val="154932736"/>
        <c:axId val="58899776"/>
      </c:lineChart>
      <c:catAx>
        <c:axId val="154932736"/>
        <c:scaling>
          <c:orientation val="minMax"/>
        </c:scaling>
        <c:delete val="0"/>
        <c:axPos val="b"/>
        <c:numFmt formatCode="General" sourceLinked="1"/>
        <c:majorTickMark val="none"/>
        <c:minorTickMark val="none"/>
        <c:tickLblPos val="nextTo"/>
        <c:crossAx val="58899776"/>
        <c:crosses val="autoZero"/>
        <c:auto val="1"/>
        <c:lblAlgn val="ctr"/>
        <c:lblOffset val="100"/>
        <c:noMultiLvlLbl val="0"/>
      </c:catAx>
      <c:valAx>
        <c:axId val="58899776"/>
        <c:scaling>
          <c:orientation val="minMax"/>
        </c:scaling>
        <c:delete val="0"/>
        <c:axPos val="l"/>
        <c:majorGridlines/>
        <c:title>
          <c:tx>
            <c:rich>
              <a:bodyPr/>
              <a:lstStyle/>
              <a:p>
                <a:pPr>
                  <a:defRPr/>
                </a:pPr>
                <a:r>
                  <a:rPr lang="en-US"/>
                  <a:t>P(mm/h)</a:t>
                </a:r>
              </a:p>
            </c:rich>
          </c:tx>
          <c:layout/>
          <c:overlay val="0"/>
        </c:title>
        <c:numFmt formatCode="0.0" sourceLinked="1"/>
        <c:majorTickMark val="none"/>
        <c:minorTickMark val="none"/>
        <c:tickLblPos val="nextTo"/>
        <c:crossAx val="154932736"/>
        <c:crosses val="autoZero"/>
        <c:crossBetween val="between"/>
      </c:valAx>
    </c:plotArea>
    <c:legend>
      <c:legendPos val="r"/>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0.17384755030621171"/>
                  <c:y val="-0.14200349956255467"/>
                </c:manualLayout>
              </c:layout>
              <c:numFmt formatCode="General" sourceLinked="0"/>
            </c:trendlineLbl>
          </c:trendline>
          <c:yVal>
            <c:numRef>
              <c:f>Equação_Chuva_Intensa!$I$6:$I$11</c:f>
              <c:numCache>
                <c:formatCode>General</c:formatCode>
                <c:ptCount val="6"/>
                <c:pt idx="0">
                  <c:v>5.8200942024172679</c:v>
                </c:pt>
                <c:pt idx="1">
                  <c:v>5.5895705438054355</c:v>
                </c:pt>
                <c:pt idx="2">
                  <c:v>5.4436166311823557</c:v>
                </c:pt>
                <c:pt idx="3">
                  <c:v>5.3018884713536547</c:v>
                </c:pt>
                <c:pt idx="4">
                  <c:v>5.1951552718838565</c:v>
                </c:pt>
                <c:pt idx="5">
                  <c:v>4.8060393017772212</c:v>
                </c:pt>
              </c:numCache>
            </c:numRef>
          </c:yVal>
          <c:smooth val="0"/>
        </c:ser>
        <c:dLbls>
          <c:showLegendKey val="0"/>
          <c:showVal val="0"/>
          <c:showCatName val="0"/>
          <c:showSerName val="0"/>
          <c:showPercent val="0"/>
          <c:showBubbleSize val="0"/>
        </c:dLbls>
        <c:axId val="156009024"/>
        <c:axId val="156009600"/>
      </c:scatterChart>
      <c:valAx>
        <c:axId val="156009024"/>
        <c:scaling>
          <c:orientation val="minMax"/>
        </c:scaling>
        <c:delete val="0"/>
        <c:axPos val="b"/>
        <c:majorTickMark val="out"/>
        <c:minorTickMark val="none"/>
        <c:tickLblPos val="nextTo"/>
        <c:crossAx val="156009600"/>
        <c:crosses val="autoZero"/>
        <c:crossBetween val="midCat"/>
      </c:valAx>
      <c:valAx>
        <c:axId val="156009600"/>
        <c:scaling>
          <c:orientation val="minMax"/>
        </c:scaling>
        <c:delete val="0"/>
        <c:axPos val="l"/>
        <c:majorGridlines/>
        <c:numFmt formatCode="General" sourceLinked="1"/>
        <c:majorTickMark val="out"/>
        <c:minorTickMark val="none"/>
        <c:tickLblPos val="nextTo"/>
        <c:crossAx val="156009024"/>
        <c:crosses val="autoZero"/>
        <c:crossBetween val="midCat"/>
      </c:valAx>
    </c:plotArea>
    <c:legend>
      <c:legendPos val="r"/>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numFmt formatCode="General" sourceLinked="0"/>
            </c:trendlineLbl>
          </c:trendline>
          <c:xVal>
            <c:numRef>
              <c:f>Equação_Chuva_Intensa!$V$6:$V$11</c:f>
              <c:numCache>
                <c:formatCode>General</c:formatCode>
                <c:ptCount val="6"/>
                <c:pt idx="0">
                  <c:v>-5.5260498958155582</c:v>
                </c:pt>
                <c:pt idx="1">
                  <c:v>-5.2955262372037257</c:v>
                </c:pt>
                <c:pt idx="2">
                  <c:v>-5.149572324580646</c:v>
                </c:pt>
                <c:pt idx="3">
                  <c:v>-5.0078441647519449</c:v>
                </c:pt>
                <c:pt idx="4">
                  <c:v>-4.9011109652821458</c:v>
                </c:pt>
                <c:pt idx="5">
                  <c:v>-4.5119949951755114</c:v>
                </c:pt>
              </c:numCache>
            </c:numRef>
          </c:xVal>
          <c:yVal>
            <c:numRef>
              <c:f>Equação_Chuva_Intensa!$W$6:$W$11</c:f>
              <c:numCache>
                <c:formatCode>General</c:formatCode>
                <c:ptCount val="6"/>
                <c:pt idx="0">
                  <c:v>4.1588830833596715</c:v>
                </c:pt>
                <c:pt idx="1">
                  <c:v>4.2341065045972597</c:v>
                </c:pt>
                <c:pt idx="2">
                  <c:v>4.3040650932041702</c:v>
                </c:pt>
                <c:pt idx="3">
                  <c:v>4.3694478524670215</c:v>
                </c:pt>
                <c:pt idx="4">
                  <c:v>4.4308167988433134</c:v>
                </c:pt>
                <c:pt idx="5">
                  <c:v>4.4886363697321396</c:v>
                </c:pt>
              </c:numCache>
            </c:numRef>
          </c:yVal>
          <c:smooth val="0"/>
        </c:ser>
        <c:dLbls>
          <c:showLegendKey val="0"/>
          <c:showVal val="0"/>
          <c:showCatName val="0"/>
          <c:showSerName val="0"/>
          <c:showPercent val="0"/>
          <c:showBubbleSize val="0"/>
        </c:dLbls>
        <c:axId val="156010752"/>
        <c:axId val="156011328"/>
      </c:scatterChart>
      <c:valAx>
        <c:axId val="156010752"/>
        <c:scaling>
          <c:orientation val="minMax"/>
        </c:scaling>
        <c:delete val="0"/>
        <c:axPos val="b"/>
        <c:numFmt formatCode="General" sourceLinked="1"/>
        <c:majorTickMark val="out"/>
        <c:minorTickMark val="none"/>
        <c:tickLblPos val="nextTo"/>
        <c:crossAx val="156011328"/>
        <c:crosses val="autoZero"/>
        <c:crossBetween val="midCat"/>
      </c:valAx>
      <c:valAx>
        <c:axId val="156011328"/>
        <c:scaling>
          <c:orientation val="minMax"/>
        </c:scaling>
        <c:delete val="0"/>
        <c:axPos val="l"/>
        <c:majorGridlines/>
        <c:numFmt formatCode="General" sourceLinked="1"/>
        <c:majorTickMark val="out"/>
        <c:minorTickMark val="none"/>
        <c:tickLblPos val="nextTo"/>
        <c:crossAx val="156010752"/>
        <c:crosses val="autoZero"/>
        <c:crossBetween val="midCat"/>
      </c:valAx>
    </c:plotArea>
    <c:legend>
      <c:legendPos val="r"/>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200025</xdr:colOff>
      <xdr:row>5</xdr:row>
      <xdr:rowOff>80962</xdr:rowOff>
    </xdr:from>
    <xdr:to>
      <xdr:col>21</xdr:col>
      <xdr:colOff>342900</xdr:colOff>
      <xdr:row>19</xdr:row>
      <xdr:rowOff>157162</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57150</xdr:colOff>
      <xdr:row>5</xdr:row>
      <xdr:rowOff>119062</xdr:rowOff>
    </xdr:from>
    <xdr:to>
      <xdr:col>29</xdr:col>
      <xdr:colOff>361950</xdr:colOff>
      <xdr:row>20</xdr:row>
      <xdr:rowOff>4762</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xdr:row>
      <xdr:rowOff>0</xdr:rowOff>
    </xdr:from>
    <xdr:to>
      <xdr:col>17</xdr:col>
      <xdr:colOff>304800</xdr:colOff>
      <xdr:row>14</xdr:row>
      <xdr:rowOff>19050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14</xdr:row>
      <xdr:rowOff>4762</xdr:rowOff>
    </xdr:from>
    <xdr:to>
      <xdr:col>12</xdr:col>
      <xdr:colOff>0</xdr:colOff>
      <xdr:row>28</xdr:row>
      <xdr:rowOff>80962</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323850</xdr:colOff>
      <xdr:row>12</xdr:row>
      <xdr:rowOff>171450</xdr:rowOff>
    </xdr:from>
    <xdr:to>
      <xdr:col>21</xdr:col>
      <xdr:colOff>419100</xdr:colOff>
      <xdr:row>25</xdr:row>
      <xdr:rowOff>80962</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abriel/Desktop/Arquivos%20IMPORTANTES/Universidades/PUCPR/Eng%20Civil/7%20Periodo/Hidrologia%20B/DRIVE/Aulas/Aula_6_Equa&#231;&#227;o_Chuvas_Intensas_Aul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dos_Iniciais"/>
      <sheetName val="Máximo_Anual"/>
      <sheetName val="Determinação_TR"/>
      <sheetName val="Altura_Pluviométrica"/>
      <sheetName val="Equação_Chuva_Intensa"/>
    </sheetNames>
    <sheetDataSet>
      <sheetData sheetId="0"/>
      <sheetData sheetId="1"/>
      <sheetData sheetId="2"/>
      <sheetData sheetId="3">
        <row r="15">
          <cell r="B15" t="str">
            <v>DURAÇÃO (min)</v>
          </cell>
        </row>
        <row r="16">
          <cell r="B16">
            <v>5</v>
          </cell>
        </row>
        <row r="17">
          <cell r="B17">
            <v>10</v>
          </cell>
        </row>
        <row r="18">
          <cell r="B18">
            <v>15</v>
          </cell>
        </row>
        <row r="19">
          <cell r="B19">
            <v>20</v>
          </cell>
        </row>
        <row r="20">
          <cell r="B20">
            <v>25</v>
          </cell>
        </row>
        <row r="21">
          <cell r="B21">
            <v>30</v>
          </cell>
        </row>
      </sheetData>
      <sheetData sheetId="4"/>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512"/>
  <sheetViews>
    <sheetView topLeftCell="A2" zoomScale="85" zoomScaleNormal="85" workbookViewId="0">
      <selection activeCell="A2" sqref="A2"/>
    </sheetView>
  </sheetViews>
  <sheetFormatPr defaultRowHeight="15" x14ac:dyDescent="0.25"/>
  <cols>
    <col min="3" max="3" width="10.7109375" bestFit="1" customWidth="1"/>
    <col min="44" max="44" width="13.42578125" bestFit="1" customWidth="1"/>
  </cols>
  <sheetData>
    <row r="1" spans="1:75" x14ac:dyDescent="0.25">
      <c r="A1" t="s">
        <v>0</v>
      </c>
    </row>
    <row r="2" spans="1:75" x14ac:dyDescent="0.25">
      <c r="A2" t="s">
        <v>1</v>
      </c>
      <c r="K2" t="s">
        <v>2</v>
      </c>
    </row>
    <row r="3" spans="1:75" x14ac:dyDescent="0.25">
      <c r="A3" t="s">
        <v>3</v>
      </c>
      <c r="W3" t="s">
        <v>85</v>
      </c>
    </row>
    <row r="5" spans="1:75" x14ac:dyDescent="0.25">
      <c r="A5" t="s">
        <v>4</v>
      </c>
    </row>
    <row r="6" spans="1:75" x14ac:dyDescent="0.25">
      <c r="A6" t="s">
        <v>5</v>
      </c>
    </row>
    <row r="7" spans="1:75" x14ac:dyDescent="0.25">
      <c r="A7" t="s">
        <v>6</v>
      </c>
    </row>
    <row r="9" spans="1:75" x14ac:dyDescent="0.25">
      <c r="A9" t="s">
        <v>7</v>
      </c>
    </row>
    <row r="10" spans="1:75" x14ac:dyDescent="0.25">
      <c r="A10" t="s">
        <v>8</v>
      </c>
    </row>
    <row r="13" spans="1:75" x14ac:dyDescent="0.25">
      <c r="A13" t="s">
        <v>9</v>
      </c>
      <c r="B13" t="s">
        <v>10</v>
      </c>
      <c r="C13" t="s">
        <v>11</v>
      </c>
      <c r="D13" t="s">
        <v>12</v>
      </c>
      <c r="E13" t="s">
        <v>13</v>
      </c>
      <c r="F13" t="s">
        <v>14</v>
      </c>
      <c r="G13" t="s">
        <v>15</v>
      </c>
      <c r="H13" t="s">
        <v>16</v>
      </c>
      <c r="I13" t="s">
        <v>17</v>
      </c>
      <c r="J13" t="s">
        <v>18</v>
      </c>
      <c r="K13" t="s">
        <v>19</v>
      </c>
      <c r="L13" t="s">
        <v>20</v>
      </c>
      <c r="M13" t="s">
        <v>21</v>
      </c>
      <c r="N13" t="s">
        <v>22</v>
      </c>
      <c r="O13" t="s">
        <v>23</v>
      </c>
      <c r="P13" t="s">
        <v>24</v>
      </c>
      <c r="Q13" t="s">
        <v>25</v>
      </c>
      <c r="R13" t="s">
        <v>26</v>
      </c>
      <c r="S13" t="s">
        <v>27</v>
      </c>
      <c r="T13" t="s">
        <v>28</v>
      </c>
      <c r="U13" t="s">
        <v>29</v>
      </c>
      <c r="V13" t="s">
        <v>30</v>
      </c>
      <c r="W13" t="s">
        <v>31</v>
      </c>
      <c r="X13" t="s">
        <v>32</v>
      </c>
      <c r="Y13" t="s">
        <v>33</v>
      </c>
      <c r="Z13" t="s">
        <v>34</v>
      </c>
      <c r="AA13" t="s">
        <v>35</v>
      </c>
      <c r="AB13" t="s">
        <v>36</v>
      </c>
      <c r="AC13" t="s">
        <v>37</v>
      </c>
      <c r="AD13" t="s">
        <v>38</v>
      </c>
      <c r="AE13" t="s">
        <v>39</v>
      </c>
      <c r="AF13" t="s">
        <v>40</v>
      </c>
      <c r="AG13" t="s">
        <v>41</v>
      </c>
      <c r="AH13" t="s">
        <v>42</v>
      </c>
      <c r="AI13" t="s">
        <v>43</v>
      </c>
      <c r="AJ13" t="s">
        <v>44</v>
      </c>
      <c r="AK13" t="s">
        <v>45</v>
      </c>
      <c r="AL13" t="s">
        <v>46</v>
      </c>
      <c r="AM13" t="s">
        <v>47</v>
      </c>
      <c r="AN13" t="s">
        <v>48</v>
      </c>
      <c r="AO13" t="s">
        <v>49</v>
      </c>
      <c r="AP13" t="s">
        <v>50</v>
      </c>
      <c r="AQ13" t="s">
        <v>51</v>
      </c>
      <c r="AR13" t="s">
        <v>52</v>
      </c>
      <c r="AS13" t="s">
        <v>53</v>
      </c>
      <c r="AT13" t="s">
        <v>54</v>
      </c>
      <c r="AU13" t="s">
        <v>55</v>
      </c>
      <c r="AV13" t="s">
        <v>56</v>
      </c>
      <c r="AW13" t="s">
        <v>57</v>
      </c>
      <c r="AX13" t="s">
        <v>58</v>
      </c>
      <c r="AY13" t="s">
        <v>59</v>
      </c>
      <c r="AZ13" t="s">
        <v>60</v>
      </c>
      <c r="BA13" t="s">
        <v>61</v>
      </c>
      <c r="BB13" t="s">
        <v>62</v>
      </c>
      <c r="BC13" t="s">
        <v>63</v>
      </c>
      <c r="BD13" t="s">
        <v>64</v>
      </c>
      <c r="BE13" t="s">
        <v>65</v>
      </c>
      <c r="BF13" t="s">
        <v>66</v>
      </c>
      <c r="BG13" t="s">
        <v>67</v>
      </c>
      <c r="BH13" t="s">
        <v>68</v>
      </c>
      <c r="BI13" t="s">
        <v>69</v>
      </c>
      <c r="BJ13" t="s">
        <v>70</v>
      </c>
      <c r="BK13" t="s">
        <v>71</v>
      </c>
      <c r="BL13" t="s">
        <v>72</v>
      </c>
      <c r="BM13" t="s">
        <v>73</v>
      </c>
      <c r="BN13" t="s">
        <v>74</v>
      </c>
      <c r="BO13" t="s">
        <v>75</v>
      </c>
      <c r="BP13" t="s">
        <v>76</v>
      </c>
      <c r="BQ13" t="s">
        <v>77</v>
      </c>
      <c r="BR13" t="s">
        <v>78</v>
      </c>
      <c r="BS13" t="s">
        <v>79</v>
      </c>
      <c r="BT13" t="s">
        <v>80</v>
      </c>
      <c r="BU13" t="s">
        <v>81</v>
      </c>
      <c r="BV13" t="s">
        <v>82</v>
      </c>
      <c r="BW13" t="s">
        <v>83</v>
      </c>
    </row>
    <row r="14" spans="1:75" x14ac:dyDescent="0.25">
      <c r="A14">
        <v>2448035</v>
      </c>
      <c r="B14">
        <v>1</v>
      </c>
      <c r="C14" s="1">
        <v>27181</v>
      </c>
      <c r="D14">
        <v>1</v>
      </c>
      <c r="I14">
        <v>0</v>
      </c>
      <c r="J14">
        <v>0</v>
      </c>
      <c r="K14">
        <v>0</v>
      </c>
      <c r="AO14">
        <v>0.4</v>
      </c>
      <c r="AP14">
        <v>1.4</v>
      </c>
      <c r="AQ14">
        <v>0</v>
      </c>
      <c r="AR14" s="5" t="s">
        <v>84</v>
      </c>
      <c r="AS14">
        <v>0</v>
      </c>
      <c r="BS14">
        <v>0</v>
      </c>
      <c r="BT14">
        <v>1</v>
      </c>
      <c r="BU14">
        <v>1</v>
      </c>
      <c r="BV14">
        <v>1</v>
      </c>
      <c r="BW14">
        <v>0</v>
      </c>
    </row>
    <row r="15" spans="1:75" x14ac:dyDescent="0.25">
      <c r="A15">
        <v>2448035</v>
      </c>
      <c r="B15">
        <v>1</v>
      </c>
      <c r="C15" s="1">
        <v>27211</v>
      </c>
      <c r="D15">
        <v>1</v>
      </c>
      <c r="E15">
        <v>10.4</v>
      </c>
      <c r="F15">
        <v>11.8</v>
      </c>
      <c r="G15">
        <v>20</v>
      </c>
      <c r="H15">
        <v>4</v>
      </c>
      <c r="I15">
        <v>1</v>
      </c>
      <c r="J15">
        <v>1</v>
      </c>
      <c r="K15">
        <v>1</v>
      </c>
      <c r="N15">
        <v>0</v>
      </c>
      <c r="O15">
        <v>0</v>
      </c>
      <c r="P15">
        <v>0</v>
      </c>
      <c r="Q15">
        <v>0</v>
      </c>
      <c r="R15">
        <v>0</v>
      </c>
      <c r="S15">
        <v>0.2</v>
      </c>
      <c r="T15">
        <v>0</v>
      </c>
      <c r="U15">
        <v>0</v>
      </c>
      <c r="V15">
        <v>0</v>
      </c>
      <c r="W15">
        <v>0</v>
      </c>
      <c r="X15">
        <v>0</v>
      </c>
      <c r="Y15">
        <v>0</v>
      </c>
      <c r="Z15">
        <v>0</v>
      </c>
      <c r="AA15">
        <v>0</v>
      </c>
      <c r="AB15">
        <v>0</v>
      </c>
      <c r="AC15">
        <v>0</v>
      </c>
      <c r="AD15">
        <v>0</v>
      </c>
      <c r="AE15">
        <v>0</v>
      </c>
      <c r="AF15">
        <v>0.4</v>
      </c>
      <c r="AG15">
        <v>10.4</v>
      </c>
      <c r="AH15">
        <v>0</v>
      </c>
      <c r="AI15">
        <v>0.8</v>
      </c>
      <c r="AJ15">
        <v>0</v>
      </c>
      <c r="AK15">
        <v>0</v>
      </c>
      <c r="AL15">
        <v>0</v>
      </c>
      <c r="AM15">
        <v>0</v>
      </c>
      <c r="AN15">
        <v>0</v>
      </c>
      <c r="AO15">
        <v>0</v>
      </c>
      <c r="AP15">
        <v>0</v>
      </c>
      <c r="AQ15">
        <v>0</v>
      </c>
      <c r="AR15">
        <v>0</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row>
    <row r="16" spans="1:75" x14ac:dyDescent="0.25">
      <c r="A16">
        <v>2448035</v>
      </c>
      <c r="B16">
        <v>1</v>
      </c>
      <c r="C16" s="1">
        <v>27242</v>
      </c>
      <c r="D16">
        <v>1</v>
      </c>
      <c r="E16">
        <v>26.2</v>
      </c>
      <c r="F16">
        <v>61</v>
      </c>
      <c r="G16">
        <v>29</v>
      </c>
      <c r="H16">
        <v>9</v>
      </c>
      <c r="I16">
        <v>1</v>
      </c>
      <c r="J16">
        <v>1</v>
      </c>
      <c r="K16">
        <v>1</v>
      </c>
      <c r="N16">
        <v>0</v>
      </c>
      <c r="O16">
        <v>0</v>
      </c>
      <c r="P16">
        <v>0</v>
      </c>
      <c r="Q16">
        <v>0.2</v>
      </c>
      <c r="R16">
        <v>0</v>
      </c>
      <c r="S16">
        <v>0</v>
      </c>
      <c r="T16">
        <v>0</v>
      </c>
      <c r="U16">
        <v>0.8</v>
      </c>
      <c r="V16">
        <v>0.2</v>
      </c>
      <c r="W16">
        <v>0</v>
      </c>
      <c r="X16">
        <v>0.4</v>
      </c>
      <c r="Y16">
        <v>0</v>
      </c>
      <c r="Z16">
        <v>0</v>
      </c>
      <c r="AA16">
        <v>0</v>
      </c>
      <c r="AB16">
        <v>0</v>
      </c>
      <c r="AC16">
        <v>0</v>
      </c>
      <c r="AD16">
        <v>0</v>
      </c>
      <c r="AE16">
        <v>0.4</v>
      </c>
      <c r="AF16">
        <v>0</v>
      </c>
      <c r="AG16">
        <v>0</v>
      </c>
      <c r="AH16">
        <v>0</v>
      </c>
      <c r="AI16">
        <v>0</v>
      </c>
      <c r="AJ16">
        <v>0</v>
      </c>
      <c r="AK16">
        <v>0</v>
      </c>
      <c r="AL16">
        <v>0</v>
      </c>
      <c r="AM16">
        <v>0</v>
      </c>
      <c r="AN16">
        <v>1.2</v>
      </c>
      <c r="AO16">
        <v>0</v>
      </c>
      <c r="AP16">
        <v>26.2</v>
      </c>
      <c r="AQ16">
        <v>24.4</v>
      </c>
      <c r="AR16">
        <v>7.2</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row>
    <row r="17" spans="1:75" x14ac:dyDescent="0.25">
      <c r="A17">
        <v>2448035</v>
      </c>
      <c r="B17">
        <v>1</v>
      </c>
      <c r="C17" s="1">
        <v>27273</v>
      </c>
      <c r="D17">
        <v>1</v>
      </c>
      <c r="E17">
        <v>22.8</v>
      </c>
      <c r="F17">
        <v>46</v>
      </c>
      <c r="G17">
        <v>1</v>
      </c>
      <c r="H17">
        <v>8</v>
      </c>
      <c r="I17">
        <v>1</v>
      </c>
      <c r="J17">
        <v>1</v>
      </c>
      <c r="K17">
        <v>1</v>
      </c>
      <c r="N17">
        <v>22.8</v>
      </c>
      <c r="O17">
        <v>0</v>
      </c>
      <c r="P17">
        <v>0</v>
      </c>
      <c r="Q17">
        <v>0</v>
      </c>
      <c r="R17">
        <v>0</v>
      </c>
      <c r="S17">
        <v>0.8</v>
      </c>
      <c r="T17">
        <v>0</v>
      </c>
      <c r="U17">
        <v>0</v>
      </c>
      <c r="V17">
        <v>0.2</v>
      </c>
      <c r="W17">
        <v>0</v>
      </c>
      <c r="X17">
        <v>0</v>
      </c>
      <c r="Y17">
        <v>0</v>
      </c>
      <c r="Z17">
        <v>0</v>
      </c>
      <c r="AA17">
        <v>0</v>
      </c>
      <c r="AB17">
        <v>0</v>
      </c>
      <c r="AC17">
        <v>0</v>
      </c>
      <c r="AD17">
        <v>0</v>
      </c>
      <c r="AE17">
        <v>0</v>
      </c>
      <c r="AF17">
        <v>0</v>
      </c>
      <c r="AG17">
        <v>0</v>
      </c>
      <c r="AH17">
        <v>0</v>
      </c>
      <c r="AI17">
        <v>0</v>
      </c>
      <c r="AJ17">
        <v>0</v>
      </c>
      <c r="AK17">
        <v>0</v>
      </c>
      <c r="AL17">
        <v>0</v>
      </c>
      <c r="AM17">
        <v>7.4</v>
      </c>
      <c r="AN17">
        <v>1.6</v>
      </c>
      <c r="AO17">
        <v>5.4</v>
      </c>
      <c r="AP17">
        <v>7.2</v>
      </c>
      <c r="AQ17">
        <v>0.6</v>
      </c>
      <c r="AR17" s="5" t="s">
        <v>84</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0</v>
      </c>
    </row>
    <row r="18" spans="1:75" x14ac:dyDescent="0.25">
      <c r="A18">
        <v>2448035</v>
      </c>
      <c r="B18">
        <v>1</v>
      </c>
      <c r="C18" s="1">
        <v>27303</v>
      </c>
      <c r="D18">
        <v>1</v>
      </c>
      <c r="E18">
        <v>52</v>
      </c>
      <c r="F18">
        <v>154.6</v>
      </c>
      <c r="G18">
        <v>25</v>
      </c>
      <c r="H18">
        <v>13</v>
      </c>
      <c r="I18">
        <v>1</v>
      </c>
      <c r="J18">
        <v>1</v>
      </c>
      <c r="K18">
        <v>1</v>
      </c>
      <c r="N18">
        <v>0</v>
      </c>
      <c r="O18">
        <v>8.4</v>
      </c>
      <c r="P18">
        <v>0</v>
      </c>
      <c r="Q18">
        <v>7.8</v>
      </c>
      <c r="R18">
        <v>4.8</v>
      </c>
      <c r="S18">
        <v>0</v>
      </c>
      <c r="T18">
        <v>0</v>
      </c>
      <c r="U18">
        <v>0</v>
      </c>
      <c r="V18">
        <v>0</v>
      </c>
      <c r="W18">
        <v>0</v>
      </c>
      <c r="X18">
        <v>0</v>
      </c>
      <c r="Y18">
        <v>0</v>
      </c>
      <c r="Z18">
        <v>0</v>
      </c>
      <c r="AA18">
        <v>0</v>
      </c>
      <c r="AB18">
        <v>0</v>
      </c>
      <c r="AC18">
        <v>0</v>
      </c>
      <c r="AD18">
        <v>0</v>
      </c>
      <c r="AE18">
        <v>0</v>
      </c>
      <c r="AF18">
        <v>4.4000000000000004</v>
      </c>
      <c r="AG18">
        <v>0.8</v>
      </c>
      <c r="AH18">
        <v>0</v>
      </c>
      <c r="AI18">
        <v>0</v>
      </c>
      <c r="AJ18">
        <v>1.2</v>
      </c>
      <c r="AK18">
        <v>0.2</v>
      </c>
      <c r="AL18">
        <v>52</v>
      </c>
      <c r="AM18">
        <v>5.8</v>
      </c>
      <c r="AN18">
        <v>5.8</v>
      </c>
      <c r="AO18">
        <v>29.4</v>
      </c>
      <c r="AP18">
        <v>14.4</v>
      </c>
      <c r="AQ18">
        <v>19.600000000000001</v>
      </c>
      <c r="AR18">
        <v>0</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row>
    <row r="19" spans="1:75" x14ac:dyDescent="0.25">
      <c r="A19">
        <v>2448035</v>
      </c>
      <c r="B19">
        <v>1</v>
      </c>
      <c r="C19" s="1">
        <v>27334</v>
      </c>
      <c r="D19">
        <v>1</v>
      </c>
      <c r="E19">
        <v>98</v>
      </c>
      <c r="F19">
        <v>153.9</v>
      </c>
      <c r="G19">
        <v>21</v>
      </c>
      <c r="H19">
        <v>5</v>
      </c>
      <c r="I19">
        <v>1</v>
      </c>
      <c r="J19">
        <v>1</v>
      </c>
      <c r="K19">
        <v>1</v>
      </c>
      <c r="N19">
        <v>0</v>
      </c>
      <c r="O19">
        <v>0</v>
      </c>
      <c r="P19">
        <v>0</v>
      </c>
      <c r="Q19">
        <v>0</v>
      </c>
      <c r="R19">
        <v>0</v>
      </c>
      <c r="S19">
        <v>27.8</v>
      </c>
      <c r="T19">
        <v>0</v>
      </c>
      <c r="U19">
        <v>0</v>
      </c>
      <c r="V19">
        <v>0</v>
      </c>
      <c r="W19">
        <v>0</v>
      </c>
      <c r="X19">
        <v>0</v>
      </c>
      <c r="Y19">
        <v>0</v>
      </c>
      <c r="Z19">
        <v>1.6</v>
      </c>
      <c r="AA19">
        <v>0</v>
      </c>
      <c r="AB19">
        <v>0</v>
      </c>
      <c r="AC19">
        <v>0</v>
      </c>
      <c r="AD19">
        <v>0</v>
      </c>
      <c r="AE19">
        <v>0</v>
      </c>
      <c r="AF19">
        <v>0</v>
      </c>
      <c r="AG19">
        <v>18.600000000000001</v>
      </c>
      <c r="AH19">
        <v>98</v>
      </c>
      <c r="AI19">
        <v>0</v>
      </c>
      <c r="AJ19">
        <v>0</v>
      </c>
      <c r="AK19">
        <v>0</v>
      </c>
      <c r="AL19">
        <v>0</v>
      </c>
      <c r="AM19">
        <v>0</v>
      </c>
      <c r="AN19">
        <v>0</v>
      </c>
      <c r="AO19">
        <v>7.9</v>
      </c>
      <c r="AP19">
        <v>0</v>
      </c>
      <c r="AQ19">
        <v>0</v>
      </c>
      <c r="AR19" s="5" t="s">
        <v>84</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0</v>
      </c>
    </row>
    <row r="20" spans="1:75" x14ac:dyDescent="0.25">
      <c r="A20">
        <v>2448035</v>
      </c>
      <c r="B20">
        <v>1</v>
      </c>
      <c r="C20" s="1">
        <v>27364</v>
      </c>
      <c r="D20">
        <v>1</v>
      </c>
      <c r="E20">
        <v>23.6</v>
      </c>
      <c r="F20">
        <v>162.4</v>
      </c>
      <c r="G20">
        <v>14</v>
      </c>
      <c r="H20">
        <v>19</v>
      </c>
      <c r="I20">
        <v>1</v>
      </c>
      <c r="J20">
        <v>1</v>
      </c>
      <c r="K20">
        <v>1</v>
      </c>
      <c r="N20">
        <v>4.4000000000000004</v>
      </c>
      <c r="O20">
        <v>16.600000000000001</v>
      </c>
      <c r="P20">
        <v>4.8</v>
      </c>
      <c r="Q20">
        <v>7.2</v>
      </c>
      <c r="R20">
        <v>0</v>
      </c>
      <c r="S20">
        <v>0</v>
      </c>
      <c r="T20">
        <v>0</v>
      </c>
      <c r="U20">
        <v>0</v>
      </c>
      <c r="V20">
        <v>0</v>
      </c>
      <c r="W20">
        <v>0</v>
      </c>
      <c r="X20">
        <v>0.8</v>
      </c>
      <c r="Y20">
        <v>0.2</v>
      </c>
      <c r="Z20">
        <v>1.8</v>
      </c>
      <c r="AA20">
        <v>23.6</v>
      </c>
      <c r="AB20">
        <v>0.4</v>
      </c>
      <c r="AC20">
        <v>0.6</v>
      </c>
      <c r="AD20">
        <v>4.5999999999999996</v>
      </c>
      <c r="AE20">
        <v>11.6</v>
      </c>
      <c r="AF20">
        <v>7.4</v>
      </c>
      <c r="AG20">
        <v>0</v>
      </c>
      <c r="AH20">
        <v>0</v>
      </c>
      <c r="AI20">
        <v>0</v>
      </c>
      <c r="AJ20">
        <v>4.4000000000000004</v>
      </c>
      <c r="AK20">
        <v>20.8</v>
      </c>
      <c r="AL20">
        <v>0</v>
      </c>
      <c r="AM20">
        <v>0</v>
      </c>
      <c r="AN20">
        <v>0</v>
      </c>
      <c r="AO20">
        <v>11.8</v>
      </c>
      <c r="AP20">
        <v>2.8</v>
      </c>
      <c r="AQ20">
        <v>18.600000000000001</v>
      </c>
      <c r="AR20">
        <v>20</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row>
    <row r="21" spans="1:75" s="2" customFormat="1" x14ac:dyDescent="0.25">
      <c r="A21" s="2">
        <v>2448035</v>
      </c>
      <c r="B21" s="2">
        <v>1</v>
      </c>
      <c r="C21" s="3">
        <v>27395</v>
      </c>
      <c r="D21" s="2">
        <v>1</v>
      </c>
      <c r="E21" s="2">
        <v>25.4</v>
      </c>
      <c r="F21" s="2">
        <v>176.6</v>
      </c>
      <c r="G21" s="2">
        <v>12</v>
      </c>
      <c r="H21" s="2">
        <v>16</v>
      </c>
      <c r="I21" s="2">
        <v>1</v>
      </c>
      <c r="J21" s="2">
        <v>1</v>
      </c>
      <c r="K21" s="2">
        <v>1</v>
      </c>
      <c r="N21" s="2">
        <v>15.8</v>
      </c>
      <c r="O21" s="2">
        <v>0.4</v>
      </c>
      <c r="P21" s="2">
        <v>0</v>
      </c>
      <c r="Q21" s="2">
        <v>0</v>
      </c>
      <c r="R21" s="2">
        <v>0</v>
      </c>
      <c r="S21" s="2">
        <v>0</v>
      </c>
      <c r="T21" s="2">
        <v>0</v>
      </c>
      <c r="U21" s="2">
        <v>16.600000000000001</v>
      </c>
      <c r="V21" s="2">
        <v>16.8</v>
      </c>
      <c r="W21" s="2">
        <v>9.6</v>
      </c>
      <c r="X21" s="2">
        <v>5.6</v>
      </c>
      <c r="Y21" s="2">
        <v>25.4</v>
      </c>
      <c r="Z21" s="2">
        <v>0</v>
      </c>
      <c r="AA21" s="2">
        <v>0</v>
      </c>
      <c r="AB21" s="2">
        <v>8.4</v>
      </c>
      <c r="AC21" s="2">
        <v>3.4</v>
      </c>
      <c r="AD21" s="2">
        <v>16.600000000000001</v>
      </c>
      <c r="AE21" s="2">
        <v>12.6</v>
      </c>
      <c r="AF21" s="2">
        <v>0</v>
      </c>
      <c r="AG21" s="2">
        <v>0</v>
      </c>
      <c r="AH21" s="2">
        <v>0</v>
      </c>
      <c r="AI21" s="2">
        <v>0</v>
      </c>
      <c r="AJ21" s="2">
        <v>0</v>
      </c>
      <c r="AK21" s="2">
        <v>0</v>
      </c>
      <c r="AL21" s="2">
        <v>0</v>
      </c>
      <c r="AM21" s="2">
        <v>14.4</v>
      </c>
      <c r="AN21" s="2">
        <v>0</v>
      </c>
      <c r="AO21" s="2">
        <v>25.4</v>
      </c>
      <c r="AP21" s="2">
        <v>5.2</v>
      </c>
      <c r="AQ21" s="2">
        <v>0.2</v>
      </c>
      <c r="AR21" s="2">
        <v>0.2</v>
      </c>
      <c r="AS21" s="2">
        <v>1</v>
      </c>
      <c r="AT21" s="2">
        <v>1</v>
      </c>
      <c r="AU21" s="2">
        <v>1</v>
      </c>
      <c r="AV21" s="2">
        <v>1</v>
      </c>
      <c r="AW21" s="2">
        <v>1</v>
      </c>
      <c r="AX21" s="2">
        <v>1</v>
      </c>
      <c r="AY21" s="2">
        <v>1</v>
      </c>
      <c r="AZ21" s="2">
        <v>1</v>
      </c>
      <c r="BA21" s="2">
        <v>1</v>
      </c>
      <c r="BB21" s="2">
        <v>1</v>
      </c>
      <c r="BC21" s="2">
        <v>1</v>
      </c>
      <c r="BD21" s="2">
        <v>1</v>
      </c>
      <c r="BE21" s="2">
        <v>1</v>
      </c>
      <c r="BF21" s="2">
        <v>1</v>
      </c>
      <c r="BG21" s="2">
        <v>1</v>
      </c>
      <c r="BH21" s="2">
        <v>1</v>
      </c>
      <c r="BI21" s="2">
        <v>1</v>
      </c>
      <c r="BJ21" s="2">
        <v>1</v>
      </c>
      <c r="BK21" s="2">
        <v>1</v>
      </c>
      <c r="BL21" s="2">
        <v>1</v>
      </c>
      <c r="BM21" s="2">
        <v>1</v>
      </c>
      <c r="BN21" s="2">
        <v>1</v>
      </c>
      <c r="BO21" s="2">
        <v>1</v>
      </c>
      <c r="BP21" s="2">
        <v>1</v>
      </c>
      <c r="BQ21" s="2">
        <v>1</v>
      </c>
      <c r="BR21" s="2">
        <v>1</v>
      </c>
      <c r="BS21" s="2">
        <v>1</v>
      </c>
      <c r="BT21" s="2">
        <v>1</v>
      </c>
      <c r="BU21" s="2">
        <v>1</v>
      </c>
      <c r="BV21" s="2">
        <v>1</v>
      </c>
      <c r="BW21" s="2">
        <v>1</v>
      </c>
    </row>
    <row r="22" spans="1:75" x14ac:dyDescent="0.25">
      <c r="A22">
        <v>2448035</v>
      </c>
      <c r="B22">
        <v>1</v>
      </c>
      <c r="C22" s="1">
        <v>27426</v>
      </c>
      <c r="D22">
        <v>1</v>
      </c>
      <c r="E22">
        <v>54</v>
      </c>
      <c r="F22">
        <v>148</v>
      </c>
      <c r="G22">
        <v>9</v>
      </c>
      <c r="H22">
        <v>15</v>
      </c>
      <c r="I22">
        <v>1</v>
      </c>
      <c r="J22">
        <v>1</v>
      </c>
      <c r="K22">
        <v>1</v>
      </c>
      <c r="N22">
        <v>0</v>
      </c>
      <c r="O22">
        <v>1.2</v>
      </c>
      <c r="P22">
        <v>5.6</v>
      </c>
      <c r="Q22">
        <v>8.8000000000000007</v>
      </c>
      <c r="R22">
        <v>3.4</v>
      </c>
      <c r="S22">
        <v>0.8</v>
      </c>
      <c r="T22">
        <v>0</v>
      </c>
      <c r="U22">
        <v>13.2</v>
      </c>
      <c r="V22">
        <v>54</v>
      </c>
      <c r="W22">
        <v>0.2</v>
      </c>
      <c r="X22">
        <v>0</v>
      </c>
      <c r="Y22">
        <v>0</v>
      </c>
      <c r="Z22">
        <v>0</v>
      </c>
      <c r="AA22">
        <v>0</v>
      </c>
      <c r="AB22">
        <v>1.6</v>
      </c>
      <c r="AC22">
        <v>0</v>
      </c>
      <c r="AD22">
        <v>4.4000000000000004</v>
      </c>
      <c r="AE22">
        <v>0.6</v>
      </c>
      <c r="AF22">
        <v>0</v>
      </c>
      <c r="AG22">
        <v>0</v>
      </c>
      <c r="AH22">
        <v>0</v>
      </c>
      <c r="AI22">
        <v>0</v>
      </c>
      <c r="AJ22">
        <v>29.2</v>
      </c>
      <c r="AK22">
        <v>0</v>
      </c>
      <c r="AL22">
        <v>0</v>
      </c>
      <c r="AM22">
        <v>14.6</v>
      </c>
      <c r="AN22">
        <v>4.8</v>
      </c>
      <c r="AO22">
        <v>5.6</v>
      </c>
      <c r="AP22" s="54" t="s">
        <v>84</v>
      </c>
      <c r="AQ22" s="54"/>
      <c r="AR22" s="54"/>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0</v>
      </c>
    </row>
    <row r="23" spans="1:75" x14ac:dyDescent="0.25">
      <c r="A23">
        <v>2448035</v>
      </c>
      <c r="B23">
        <v>1</v>
      </c>
      <c r="C23" s="1">
        <v>27454</v>
      </c>
      <c r="D23">
        <v>1</v>
      </c>
      <c r="E23">
        <v>54.2</v>
      </c>
      <c r="F23">
        <v>233</v>
      </c>
      <c r="G23">
        <v>21</v>
      </c>
      <c r="H23">
        <v>12</v>
      </c>
      <c r="I23">
        <v>1</v>
      </c>
      <c r="J23">
        <v>1</v>
      </c>
      <c r="K23">
        <v>1</v>
      </c>
      <c r="N23">
        <v>1.2</v>
      </c>
      <c r="O23">
        <v>0</v>
      </c>
      <c r="P23">
        <v>18.399999999999999</v>
      </c>
      <c r="Q23">
        <v>25.8</v>
      </c>
      <c r="R23">
        <v>0.2</v>
      </c>
      <c r="S23">
        <v>0</v>
      </c>
      <c r="T23">
        <v>37.200000000000003</v>
      </c>
      <c r="U23">
        <v>7.4</v>
      </c>
      <c r="V23">
        <v>23.2</v>
      </c>
      <c r="W23">
        <v>0</v>
      </c>
      <c r="X23">
        <v>0</v>
      </c>
      <c r="Y23">
        <v>0</v>
      </c>
      <c r="Z23">
        <v>2.4</v>
      </c>
      <c r="AA23">
        <v>1.4</v>
      </c>
      <c r="AB23">
        <v>0</v>
      </c>
      <c r="AC23">
        <v>11.8</v>
      </c>
      <c r="AD23">
        <v>0</v>
      </c>
      <c r="AE23">
        <v>0</v>
      </c>
      <c r="AF23">
        <v>0</v>
      </c>
      <c r="AG23">
        <v>0</v>
      </c>
      <c r="AH23">
        <v>54.2</v>
      </c>
      <c r="AI23">
        <v>0</v>
      </c>
      <c r="AJ23">
        <v>0</v>
      </c>
      <c r="AK23">
        <v>0</v>
      </c>
      <c r="AL23">
        <v>0</v>
      </c>
      <c r="AM23">
        <v>0</v>
      </c>
      <c r="AN23">
        <v>0</v>
      </c>
      <c r="AO23">
        <v>0</v>
      </c>
      <c r="AP23">
        <v>0</v>
      </c>
      <c r="AQ23">
        <v>0</v>
      </c>
      <c r="AR23">
        <v>49.8</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row>
    <row r="24" spans="1:75" x14ac:dyDescent="0.25">
      <c r="A24">
        <v>2448035</v>
      </c>
      <c r="B24">
        <v>1</v>
      </c>
      <c r="C24" s="1">
        <v>27485</v>
      </c>
      <c r="D24">
        <v>1</v>
      </c>
      <c r="E24">
        <v>6.4</v>
      </c>
      <c r="F24">
        <v>30.4</v>
      </c>
      <c r="G24">
        <v>16</v>
      </c>
      <c r="H24">
        <v>9</v>
      </c>
      <c r="I24">
        <v>1</v>
      </c>
      <c r="J24">
        <v>1</v>
      </c>
      <c r="K24">
        <v>1</v>
      </c>
      <c r="N24">
        <v>0</v>
      </c>
      <c r="O24">
        <v>1</v>
      </c>
      <c r="P24">
        <v>0</v>
      </c>
      <c r="Q24">
        <v>0</v>
      </c>
      <c r="R24">
        <v>2.4</v>
      </c>
      <c r="S24">
        <v>0</v>
      </c>
      <c r="T24">
        <v>0</v>
      </c>
      <c r="U24">
        <v>0</v>
      </c>
      <c r="V24">
        <v>4.8</v>
      </c>
      <c r="W24">
        <v>0.8</v>
      </c>
      <c r="X24">
        <v>6.2</v>
      </c>
      <c r="Y24">
        <v>1.2</v>
      </c>
      <c r="Z24">
        <v>0</v>
      </c>
      <c r="AA24">
        <v>0</v>
      </c>
      <c r="AB24">
        <v>3.8</v>
      </c>
      <c r="AC24">
        <v>6.4</v>
      </c>
      <c r="AD24">
        <v>0</v>
      </c>
      <c r="AE24">
        <v>0</v>
      </c>
      <c r="AF24">
        <v>0</v>
      </c>
      <c r="AG24">
        <v>3.8</v>
      </c>
      <c r="AH24">
        <v>0</v>
      </c>
      <c r="AI24">
        <v>0</v>
      </c>
      <c r="AJ24">
        <v>0</v>
      </c>
      <c r="AK24">
        <v>0</v>
      </c>
      <c r="AL24">
        <v>0</v>
      </c>
      <c r="AM24">
        <v>0</v>
      </c>
      <c r="AN24">
        <v>0</v>
      </c>
      <c r="AO24">
        <v>0</v>
      </c>
      <c r="AP24">
        <v>0</v>
      </c>
      <c r="AQ24">
        <v>0</v>
      </c>
      <c r="AR24" s="5" t="s">
        <v>84</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0</v>
      </c>
    </row>
    <row r="25" spans="1:75" x14ac:dyDescent="0.25">
      <c r="A25">
        <v>2448035</v>
      </c>
      <c r="B25">
        <v>1</v>
      </c>
      <c r="C25" s="1">
        <v>27515</v>
      </c>
      <c r="D25">
        <v>1</v>
      </c>
      <c r="E25">
        <v>15.4</v>
      </c>
      <c r="F25">
        <v>39.799999999999997</v>
      </c>
      <c r="G25">
        <v>26</v>
      </c>
      <c r="H25">
        <v>5</v>
      </c>
      <c r="I25">
        <v>1</v>
      </c>
      <c r="J25">
        <v>1</v>
      </c>
      <c r="K25">
        <v>1</v>
      </c>
      <c r="N25">
        <v>12.8</v>
      </c>
      <c r="O25">
        <v>0</v>
      </c>
      <c r="P25">
        <v>4.2</v>
      </c>
      <c r="Q25">
        <v>0</v>
      </c>
      <c r="R25">
        <v>0</v>
      </c>
      <c r="S25">
        <v>0</v>
      </c>
      <c r="T25">
        <v>6.2</v>
      </c>
      <c r="U25">
        <v>0</v>
      </c>
      <c r="V25">
        <v>0</v>
      </c>
      <c r="W25">
        <v>0</v>
      </c>
      <c r="X25">
        <v>0</v>
      </c>
      <c r="Y25">
        <v>0</v>
      </c>
      <c r="Z25">
        <v>0</v>
      </c>
      <c r="AA25">
        <v>0</v>
      </c>
      <c r="AB25">
        <v>0</v>
      </c>
      <c r="AC25">
        <v>0</v>
      </c>
      <c r="AD25">
        <v>1.2</v>
      </c>
      <c r="AE25">
        <v>0</v>
      </c>
      <c r="AF25">
        <v>0</v>
      </c>
      <c r="AG25">
        <v>0</v>
      </c>
      <c r="AH25">
        <v>0</v>
      </c>
      <c r="AI25">
        <v>0</v>
      </c>
      <c r="AJ25">
        <v>0</v>
      </c>
      <c r="AK25">
        <v>0</v>
      </c>
      <c r="AL25">
        <v>0</v>
      </c>
      <c r="AM25">
        <v>15.4</v>
      </c>
      <c r="AN25">
        <v>0</v>
      </c>
      <c r="AO25">
        <v>0</v>
      </c>
      <c r="AP25">
        <v>0</v>
      </c>
      <c r="AQ25">
        <v>0</v>
      </c>
      <c r="AR25">
        <v>0</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row>
    <row r="26" spans="1:75" x14ac:dyDescent="0.25">
      <c r="A26">
        <v>2448035</v>
      </c>
      <c r="B26">
        <v>1</v>
      </c>
      <c r="C26" s="1">
        <v>27546</v>
      </c>
      <c r="D26">
        <v>1</v>
      </c>
      <c r="E26">
        <v>25.8</v>
      </c>
      <c r="F26">
        <v>62.4</v>
      </c>
      <c r="G26">
        <v>5</v>
      </c>
      <c r="H26">
        <v>9</v>
      </c>
      <c r="I26">
        <v>1</v>
      </c>
      <c r="J26">
        <v>1</v>
      </c>
      <c r="K26">
        <v>1</v>
      </c>
      <c r="N26">
        <v>0</v>
      </c>
      <c r="O26">
        <v>0.8</v>
      </c>
      <c r="P26">
        <v>2.2000000000000002</v>
      </c>
      <c r="Q26">
        <v>0.6</v>
      </c>
      <c r="R26">
        <v>25.8</v>
      </c>
      <c r="S26">
        <v>0</v>
      </c>
      <c r="T26">
        <v>2.2000000000000002</v>
      </c>
      <c r="U26">
        <v>0</v>
      </c>
      <c r="V26">
        <v>0</v>
      </c>
      <c r="W26">
        <v>0</v>
      </c>
      <c r="X26">
        <v>0</v>
      </c>
      <c r="Y26">
        <v>0</v>
      </c>
      <c r="Z26">
        <v>0</v>
      </c>
      <c r="AA26">
        <v>4.4000000000000004</v>
      </c>
      <c r="AB26">
        <v>0</v>
      </c>
      <c r="AC26">
        <v>0.4</v>
      </c>
      <c r="AD26">
        <v>1.6</v>
      </c>
      <c r="AE26">
        <v>0</v>
      </c>
      <c r="AF26">
        <v>0</v>
      </c>
      <c r="AG26">
        <v>0</v>
      </c>
      <c r="AH26">
        <v>0</v>
      </c>
      <c r="AI26">
        <v>0</v>
      </c>
      <c r="AJ26">
        <v>24.4</v>
      </c>
      <c r="AK26">
        <v>0</v>
      </c>
      <c r="AL26">
        <v>0</v>
      </c>
      <c r="AM26">
        <v>0</v>
      </c>
      <c r="AN26">
        <v>0</v>
      </c>
      <c r="AO26">
        <v>0</v>
      </c>
      <c r="AP26">
        <v>0</v>
      </c>
      <c r="AQ26">
        <v>0</v>
      </c>
      <c r="AR26" s="5" t="s">
        <v>84</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0</v>
      </c>
    </row>
    <row r="27" spans="1:75" x14ac:dyDescent="0.25">
      <c r="A27">
        <v>2448035</v>
      </c>
      <c r="B27">
        <v>1</v>
      </c>
      <c r="C27" s="1">
        <v>27576</v>
      </c>
      <c r="D27">
        <v>1</v>
      </c>
      <c r="E27">
        <v>73.599999999999994</v>
      </c>
      <c r="F27">
        <v>119.9</v>
      </c>
      <c r="G27">
        <v>16</v>
      </c>
      <c r="H27">
        <v>7</v>
      </c>
      <c r="I27">
        <v>1</v>
      </c>
      <c r="J27">
        <v>1</v>
      </c>
      <c r="K27">
        <v>1</v>
      </c>
      <c r="N27">
        <v>0</v>
      </c>
      <c r="O27">
        <v>24.8</v>
      </c>
      <c r="P27">
        <v>0</v>
      </c>
      <c r="Q27">
        <v>0</v>
      </c>
      <c r="R27">
        <v>0.4</v>
      </c>
      <c r="S27">
        <v>9.8000000000000007</v>
      </c>
      <c r="T27">
        <v>0</v>
      </c>
      <c r="U27">
        <v>0</v>
      </c>
      <c r="V27">
        <v>0</v>
      </c>
      <c r="W27">
        <v>0</v>
      </c>
      <c r="X27">
        <v>0</v>
      </c>
      <c r="Y27">
        <v>0</v>
      </c>
      <c r="Z27">
        <v>0</v>
      </c>
      <c r="AA27">
        <v>0</v>
      </c>
      <c r="AB27">
        <v>4.5999999999999996</v>
      </c>
      <c r="AC27">
        <v>73.599999999999994</v>
      </c>
      <c r="AD27">
        <v>4.3</v>
      </c>
      <c r="AE27">
        <v>0</v>
      </c>
      <c r="AF27">
        <v>0</v>
      </c>
      <c r="AG27">
        <v>0</v>
      </c>
      <c r="AH27">
        <v>0</v>
      </c>
      <c r="AI27">
        <v>0</v>
      </c>
      <c r="AJ27">
        <v>2.4</v>
      </c>
      <c r="AK27">
        <v>0</v>
      </c>
      <c r="AL27">
        <v>0</v>
      </c>
      <c r="AM27">
        <v>0</v>
      </c>
      <c r="AN27">
        <v>0</v>
      </c>
      <c r="AO27">
        <v>0</v>
      </c>
      <c r="AP27">
        <v>0</v>
      </c>
      <c r="AQ27">
        <v>0</v>
      </c>
      <c r="AR27">
        <v>0</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row>
    <row r="28" spans="1:75" x14ac:dyDescent="0.25">
      <c r="A28">
        <v>2448035</v>
      </c>
      <c r="B28">
        <v>1</v>
      </c>
      <c r="C28" s="1">
        <v>27607</v>
      </c>
      <c r="D28">
        <v>1</v>
      </c>
      <c r="E28">
        <v>57.6</v>
      </c>
      <c r="F28">
        <v>82.6</v>
      </c>
      <c r="G28">
        <v>7</v>
      </c>
      <c r="H28">
        <v>4</v>
      </c>
      <c r="I28">
        <v>1</v>
      </c>
      <c r="J28">
        <v>1</v>
      </c>
      <c r="K28">
        <v>1</v>
      </c>
      <c r="N28">
        <v>0</v>
      </c>
      <c r="O28">
        <v>0</v>
      </c>
      <c r="P28">
        <v>0</v>
      </c>
      <c r="Q28">
        <v>0</v>
      </c>
      <c r="R28">
        <v>0</v>
      </c>
      <c r="S28">
        <v>0</v>
      </c>
      <c r="T28">
        <v>57.6</v>
      </c>
      <c r="U28">
        <v>11.8</v>
      </c>
      <c r="V28">
        <v>13</v>
      </c>
      <c r="W28">
        <v>0</v>
      </c>
      <c r="X28">
        <v>0</v>
      </c>
      <c r="Y28">
        <v>0</v>
      </c>
      <c r="Z28">
        <v>0</v>
      </c>
      <c r="AA28">
        <v>0</v>
      </c>
      <c r="AB28">
        <v>0</v>
      </c>
      <c r="AC28">
        <v>0</v>
      </c>
      <c r="AD28">
        <v>0</v>
      </c>
      <c r="AE28">
        <v>0</v>
      </c>
      <c r="AF28">
        <v>0</v>
      </c>
      <c r="AG28">
        <v>0</v>
      </c>
      <c r="AH28">
        <v>0</v>
      </c>
      <c r="AI28">
        <v>0</v>
      </c>
      <c r="AJ28">
        <v>0.2</v>
      </c>
      <c r="AK28">
        <v>0</v>
      </c>
      <c r="AL28">
        <v>0</v>
      </c>
      <c r="AM28">
        <v>0</v>
      </c>
      <c r="AN28">
        <v>0</v>
      </c>
      <c r="AO28">
        <v>0</v>
      </c>
      <c r="AP28">
        <v>0</v>
      </c>
      <c r="AQ28">
        <v>0</v>
      </c>
      <c r="AR28">
        <v>0</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row>
    <row r="29" spans="1:75" x14ac:dyDescent="0.25">
      <c r="A29">
        <v>2448035</v>
      </c>
      <c r="B29">
        <v>1</v>
      </c>
      <c r="C29" s="1">
        <v>27638</v>
      </c>
      <c r="D29">
        <v>1</v>
      </c>
      <c r="E29">
        <v>22.8</v>
      </c>
      <c r="F29">
        <v>79</v>
      </c>
      <c r="G29">
        <v>30</v>
      </c>
      <c r="H29">
        <v>10</v>
      </c>
      <c r="I29">
        <v>1</v>
      </c>
      <c r="J29">
        <v>1</v>
      </c>
      <c r="K29">
        <v>1</v>
      </c>
      <c r="N29">
        <v>0</v>
      </c>
      <c r="O29">
        <v>0</v>
      </c>
      <c r="P29">
        <v>0</v>
      </c>
      <c r="Q29">
        <v>0</v>
      </c>
      <c r="R29">
        <v>0</v>
      </c>
      <c r="S29">
        <v>0</v>
      </c>
      <c r="T29">
        <v>0</v>
      </c>
      <c r="U29">
        <v>0.6</v>
      </c>
      <c r="V29">
        <v>9.8000000000000007</v>
      </c>
      <c r="W29">
        <v>0</v>
      </c>
      <c r="X29">
        <v>0</v>
      </c>
      <c r="Y29">
        <v>0</v>
      </c>
      <c r="Z29">
        <v>0</v>
      </c>
      <c r="AA29">
        <v>0</v>
      </c>
      <c r="AB29">
        <v>0</v>
      </c>
      <c r="AC29">
        <v>0</v>
      </c>
      <c r="AD29">
        <v>2</v>
      </c>
      <c r="AE29">
        <v>0</v>
      </c>
      <c r="AF29">
        <v>0</v>
      </c>
      <c r="AG29">
        <v>1.8</v>
      </c>
      <c r="AH29">
        <v>12.8</v>
      </c>
      <c r="AI29">
        <v>4.4000000000000004</v>
      </c>
      <c r="AJ29">
        <v>8.4</v>
      </c>
      <c r="AK29">
        <v>7.2</v>
      </c>
      <c r="AL29">
        <v>0</v>
      </c>
      <c r="AM29">
        <v>0</v>
      </c>
      <c r="AN29">
        <v>9.1999999999999993</v>
      </c>
      <c r="AO29">
        <v>0</v>
      </c>
      <c r="AP29">
        <v>0</v>
      </c>
      <c r="AQ29">
        <v>22.8</v>
      </c>
      <c r="AR29" s="5" t="s">
        <v>84</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0</v>
      </c>
    </row>
    <row r="30" spans="1:75" x14ac:dyDescent="0.25">
      <c r="A30">
        <v>2448035</v>
      </c>
      <c r="B30">
        <v>1</v>
      </c>
      <c r="C30" s="1">
        <v>27668</v>
      </c>
      <c r="D30">
        <v>1</v>
      </c>
      <c r="E30">
        <v>30.6</v>
      </c>
      <c r="F30">
        <v>137.1</v>
      </c>
      <c r="G30">
        <v>3</v>
      </c>
      <c r="H30">
        <v>12</v>
      </c>
      <c r="I30">
        <v>1</v>
      </c>
      <c r="J30">
        <v>1</v>
      </c>
      <c r="K30">
        <v>1</v>
      </c>
      <c r="N30">
        <v>0</v>
      </c>
      <c r="O30">
        <v>1.2</v>
      </c>
      <c r="P30">
        <v>30.6</v>
      </c>
      <c r="Q30">
        <v>8</v>
      </c>
      <c r="R30">
        <v>12.4</v>
      </c>
      <c r="S30">
        <v>4.8</v>
      </c>
      <c r="T30">
        <v>0</v>
      </c>
      <c r="U30">
        <v>4.8</v>
      </c>
      <c r="V30">
        <v>0</v>
      </c>
      <c r="W30">
        <v>0</v>
      </c>
      <c r="X30">
        <v>18.600000000000001</v>
      </c>
      <c r="Y30">
        <v>0</v>
      </c>
      <c r="Z30">
        <v>0</v>
      </c>
      <c r="AA30">
        <v>0</v>
      </c>
      <c r="AB30">
        <v>0</v>
      </c>
      <c r="AC30">
        <v>0</v>
      </c>
      <c r="AD30">
        <v>0</v>
      </c>
      <c r="AE30">
        <v>0</v>
      </c>
      <c r="AF30">
        <v>4.5999999999999996</v>
      </c>
      <c r="AG30">
        <v>4.2</v>
      </c>
      <c r="AH30">
        <v>0</v>
      </c>
      <c r="AI30">
        <v>0</v>
      </c>
      <c r="AJ30">
        <v>0</v>
      </c>
      <c r="AK30">
        <v>0</v>
      </c>
      <c r="AL30">
        <v>0</v>
      </c>
      <c r="AM30">
        <v>0</v>
      </c>
      <c r="AN30">
        <v>0</v>
      </c>
      <c r="AO30">
        <v>21.2</v>
      </c>
      <c r="AP30">
        <v>22.5</v>
      </c>
      <c r="AQ30">
        <v>0</v>
      </c>
      <c r="AR30">
        <v>4.2</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row>
    <row r="31" spans="1:75" x14ac:dyDescent="0.25">
      <c r="A31">
        <v>2448035</v>
      </c>
      <c r="B31">
        <v>1</v>
      </c>
      <c r="C31" s="1">
        <v>27699</v>
      </c>
      <c r="D31">
        <v>1</v>
      </c>
      <c r="E31">
        <v>36.799999999999997</v>
      </c>
      <c r="F31">
        <v>134.6</v>
      </c>
      <c r="G31">
        <v>18</v>
      </c>
      <c r="H31">
        <v>12</v>
      </c>
      <c r="I31">
        <v>1</v>
      </c>
      <c r="J31">
        <v>1</v>
      </c>
      <c r="K31">
        <v>1</v>
      </c>
      <c r="N31">
        <v>10.6</v>
      </c>
      <c r="O31">
        <v>2.4</v>
      </c>
      <c r="P31">
        <v>0</v>
      </c>
      <c r="Q31">
        <v>0</v>
      </c>
      <c r="R31">
        <v>0</v>
      </c>
      <c r="S31">
        <v>12.6</v>
      </c>
      <c r="T31">
        <v>0</v>
      </c>
      <c r="U31">
        <v>0</v>
      </c>
      <c r="V31">
        <v>0</v>
      </c>
      <c r="W31">
        <v>13.2</v>
      </c>
      <c r="X31">
        <v>0.2</v>
      </c>
      <c r="Y31">
        <v>0</v>
      </c>
      <c r="Z31">
        <v>0</v>
      </c>
      <c r="AA31">
        <v>0</v>
      </c>
      <c r="AB31">
        <v>0</v>
      </c>
      <c r="AC31">
        <v>0</v>
      </c>
      <c r="AD31">
        <v>0</v>
      </c>
      <c r="AE31">
        <v>36.799999999999997</v>
      </c>
      <c r="AF31">
        <v>0</v>
      </c>
      <c r="AG31">
        <v>5.2</v>
      </c>
      <c r="AH31">
        <v>5.8</v>
      </c>
      <c r="AI31">
        <v>0</v>
      </c>
      <c r="AJ31">
        <v>1.2</v>
      </c>
      <c r="AK31">
        <v>0</v>
      </c>
      <c r="AL31">
        <v>14.8</v>
      </c>
      <c r="AM31">
        <v>5.6</v>
      </c>
      <c r="AN31">
        <v>0</v>
      </c>
      <c r="AO31">
        <v>0</v>
      </c>
      <c r="AP31">
        <v>0</v>
      </c>
      <c r="AQ31">
        <v>26.2</v>
      </c>
      <c r="AR31" s="5" t="s">
        <v>84</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0</v>
      </c>
    </row>
    <row r="32" spans="1:75" x14ac:dyDescent="0.25">
      <c r="A32">
        <v>2448035</v>
      </c>
      <c r="B32">
        <v>1</v>
      </c>
      <c r="C32" s="1">
        <v>27729</v>
      </c>
      <c r="D32">
        <v>1</v>
      </c>
      <c r="E32">
        <v>42.8</v>
      </c>
      <c r="F32">
        <v>203.2</v>
      </c>
      <c r="G32">
        <v>10</v>
      </c>
      <c r="H32">
        <v>11</v>
      </c>
      <c r="I32">
        <v>1</v>
      </c>
      <c r="J32">
        <v>1</v>
      </c>
      <c r="K32">
        <v>1</v>
      </c>
      <c r="N32">
        <v>14.6</v>
      </c>
      <c r="O32">
        <v>0</v>
      </c>
      <c r="P32">
        <v>6.8</v>
      </c>
      <c r="Q32">
        <v>0</v>
      </c>
      <c r="R32">
        <v>0</v>
      </c>
      <c r="S32">
        <v>0</v>
      </c>
      <c r="T32">
        <v>0</v>
      </c>
      <c r="U32">
        <v>42.2</v>
      </c>
      <c r="V32">
        <v>0</v>
      </c>
      <c r="W32">
        <v>42.8</v>
      </c>
      <c r="X32">
        <v>0</v>
      </c>
      <c r="Y32">
        <v>0</v>
      </c>
      <c r="Z32">
        <v>0</v>
      </c>
      <c r="AA32">
        <v>6.8</v>
      </c>
      <c r="AB32">
        <v>0</v>
      </c>
      <c r="AC32">
        <v>2.2000000000000002</v>
      </c>
      <c r="AD32">
        <v>0</v>
      </c>
      <c r="AE32">
        <v>0</v>
      </c>
      <c r="AF32">
        <v>9.1999999999999993</v>
      </c>
      <c r="AG32">
        <v>0</v>
      </c>
      <c r="AH32">
        <v>33.200000000000003</v>
      </c>
      <c r="AI32">
        <v>2.4</v>
      </c>
      <c r="AJ32">
        <v>36.200000000000003</v>
      </c>
      <c r="AK32">
        <v>6.8</v>
      </c>
      <c r="AL32">
        <v>0</v>
      </c>
      <c r="AM32">
        <v>0</v>
      </c>
      <c r="AN32">
        <v>0</v>
      </c>
      <c r="AO32">
        <v>0</v>
      </c>
      <c r="AP32">
        <v>0</v>
      </c>
      <c r="AQ32">
        <v>0</v>
      </c>
      <c r="AR32">
        <v>0</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row>
    <row r="33" spans="1:75" s="2" customFormat="1" x14ac:dyDescent="0.25">
      <c r="A33" s="2">
        <v>2448035</v>
      </c>
      <c r="B33" s="2">
        <v>1</v>
      </c>
      <c r="C33" s="3">
        <v>27760</v>
      </c>
      <c r="D33" s="2">
        <v>1</v>
      </c>
      <c r="E33" s="2">
        <v>41.2</v>
      </c>
      <c r="F33" s="2">
        <v>220.6</v>
      </c>
      <c r="G33" s="2">
        <v>4</v>
      </c>
      <c r="H33" s="2">
        <v>11</v>
      </c>
      <c r="I33" s="2">
        <v>1</v>
      </c>
      <c r="J33" s="2">
        <v>1</v>
      </c>
      <c r="K33" s="2">
        <v>1</v>
      </c>
      <c r="N33" s="2">
        <v>0</v>
      </c>
      <c r="O33" s="2">
        <v>0</v>
      </c>
      <c r="P33" s="2">
        <v>0</v>
      </c>
      <c r="Q33" s="2">
        <v>41.2</v>
      </c>
      <c r="R33" s="2">
        <v>0</v>
      </c>
      <c r="S33" s="2">
        <v>0</v>
      </c>
      <c r="T33" s="2">
        <v>0</v>
      </c>
      <c r="U33" s="2">
        <v>19.8</v>
      </c>
      <c r="V33" s="2">
        <v>0</v>
      </c>
      <c r="W33" s="2">
        <v>15.8</v>
      </c>
      <c r="X33" s="2">
        <v>0</v>
      </c>
      <c r="Y33" s="2">
        <v>0</v>
      </c>
      <c r="Z33" s="2">
        <v>20.399999999999999</v>
      </c>
      <c r="AA33" s="2">
        <v>10</v>
      </c>
      <c r="AB33" s="2">
        <v>0</v>
      </c>
      <c r="AC33" s="2">
        <v>6.4</v>
      </c>
      <c r="AD33" s="2">
        <v>27.8</v>
      </c>
      <c r="AE33" s="2">
        <v>0</v>
      </c>
      <c r="AF33" s="2">
        <v>0</v>
      </c>
      <c r="AG33" s="2">
        <v>0</v>
      </c>
      <c r="AH33" s="2">
        <v>25.8</v>
      </c>
      <c r="AI33" s="2">
        <v>0</v>
      </c>
      <c r="AJ33" s="2">
        <v>0</v>
      </c>
      <c r="AK33" s="2">
        <v>0</v>
      </c>
      <c r="AL33" s="2">
        <v>0</v>
      </c>
      <c r="AM33" s="2">
        <v>9.4</v>
      </c>
      <c r="AN33" s="2">
        <v>24.8</v>
      </c>
      <c r="AO33" s="2">
        <v>19.2</v>
      </c>
      <c r="AP33" s="2">
        <v>0</v>
      </c>
      <c r="AQ33" s="2">
        <v>0</v>
      </c>
      <c r="AR33" s="2">
        <v>0</v>
      </c>
      <c r="AS33" s="2">
        <v>1</v>
      </c>
      <c r="AT33" s="2">
        <v>1</v>
      </c>
      <c r="AU33" s="2">
        <v>1</v>
      </c>
      <c r="AV33" s="2">
        <v>1</v>
      </c>
      <c r="AW33" s="2">
        <v>1</v>
      </c>
      <c r="AX33" s="2">
        <v>1</v>
      </c>
      <c r="AY33" s="2">
        <v>1</v>
      </c>
      <c r="AZ33" s="2">
        <v>1</v>
      </c>
      <c r="BA33" s="2">
        <v>1</v>
      </c>
      <c r="BB33" s="2">
        <v>1</v>
      </c>
      <c r="BC33" s="2">
        <v>1</v>
      </c>
      <c r="BD33" s="2">
        <v>1</v>
      </c>
      <c r="BE33" s="2">
        <v>1</v>
      </c>
      <c r="BF33" s="2">
        <v>1</v>
      </c>
      <c r="BG33" s="2">
        <v>1</v>
      </c>
      <c r="BH33" s="2">
        <v>1</v>
      </c>
      <c r="BI33" s="2">
        <v>1</v>
      </c>
      <c r="BJ33" s="2">
        <v>1</v>
      </c>
      <c r="BK33" s="2">
        <v>1</v>
      </c>
      <c r="BL33" s="2">
        <v>1</v>
      </c>
      <c r="BM33" s="2">
        <v>1</v>
      </c>
      <c r="BN33" s="2">
        <v>1</v>
      </c>
      <c r="BO33" s="2">
        <v>1</v>
      </c>
      <c r="BP33" s="2">
        <v>1</v>
      </c>
      <c r="BQ33" s="2">
        <v>1</v>
      </c>
      <c r="BR33" s="2">
        <v>1</v>
      </c>
      <c r="BS33" s="2">
        <v>1</v>
      </c>
      <c r="BT33" s="2">
        <v>1</v>
      </c>
      <c r="BU33" s="2">
        <v>1</v>
      </c>
      <c r="BV33" s="2">
        <v>1</v>
      </c>
      <c r="BW33" s="2">
        <v>1</v>
      </c>
    </row>
    <row r="34" spans="1:75" x14ac:dyDescent="0.25">
      <c r="A34">
        <v>2448035</v>
      </c>
      <c r="B34">
        <v>1</v>
      </c>
      <c r="C34" s="1">
        <v>27791</v>
      </c>
      <c r="D34">
        <v>1</v>
      </c>
      <c r="E34">
        <v>21.2</v>
      </c>
      <c r="F34">
        <v>69.599999999999994</v>
      </c>
      <c r="G34">
        <v>7</v>
      </c>
      <c r="H34">
        <v>12</v>
      </c>
      <c r="I34">
        <v>1</v>
      </c>
      <c r="J34">
        <v>1</v>
      </c>
      <c r="K34">
        <v>1</v>
      </c>
      <c r="N34">
        <v>0</v>
      </c>
      <c r="O34">
        <v>0</v>
      </c>
      <c r="P34">
        <v>0</v>
      </c>
      <c r="Q34">
        <v>5.6</v>
      </c>
      <c r="R34">
        <v>0</v>
      </c>
      <c r="S34">
        <v>11.2</v>
      </c>
      <c r="T34">
        <v>21.2</v>
      </c>
      <c r="U34">
        <v>1</v>
      </c>
      <c r="V34">
        <v>0</v>
      </c>
      <c r="W34">
        <v>0</v>
      </c>
      <c r="X34">
        <v>0</v>
      </c>
      <c r="Y34">
        <v>0</v>
      </c>
      <c r="Z34">
        <v>0</v>
      </c>
      <c r="AA34">
        <v>0</v>
      </c>
      <c r="AB34">
        <v>0</v>
      </c>
      <c r="AC34">
        <v>0</v>
      </c>
      <c r="AD34">
        <v>3.6</v>
      </c>
      <c r="AE34">
        <v>9</v>
      </c>
      <c r="AF34">
        <v>4.4000000000000004</v>
      </c>
      <c r="AG34">
        <v>0.4</v>
      </c>
      <c r="AH34">
        <v>8.1999999999999993</v>
      </c>
      <c r="AI34">
        <v>1.2</v>
      </c>
      <c r="AJ34">
        <v>0</v>
      </c>
      <c r="AK34">
        <v>0</v>
      </c>
      <c r="AL34">
        <v>0</v>
      </c>
      <c r="AM34">
        <v>0</v>
      </c>
      <c r="AN34">
        <v>1.4</v>
      </c>
      <c r="AO34">
        <v>2.4</v>
      </c>
      <c r="AP34">
        <v>0</v>
      </c>
      <c r="AQ34" s="54" t="s">
        <v>84</v>
      </c>
      <c r="AR34" s="54"/>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0</v>
      </c>
    </row>
    <row r="35" spans="1:75" x14ac:dyDescent="0.25">
      <c r="A35">
        <v>2448035</v>
      </c>
      <c r="B35">
        <v>1</v>
      </c>
      <c r="C35" s="1">
        <v>27820</v>
      </c>
      <c r="D35">
        <v>1</v>
      </c>
      <c r="E35">
        <v>42.8</v>
      </c>
      <c r="F35">
        <v>199.4</v>
      </c>
      <c r="G35">
        <v>11</v>
      </c>
      <c r="H35">
        <v>12</v>
      </c>
      <c r="I35">
        <v>1</v>
      </c>
      <c r="J35">
        <v>1</v>
      </c>
      <c r="K35">
        <v>1</v>
      </c>
      <c r="N35">
        <v>4.4000000000000004</v>
      </c>
      <c r="O35">
        <v>0</v>
      </c>
      <c r="P35">
        <v>0</v>
      </c>
      <c r="Q35">
        <v>11.6</v>
      </c>
      <c r="R35">
        <v>0</v>
      </c>
      <c r="S35">
        <v>0</v>
      </c>
      <c r="T35">
        <v>0</v>
      </c>
      <c r="U35">
        <v>0</v>
      </c>
      <c r="V35">
        <v>0</v>
      </c>
      <c r="W35">
        <v>16.399999999999999</v>
      </c>
      <c r="X35">
        <v>42.8</v>
      </c>
      <c r="Y35">
        <v>30.2</v>
      </c>
      <c r="Z35">
        <v>0</v>
      </c>
      <c r="AA35">
        <v>0</v>
      </c>
      <c r="AB35">
        <v>0</v>
      </c>
      <c r="AC35">
        <v>0</v>
      </c>
      <c r="AD35">
        <v>0</v>
      </c>
      <c r="AE35">
        <v>37.799999999999997</v>
      </c>
      <c r="AF35">
        <v>0</v>
      </c>
      <c r="AG35">
        <v>28.2</v>
      </c>
      <c r="AH35">
        <v>12.6</v>
      </c>
      <c r="AI35">
        <v>0.6</v>
      </c>
      <c r="AJ35">
        <v>0</v>
      </c>
      <c r="AK35">
        <v>6.4</v>
      </c>
      <c r="AL35">
        <v>0</v>
      </c>
      <c r="AM35">
        <v>2.2000000000000002</v>
      </c>
      <c r="AN35">
        <v>0</v>
      </c>
      <c r="AO35">
        <v>6.2</v>
      </c>
      <c r="AP35">
        <v>0</v>
      </c>
      <c r="AQ35">
        <v>0</v>
      </c>
      <c r="AR35">
        <v>0</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row>
    <row r="36" spans="1:75" x14ac:dyDescent="0.25">
      <c r="A36">
        <v>2448035</v>
      </c>
      <c r="B36">
        <v>1</v>
      </c>
      <c r="C36" s="1">
        <v>27851</v>
      </c>
      <c r="D36">
        <v>1</v>
      </c>
      <c r="E36">
        <v>14.2</v>
      </c>
      <c r="F36">
        <v>44</v>
      </c>
      <c r="G36">
        <v>10</v>
      </c>
      <c r="H36">
        <v>7</v>
      </c>
      <c r="I36">
        <v>1</v>
      </c>
      <c r="J36">
        <v>1</v>
      </c>
      <c r="K36">
        <v>1</v>
      </c>
      <c r="N36">
        <v>0</v>
      </c>
      <c r="O36">
        <v>0</v>
      </c>
      <c r="P36">
        <v>0</v>
      </c>
      <c r="Q36">
        <v>0</v>
      </c>
      <c r="R36">
        <v>0</v>
      </c>
      <c r="S36">
        <v>0</v>
      </c>
      <c r="T36">
        <v>0</v>
      </c>
      <c r="U36">
        <v>0</v>
      </c>
      <c r="V36">
        <v>0</v>
      </c>
      <c r="W36">
        <v>14.2</v>
      </c>
      <c r="X36">
        <v>6.6</v>
      </c>
      <c r="Y36">
        <v>5.8</v>
      </c>
      <c r="Z36">
        <v>4.8</v>
      </c>
      <c r="AA36">
        <v>2.6</v>
      </c>
      <c r="AB36">
        <v>0</v>
      </c>
      <c r="AC36">
        <v>0</v>
      </c>
      <c r="AD36">
        <v>0</v>
      </c>
      <c r="AE36">
        <v>0</v>
      </c>
      <c r="AF36">
        <v>0</v>
      </c>
      <c r="AG36">
        <v>0</v>
      </c>
      <c r="AH36">
        <v>0</v>
      </c>
      <c r="AI36">
        <v>3.6</v>
      </c>
      <c r="AJ36">
        <v>6.4</v>
      </c>
      <c r="AK36">
        <v>0</v>
      </c>
      <c r="AL36">
        <v>0</v>
      </c>
      <c r="AM36">
        <v>0</v>
      </c>
      <c r="AN36">
        <v>0</v>
      </c>
      <c r="AO36">
        <v>0</v>
      </c>
      <c r="AP36">
        <v>0</v>
      </c>
      <c r="AQ36">
        <v>0</v>
      </c>
      <c r="AR36" s="5" t="s">
        <v>84</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0</v>
      </c>
    </row>
    <row r="37" spans="1:75" x14ac:dyDescent="0.25">
      <c r="A37">
        <v>2448035</v>
      </c>
      <c r="B37">
        <v>1</v>
      </c>
      <c r="C37" s="1">
        <v>27881</v>
      </c>
      <c r="D37">
        <v>1</v>
      </c>
      <c r="E37">
        <v>32.200000000000003</v>
      </c>
      <c r="F37">
        <v>106.2</v>
      </c>
      <c r="G37">
        <v>28</v>
      </c>
      <c r="H37">
        <v>9</v>
      </c>
      <c r="I37">
        <v>1</v>
      </c>
      <c r="J37">
        <v>1</v>
      </c>
      <c r="K37">
        <v>1</v>
      </c>
      <c r="N37">
        <v>0</v>
      </c>
      <c r="O37">
        <v>0</v>
      </c>
      <c r="P37">
        <v>0</v>
      </c>
      <c r="Q37">
        <v>0</v>
      </c>
      <c r="R37">
        <v>0</v>
      </c>
      <c r="S37">
        <v>0</v>
      </c>
      <c r="T37">
        <v>0</v>
      </c>
      <c r="U37">
        <v>0</v>
      </c>
      <c r="V37">
        <v>5.6</v>
      </c>
      <c r="W37">
        <v>0</v>
      </c>
      <c r="X37">
        <v>0</v>
      </c>
      <c r="Y37">
        <v>0</v>
      </c>
      <c r="Z37">
        <v>0</v>
      </c>
      <c r="AA37">
        <v>0</v>
      </c>
      <c r="AB37">
        <v>6.2</v>
      </c>
      <c r="AC37">
        <v>4.2</v>
      </c>
      <c r="AD37">
        <v>5.4</v>
      </c>
      <c r="AE37">
        <v>0</v>
      </c>
      <c r="AF37">
        <v>0</v>
      </c>
      <c r="AG37">
        <v>5.8</v>
      </c>
      <c r="AH37">
        <v>0</v>
      </c>
      <c r="AI37">
        <v>3.8</v>
      </c>
      <c r="AJ37">
        <v>0</v>
      </c>
      <c r="AK37">
        <v>0</v>
      </c>
      <c r="AL37">
        <v>0</v>
      </c>
      <c r="AM37">
        <v>0</v>
      </c>
      <c r="AN37">
        <v>14.2</v>
      </c>
      <c r="AO37">
        <v>32.200000000000003</v>
      </c>
      <c r="AP37">
        <v>28.8</v>
      </c>
      <c r="AQ37">
        <v>0</v>
      </c>
      <c r="AR37">
        <v>0</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row>
    <row r="38" spans="1:75" x14ac:dyDescent="0.25">
      <c r="A38">
        <v>2448035</v>
      </c>
      <c r="B38">
        <v>1</v>
      </c>
      <c r="C38" s="1">
        <v>27912</v>
      </c>
      <c r="D38">
        <v>1</v>
      </c>
      <c r="E38">
        <v>34.200000000000003</v>
      </c>
      <c r="F38">
        <v>56</v>
      </c>
      <c r="G38">
        <v>12</v>
      </c>
      <c r="H38">
        <v>3</v>
      </c>
      <c r="I38">
        <v>1</v>
      </c>
      <c r="J38">
        <v>1</v>
      </c>
      <c r="K38">
        <v>1</v>
      </c>
      <c r="N38">
        <v>0</v>
      </c>
      <c r="O38">
        <v>0</v>
      </c>
      <c r="P38">
        <v>0</v>
      </c>
      <c r="Q38">
        <v>0</v>
      </c>
      <c r="R38">
        <v>18.2</v>
      </c>
      <c r="S38">
        <v>0</v>
      </c>
      <c r="T38">
        <v>0</v>
      </c>
      <c r="U38">
        <v>0</v>
      </c>
      <c r="V38">
        <v>0</v>
      </c>
      <c r="W38">
        <v>0</v>
      </c>
      <c r="X38">
        <v>0</v>
      </c>
      <c r="Y38">
        <v>34.200000000000003</v>
      </c>
      <c r="Z38">
        <v>0</v>
      </c>
      <c r="AA38">
        <v>0</v>
      </c>
      <c r="AB38">
        <v>0</v>
      </c>
      <c r="AC38">
        <v>0</v>
      </c>
      <c r="AD38">
        <v>0</v>
      </c>
      <c r="AE38">
        <v>0</v>
      </c>
      <c r="AF38">
        <v>0</v>
      </c>
      <c r="AG38">
        <v>0</v>
      </c>
      <c r="AH38">
        <v>0</v>
      </c>
      <c r="AI38">
        <v>0</v>
      </c>
      <c r="AJ38">
        <v>0</v>
      </c>
      <c r="AK38">
        <v>0</v>
      </c>
      <c r="AL38">
        <v>0</v>
      </c>
      <c r="AM38">
        <v>0</v>
      </c>
      <c r="AN38">
        <v>0</v>
      </c>
      <c r="AO38">
        <v>0</v>
      </c>
      <c r="AP38">
        <v>0</v>
      </c>
      <c r="AQ38">
        <v>3.6</v>
      </c>
      <c r="AR38" s="5" t="s">
        <v>84</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0</v>
      </c>
    </row>
    <row r="39" spans="1:75" x14ac:dyDescent="0.25">
      <c r="A39">
        <v>2448035</v>
      </c>
      <c r="B39">
        <v>1</v>
      </c>
      <c r="C39" s="1">
        <v>27942</v>
      </c>
      <c r="D39">
        <v>1</v>
      </c>
      <c r="E39">
        <v>27</v>
      </c>
      <c r="F39">
        <v>108</v>
      </c>
      <c r="G39">
        <v>8</v>
      </c>
      <c r="H39">
        <v>10</v>
      </c>
      <c r="I39">
        <v>1</v>
      </c>
      <c r="J39">
        <v>1</v>
      </c>
      <c r="K39">
        <v>1</v>
      </c>
      <c r="N39">
        <v>0</v>
      </c>
      <c r="O39">
        <v>4.5999999999999996</v>
      </c>
      <c r="P39">
        <v>11.8</v>
      </c>
      <c r="Q39">
        <v>9.1999999999999993</v>
      </c>
      <c r="R39">
        <v>0</v>
      </c>
      <c r="S39">
        <v>0</v>
      </c>
      <c r="T39">
        <v>7.6</v>
      </c>
      <c r="U39">
        <v>27</v>
      </c>
      <c r="V39">
        <v>7.6</v>
      </c>
      <c r="W39">
        <v>9.6</v>
      </c>
      <c r="X39">
        <v>1</v>
      </c>
      <c r="Y39">
        <v>0</v>
      </c>
      <c r="Z39">
        <v>0</v>
      </c>
      <c r="AA39">
        <v>0</v>
      </c>
      <c r="AB39">
        <v>17.2</v>
      </c>
      <c r="AC39">
        <v>0</v>
      </c>
      <c r="AD39">
        <v>0</v>
      </c>
      <c r="AE39">
        <v>0</v>
      </c>
      <c r="AF39">
        <v>0</v>
      </c>
      <c r="AG39">
        <v>0</v>
      </c>
      <c r="AH39">
        <v>0</v>
      </c>
      <c r="AI39">
        <v>0</v>
      </c>
      <c r="AJ39">
        <v>0</v>
      </c>
      <c r="AK39">
        <v>0</v>
      </c>
      <c r="AL39">
        <v>0</v>
      </c>
      <c r="AM39">
        <v>0</v>
      </c>
      <c r="AN39">
        <v>12.4</v>
      </c>
      <c r="AO39">
        <v>0</v>
      </c>
      <c r="AP39">
        <v>0</v>
      </c>
      <c r="AQ39">
        <v>0</v>
      </c>
      <c r="AR39">
        <v>0</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row>
    <row r="40" spans="1:75" x14ac:dyDescent="0.25">
      <c r="A40">
        <v>2448035</v>
      </c>
      <c r="B40">
        <v>1</v>
      </c>
      <c r="C40" s="1">
        <v>27973</v>
      </c>
      <c r="D40">
        <v>1</v>
      </c>
      <c r="E40">
        <v>22.6</v>
      </c>
      <c r="F40">
        <v>99</v>
      </c>
      <c r="G40">
        <v>12</v>
      </c>
      <c r="H40">
        <v>10</v>
      </c>
      <c r="I40">
        <v>1</v>
      </c>
      <c r="J40">
        <v>1</v>
      </c>
      <c r="K40">
        <v>1</v>
      </c>
      <c r="N40">
        <v>0</v>
      </c>
      <c r="O40">
        <v>0</v>
      </c>
      <c r="P40">
        <v>0</v>
      </c>
      <c r="Q40">
        <v>0</v>
      </c>
      <c r="R40">
        <v>22.4</v>
      </c>
      <c r="S40">
        <v>0</v>
      </c>
      <c r="T40">
        <v>0</v>
      </c>
      <c r="U40">
        <v>0</v>
      </c>
      <c r="V40">
        <v>1.4</v>
      </c>
      <c r="W40">
        <v>18</v>
      </c>
      <c r="X40">
        <v>1.4</v>
      </c>
      <c r="Y40">
        <v>22.6</v>
      </c>
      <c r="Z40">
        <v>6.4</v>
      </c>
      <c r="AA40">
        <v>0</v>
      </c>
      <c r="AB40">
        <v>0</v>
      </c>
      <c r="AC40">
        <v>0</v>
      </c>
      <c r="AD40">
        <v>0</v>
      </c>
      <c r="AE40">
        <v>4.2</v>
      </c>
      <c r="AF40">
        <v>21.4</v>
      </c>
      <c r="AG40">
        <v>0.8</v>
      </c>
      <c r="AH40">
        <v>0.4</v>
      </c>
      <c r="AI40">
        <v>0</v>
      </c>
      <c r="AJ40">
        <v>0</v>
      </c>
      <c r="AK40">
        <v>0</v>
      </c>
      <c r="AL40">
        <v>0</v>
      </c>
      <c r="AM40">
        <v>0</v>
      </c>
      <c r="AN40">
        <v>0</v>
      </c>
      <c r="AO40">
        <v>0</v>
      </c>
      <c r="AP40">
        <v>0</v>
      </c>
      <c r="AQ40">
        <v>0</v>
      </c>
      <c r="AR40">
        <v>0</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row>
    <row r="41" spans="1:75" x14ac:dyDescent="0.25">
      <c r="A41">
        <v>2448035</v>
      </c>
      <c r="B41">
        <v>1</v>
      </c>
      <c r="C41" s="1">
        <v>28004</v>
      </c>
      <c r="D41">
        <v>1</v>
      </c>
      <c r="E41">
        <v>31.4</v>
      </c>
      <c r="F41">
        <v>122.2</v>
      </c>
      <c r="G41">
        <v>13</v>
      </c>
      <c r="H41">
        <v>12</v>
      </c>
      <c r="I41">
        <v>1</v>
      </c>
      <c r="J41">
        <v>1</v>
      </c>
      <c r="K41">
        <v>1</v>
      </c>
      <c r="N41">
        <v>0</v>
      </c>
      <c r="O41">
        <v>0</v>
      </c>
      <c r="P41">
        <v>0</v>
      </c>
      <c r="Q41">
        <v>0</v>
      </c>
      <c r="R41">
        <v>0.2</v>
      </c>
      <c r="S41">
        <v>0</v>
      </c>
      <c r="T41">
        <v>14.6</v>
      </c>
      <c r="U41">
        <v>15</v>
      </c>
      <c r="V41">
        <v>0</v>
      </c>
      <c r="W41">
        <v>0.6</v>
      </c>
      <c r="X41">
        <v>0</v>
      </c>
      <c r="Y41">
        <v>17</v>
      </c>
      <c r="Z41">
        <v>31.4</v>
      </c>
      <c r="AA41">
        <v>2.4</v>
      </c>
      <c r="AB41">
        <v>7.6</v>
      </c>
      <c r="AC41">
        <v>11.4</v>
      </c>
      <c r="AD41">
        <v>0</v>
      </c>
      <c r="AE41">
        <v>0</v>
      </c>
      <c r="AF41">
        <v>0</v>
      </c>
      <c r="AG41">
        <v>0</v>
      </c>
      <c r="AH41">
        <v>0</v>
      </c>
      <c r="AI41">
        <v>0</v>
      </c>
      <c r="AJ41">
        <v>11.2</v>
      </c>
      <c r="AK41">
        <v>0</v>
      </c>
      <c r="AL41">
        <v>0</v>
      </c>
      <c r="AM41">
        <v>0</v>
      </c>
      <c r="AN41">
        <v>8.1999999999999993</v>
      </c>
      <c r="AO41">
        <v>2.6</v>
      </c>
      <c r="AP41">
        <v>0</v>
      </c>
      <c r="AQ41">
        <v>0</v>
      </c>
      <c r="AR41" s="5" t="s">
        <v>84</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0</v>
      </c>
    </row>
    <row r="42" spans="1:75" x14ac:dyDescent="0.25">
      <c r="A42">
        <v>2448035</v>
      </c>
      <c r="B42">
        <v>1</v>
      </c>
      <c r="C42" s="1">
        <v>28034</v>
      </c>
      <c r="D42">
        <v>1</v>
      </c>
      <c r="E42">
        <v>24.6</v>
      </c>
      <c r="F42">
        <v>113.6</v>
      </c>
      <c r="G42">
        <v>10</v>
      </c>
      <c r="H42">
        <v>8</v>
      </c>
      <c r="I42">
        <v>1</v>
      </c>
      <c r="J42">
        <v>1</v>
      </c>
      <c r="K42">
        <v>1</v>
      </c>
      <c r="N42">
        <v>13.8</v>
      </c>
      <c r="O42">
        <v>0</v>
      </c>
      <c r="P42">
        <v>0</v>
      </c>
      <c r="Q42">
        <v>0</v>
      </c>
      <c r="R42">
        <v>0</v>
      </c>
      <c r="S42">
        <v>18.2</v>
      </c>
      <c r="T42">
        <v>0</v>
      </c>
      <c r="U42">
        <v>0</v>
      </c>
      <c r="V42">
        <v>15.4</v>
      </c>
      <c r="W42">
        <v>24.6</v>
      </c>
      <c r="X42">
        <v>0</v>
      </c>
      <c r="Y42">
        <v>0</v>
      </c>
      <c r="Z42">
        <v>0</v>
      </c>
      <c r="AA42">
        <v>0</v>
      </c>
      <c r="AB42">
        <v>0</v>
      </c>
      <c r="AC42">
        <v>0</v>
      </c>
      <c r="AD42">
        <v>0</v>
      </c>
      <c r="AE42">
        <v>0</v>
      </c>
      <c r="AF42">
        <v>16.2</v>
      </c>
      <c r="AG42">
        <v>0</v>
      </c>
      <c r="AH42">
        <v>0</v>
      </c>
      <c r="AI42">
        <v>0</v>
      </c>
      <c r="AJ42">
        <v>0</v>
      </c>
      <c r="AK42">
        <v>0</v>
      </c>
      <c r="AL42">
        <v>0.8</v>
      </c>
      <c r="AM42">
        <v>15.8</v>
      </c>
      <c r="AN42">
        <v>8.8000000000000007</v>
      </c>
      <c r="AO42">
        <v>0</v>
      </c>
      <c r="AP42">
        <v>0</v>
      </c>
      <c r="AQ42">
        <v>0</v>
      </c>
      <c r="AR42">
        <v>0</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row>
    <row r="43" spans="1:75" x14ac:dyDescent="0.25">
      <c r="A43">
        <v>2448035</v>
      </c>
      <c r="B43">
        <v>1</v>
      </c>
      <c r="C43" s="1">
        <v>28065</v>
      </c>
      <c r="D43">
        <v>1</v>
      </c>
      <c r="E43">
        <v>39.6</v>
      </c>
      <c r="F43">
        <v>149.80000000000001</v>
      </c>
      <c r="G43">
        <v>14</v>
      </c>
      <c r="H43">
        <v>8</v>
      </c>
      <c r="I43">
        <v>1</v>
      </c>
      <c r="J43">
        <v>1</v>
      </c>
      <c r="K43">
        <v>1</v>
      </c>
      <c r="N43">
        <v>0</v>
      </c>
      <c r="O43">
        <v>0</v>
      </c>
      <c r="P43">
        <v>0</v>
      </c>
      <c r="Q43">
        <v>30.2</v>
      </c>
      <c r="R43">
        <v>11</v>
      </c>
      <c r="S43">
        <v>23.4</v>
      </c>
      <c r="T43">
        <v>0</v>
      </c>
      <c r="U43">
        <v>0</v>
      </c>
      <c r="V43">
        <v>0</v>
      </c>
      <c r="W43">
        <v>0</v>
      </c>
      <c r="X43">
        <v>0</v>
      </c>
      <c r="Y43">
        <v>0</v>
      </c>
      <c r="Z43">
        <v>0</v>
      </c>
      <c r="AA43">
        <v>39.6</v>
      </c>
      <c r="AB43">
        <v>0</v>
      </c>
      <c r="AC43">
        <v>0</v>
      </c>
      <c r="AD43">
        <v>0</v>
      </c>
      <c r="AE43">
        <v>0</v>
      </c>
      <c r="AF43">
        <v>0</v>
      </c>
      <c r="AG43">
        <v>0</v>
      </c>
      <c r="AH43">
        <v>31.2</v>
      </c>
      <c r="AI43">
        <v>0</v>
      </c>
      <c r="AJ43">
        <v>0</v>
      </c>
      <c r="AK43">
        <v>0</v>
      </c>
      <c r="AL43">
        <v>0</v>
      </c>
      <c r="AM43">
        <v>0</v>
      </c>
      <c r="AN43">
        <v>13.8</v>
      </c>
      <c r="AO43">
        <v>0</v>
      </c>
      <c r="AP43">
        <v>0.2</v>
      </c>
      <c r="AQ43">
        <v>0.4</v>
      </c>
      <c r="AR43" s="5" t="s">
        <v>84</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0</v>
      </c>
    </row>
    <row r="44" spans="1:75" x14ac:dyDescent="0.25">
      <c r="A44">
        <v>2448035</v>
      </c>
      <c r="B44">
        <v>1</v>
      </c>
      <c r="C44" s="1">
        <v>28095</v>
      </c>
      <c r="D44">
        <v>1</v>
      </c>
      <c r="E44">
        <v>40.200000000000003</v>
      </c>
      <c r="F44">
        <v>164.2</v>
      </c>
      <c r="G44">
        <v>5</v>
      </c>
      <c r="H44">
        <v>10</v>
      </c>
      <c r="I44">
        <v>1</v>
      </c>
      <c r="J44">
        <v>1</v>
      </c>
      <c r="K44">
        <v>1</v>
      </c>
      <c r="N44">
        <v>1.6</v>
      </c>
      <c r="O44">
        <v>0</v>
      </c>
      <c r="P44">
        <v>0</v>
      </c>
      <c r="Q44">
        <v>0</v>
      </c>
      <c r="R44">
        <v>40.200000000000003</v>
      </c>
      <c r="S44">
        <v>0</v>
      </c>
      <c r="T44">
        <v>0</v>
      </c>
      <c r="U44">
        <v>24.8</v>
      </c>
      <c r="V44">
        <v>12.4</v>
      </c>
      <c r="W44">
        <v>0</v>
      </c>
      <c r="X44">
        <v>0</v>
      </c>
      <c r="Y44">
        <v>0</v>
      </c>
      <c r="Z44">
        <v>0</v>
      </c>
      <c r="AA44">
        <v>0</v>
      </c>
      <c r="AB44">
        <v>0</v>
      </c>
      <c r="AC44">
        <v>0</v>
      </c>
      <c r="AD44">
        <v>7.2</v>
      </c>
      <c r="AE44">
        <v>7.4</v>
      </c>
      <c r="AF44">
        <v>0</v>
      </c>
      <c r="AG44">
        <v>0</v>
      </c>
      <c r="AH44">
        <v>14.8</v>
      </c>
      <c r="AI44">
        <v>0</v>
      </c>
      <c r="AJ44">
        <v>0</v>
      </c>
      <c r="AK44">
        <v>21</v>
      </c>
      <c r="AL44">
        <v>0</v>
      </c>
      <c r="AM44">
        <v>26.4</v>
      </c>
      <c r="AN44">
        <v>0</v>
      </c>
      <c r="AO44">
        <v>8.4</v>
      </c>
      <c r="AP44">
        <v>0</v>
      </c>
      <c r="AQ44">
        <v>0</v>
      </c>
      <c r="AR44">
        <v>0</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row>
    <row r="45" spans="1:75" s="2" customFormat="1" x14ac:dyDescent="0.25">
      <c r="A45" s="2">
        <v>2448035</v>
      </c>
      <c r="B45" s="2">
        <v>1</v>
      </c>
      <c r="C45" s="3">
        <v>28126</v>
      </c>
      <c r="D45" s="2">
        <v>1</v>
      </c>
      <c r="E45" s="2">
        <v>75.8</v>
      </c>
      <c r="F45" s="2">
        <v>247</v>
      </c>
      <c r="G45" s="2">
        <v>18</v>
      </c>
      <c r="H45" s="2">
        <v>10</v>
      </c>
      <c r="I45" s="2">
        <v>1</v>
      </c>
      <c r="J45" s="2">
        <v>1</v>
      </c>
      <c r="K45" s="2">
        <v>1</v>
      </c>
      <c r="N45" s="2">
        <v>0</v>
      </c>
      <c r="O45" s="2">
        <v>0</v>
      </c>
      <c r="P45" s="2">
        <v>0.2</v>
      </c>
      <c r="Q45" s="2">
        <v>3.4</v>
      </c>
      <c r="R45" s="2">
        <v>29</v>
      </c>
      <c r="S45" s="2">
        <v>0</v>
      </c>
      <c r="T45" s="2">
        <v>0</v>
      </c>
      <c r="U45" s="2">
        <v>0</v>
      </c>
      <c r="V45" s="2">
        <v>5.6</v>
      </c>
      <c r="W45" s="2">
        <v>0</v>
      </c>
      <c r="X45" s="2">
        <v>13.4</v>
      </c>
      <c r="Y45" s="2">
        <v>0</v>
      </c>
      <c r="Z45" s="2">
        <v>0</v>
      </c>
      <c r="AA45" s="2">
        <v>0</v>
      </c>
      <c r="AB45" s="2">
        <v>0</v>
      </c>
      <c r="AC45" s="2">
        <v>0</v>
      </c>
      <c r="AD45" s="2">
        <v>0</v>
      </c>
      <c r="AE45" s="2">
        <v>75.8</v>
      </c>
      <c r="AF45" s="2">
        <v>59.2</v>
      </c>
      <c r="AG45" s="2">
        <v>0</v>
      </c>
      <c r="AH45" s="2">
        <v>0</v>
      </c>
      <c r="AI45" s="2">
        <v>0</v>
      </c>
      <c r="AJ45" s="2">
        <v>0</v>
      </c>
      <c r="AK45" s="2">
        <v>0</v>
      </c>
      <c r="AL45" s="2">
        <v>0</v>
      </c>
      <c r="AM45" s="2">
        <v>0</v>
      </c>
      <c r="AN45" s="2">
        <v>33.799999999999997</v>
      </c>
      <c r="AO45" s="2">
        <v>19.399999999999999</v>
      </c>
      <c r="AP45" s="2">
        <v>7.2</v>
      </c>
      <c r="AQ45" s="2">
        <v>0</v>
      </c>
      <c r="AR45" s="2">
        <v>0</v>
      </c>
      <c r="AS45" s="2">
        <v>1</v>
      </c>
      <c r="AT45" s="2">
        <v>1</v>
      </c>
      <c r="AU45" s="2">
        <v>1</v>
      </c>
      <c r="AV45" s="2">
        <v>1</v>
      </c>
      <c r="AW45" s="2">
        <v>1</v>
      </c>
      <c r="AX45" s="2">
        <v>1</v>
      </c>
      <c r="AY45" s="2">
        <v>1</v>
      </c>
      <c r="AZ45" s="2">
        <v>1</v>
      </c>
      <c r="BA45" s="2">
        <v>1</v>
      </c>
      <c r="BB45" s="2">
        <v>1</v>
      </c>
      <c r="BC45" s="2">
        <v>1</v>
      </c>
      <c r="BD45" s="2">
        <v>1</v>
      </c>
      <c r="BE45" s="2">
        <v>1</v>
      </c>
      <c r="BF45" s="2">
        <v>1</v>
      </c>
      <c r="BG45" s="2">
        <v>1</v>
      </c>
      <c r="BH45" s="2">
        <v>1</v>
      </c>
      <c r="BI45" s="2">
        <v>1</v>
      </c>
      <c r="BJ45" s="2">
        <v>1</v>
      </c>
      <c r="BK45" s="2">
        <v>1</v>
      </c>
      <c r="BL45" s="2">
        <v>1</v>
      </c>
      <c r="BM45" s="2">
        <v>1</v>
      </c>
      <c r="BN45" s="2">
        <v>1</v>
      </c>
      <c r="BO45" s="2">
        <v>1</v>
      </c>
      <c r="BP45" s="2">
        <v>1</v>
      </c>
      <c r="BQ45" s="2">
        <v>1</v>
      </c>
      <c r="BR45" s="2">
        <v>1</v>
      </c>
      <c r="BS45" s="2">
        <v>1</v>
      </c>
      <c r="BT45" s="2">
        <v>1</v>
      </c>
      <c r="BU45" s="2">
        <v>1</v>
      </c>
      <c r="BV45" s="2">
        <v>1</v>
      </c>
      <c r="BW45" s="2">
        <v>1</v>
      </c>
    </row>
    <row r="46" spans="1:75" x14ac:dyDescent="0.25">
      <c r="A46">
        <v>2448035</v>
      </c>
      <c r="B46">
        <v>1</v>
      </c>
      <c r="C46" s="1">
        <v>28157</v>
      </c>
      <c r="D46">
        <v>1</v>
      </c>
      <c r="E46">
        <v>25.4</v>
      </c>
      <c r="F46">
        <v>137.4</v>
      </c>
      <c r="G46">
        <v>8</v>
      </c>
      <c r="H46">
        <v>10</v>
      </c>
      <c r="I46">
        <v>1</v>
      </c>
      <c r="J46">
        <v>1</v>
      </c>
      <c r="K46">
        <v>1</v>
      </c>
      <c r="N46">
        <v>6.6</v>
      </c>
      <c r="O46">
        <v>15.2</v>
      </c>
      <c r="P46">
        <v>9.8000000000000007</v>
      </c>
      <c r="Q46">
        <v>13.8</v>
      </c>
      <c r="R46">
        <v>18.8</v>
      </c>
      <c r="S46">
        <v>9.6</v>
      </c>
      <c r="T46">
        <v>14.4</v>
      </c>
      <c r="U46">
        <v>25.4</v>
      </c>
      <c r="V46">
        <v>0</v>
      </c>
      <c r="W46">
        <v>5.2</v>
      </c>
      <c r="X46">
        <v>0</v>
      </c>
      <c r="Y46">
        <v>18.600000000000001</v>
      </c>
      <c r="Z46">
        <v>0</v>
      </c>
      <c r="AA46">
        <v>0</v>
      </c>
      <c r="AB46">
        <v>0</v>
      </c>
      <c r="AC46">
        <v>0</v>
      </c>
      <c r="AD46">
        <v>0</v>
      </c>
      <c r="AE46">
        <v>0</v>
      </c>
      <c r="AF46">
        <v>0</v>
      </c>
      <c r="AG46">
        <v>0</v>
      </c>
      <c r="AH46">
        <v>0</v>
      </c>
      <c r="AI46">
        <v>0</v>
      </c>
      <c r="AJ46">
        <v>0</v>
      </c>
      <c r="AK46">
        <v>0</v>
      </c>
      <c r="AL46">
        <v>0</v>
      </c>
      <c r="AM46">
        <v>0</v>
      </c>
      <c r="AN46">
        <v>0</v>
      </c>
      <c r="AO46">
        <v>0</v>
      </c>
      <c r="AP46" s="54" t="s">
        <v>84</v>
      </c>
      <c r="AQ46" s="54"/>
      <c r="AR46" s="54"/>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0</v>
      </c>
    </row>
    <row r="47" spans="1:75" x14ac:dyDescent="0.25">
      <c r="A47">
        <v>2448035</v>
      </c>
      <c r="B47">
        <v>1</v>
      </c>
      <c r="C47" s="1">
        <v>28185</v>
      </c>
      <c r="D47">
        <v>1</v>
      </c>
      <c r="E47">
        <v>24.4</v>
      </c>
      <c r="F47">
        <v>123.6</v>
      </c>
      <c r="G47">
        <v>7</v>
      </c>
      <c r="H47">
        <v>10</v>
      </c>
      <c r="I47">
        <v>1</v>
      </c>
      <c r="J47">
        <v>1</v>
      </c>
      <c r="K47">
        <v>1</v>
      </c>
      <c r="N47">
        <v>17.8</v>
      </c>
      <c r="O47">
        <v>0</v>
      </c>
      <c r="P47">
        <v>0</v>
      </c>
      <c r="Q47">
        <v>0</v>
      </c>
      <c r="R47">
        <v>0</v>
      </c>
      <c r="S47">
        <v>0</v>
      </c>
      <c r="T47">
        <v>24.4</v>
      </c>
      <c r="U47">
        <v>0</v>
      </c>
      <c r="V47">
        <v>7.8</v>
      </c>
      <c r="W47">
        <v>0</v>
      </c>
      <c r="X47">
        <v>0</v>
      </c>
      <c r="Y47">
        <v>0</v>
      </c>
      <c r="Z47">
        <v>0</v>
      </c>
      <c r="AA47">
        <v>0</v>
      </c>
      <c r="AB47">
        <v>0</v>
      </c>
      <c r="AC47">
        <v>0</v>
      </c>
      <c r="AD47">
        <v>0</v>
      </c>
      <c r="AE47">
        <v>15.4</v>
      </c>
      <c r="AF47">
        <v>4.5999999999999996</v>
      </c>
      <c r="AG47">
        <v>8.4</v>
      </c>
      <c r="AH47">
        <v>14.2</v>
      </c>
      <c r="AI47">
        <v>0</v>
      </c>
      <c r="AJ47">
        <v>0</v>
      </c>
      <c r="AK47">
        <v>0</v>
      </c>
      <c r="AL47">
        <v>0</v>
      </c>
      <c r="AM47">
        <v>0</v>
      </c>
      <c r="AN47">
        <v>0</v>
      </c>
      <c r="AO47">
        <v>10.4</v>
      </c>
      <c r="AP47">
        <v>5.4</v>
      </c>
      <c r="AQ47">
        <v>15.2</v>
      </c>
      <c r="AR47">
        <v>0</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row>
    <row r="48" spans="1:75" x14ac:dyDescent="0.25">
      <c r="A48">
        <v>2448035</v>
      </c>
      <c r="B48">
        <v>1</v>
      </c>
      <c r="C48" s="1">
        <v>28216</v>
      </c>
      <c r="D48">
        <v>1</v>
      </c>
      <c r="E48">
        <v>25.2</v>
      </c>
      <c r="F48">
        <v>64.400000000000006</v>
      </c>
      <c r="G48">
        <v>9</v>
      </c>
      <c r="H48">
        <v>7</v>
      </c>
      <c r="I48">
        <v>1</v>
      </c>
      <c r="J48">
        <v>1</v>
      </c>
      <c r="K48">
        <v>1</v>
      </c>
      <c r="N48">
        <v>13.2</v>
      </c>
      <c r="O48">
        <v>0</v>
      </c>
      <c r="P48">
        <v>0</v>
      </c>
      <c r="Q48">
        <v>0</v>
      </c>
      <c r="R48">
        <v>8.1999999999999993</v>
      </c>
      <c r="S48">
        <v>0</v>
      </c>
      <c r="T48">
        <v>0</v>
      </c>
      <c r="U48">
        <v>0</v>
      </c>
      <c r="V48">
        <v>25.2</v>
      </c>
      <c r="W48">
        <v>0</v>
      </c>
      <c r="X48">
        <v>10.6</v>
      </c>
      <c r="Y48">
        <v>0</v>
      </c>
      <c r="Z48">
        <v>0</v>
      </c>
      <c r="AA48">
        <v>0</v>
      </c>
      <c r="AB48">
        <v>0.4</v>
      </c>
      <c r="AC48">
        <v>0</v>
      </c>
      <c r="AD48">
        <v>0</v>
      </c>
      <c r="AE48">
        <v>0</v>
      </c>
      <c r="AF48">
        <v>0</v>
      </c>
      <c r="AG48">
        <v>0</v>
      </c>
      <c r="AH48">
        <v>0.2</v>
      </c>
      <c r="AI48">
        <v>0</v>
      </c>
      <c r="AJ48">
        <v>0</v>
      </c>
      <c r="AK48">
        <v>0</v>
      </c>
      <c r="AL48">
        <v>0</v>
      </c>
      <c r="AM48">
        <v>6.6</v>
      </c>
      <c r="AN48">
        <v>0</v>
      </c>
      <c r="AO48">
        <v>0</v>
      </c>
      <c r="AP48">
        <v>0</v>
      </c>
      <c r="AQ48">
        <v>0</v>
      </c>
      <c r="AR48" s="5" t="s">
        <v>84</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0</v>
      </c>
    </row>
    <row r="49" spans="1:75" x14ac:dyDescent="0.25">
      <c r="A49">
        <v>2448035</v>
      </c>
      <c r="B49">
        <v>1</v>
      </c>
      <c r="C49" s="1">
        <v>28246</v>
      </c>
      <c r="D49">
        <v>1</v>
      </c>
      <c r="E49">
        <v>6.2</v>
      </c>
      <c r="F49">
        <v>9</v>
      </c>
      <c r="G49">
        <v>1</v>
      </c>
      <c r="H49">
        <v>2</v>
      </c>
      <c r="I49">
        <v>1</v>
      </c>
      <c r="J49">
        <v>1</v>
      </c>
      <c r="K49">
        <v>1</v>
      </c>
      <c r="N49">
        <v>6.2</v>
      </c>
      <c r="O49">
        <v>0</v>
      </c>
      <c r="P49">
        <v>0</v>
      </c>
      <c r="Q49">
        <v>0</v>
      </c>
      <c r="R49">
        <v>0</v>
      </c>
      <c r="S49">
        <v>0</v>
      </c>
      <c r="T49">
        <v>0</v>
      </c>
      <c r="U49">
        <v>0</v>
      </c>
      <c r="V49">
        <v>0</v>
      </c>
      <c r="W49">
        <v>0</v>
      </c>
      <c r="X49">
        <v>0</v>
      </c>
      <c r="Y49">
        <v>2.8</v>
      </c>
      <c r="Z49">
        <v>0</v>
      </c>
      <c r="AA49">
        <v>0</v>
      </c>
      <c r="AB49">
        <v>0</v>
      </c>
      <c r="AC49">
        <v>0</v>
      </c>
      <c r="AD49">
        <v>0</v>
      </c>
      <c r="AE49">
        <v>0</v>
      </c>
      <c r="AF49">
        <v>0</v>
      </c>
      <c r="AG49">
        <v>0</v>
      </c>
      <c r="AH49">
        <v>0</v>
      </c>
      <c r="AI49">
        <v>0</v>
      </c>
      <c r="AJ49">
        <v>0</v>
      </c>
      <c r="AK49">
        <v>0</v>
      </c>
      <c r="AL49">
        <v>0</v>
      </c>
      <c r="AM49">
        <v>0</v>
      </c>
      <c r="AN49">
        <v>0</v>
      </c>
      <c r="AO49">
        <v>0</v>
      </c>
      <c r="AP49">
        <v>0</v>
      </c>
      <c r="AQ49">
        <v>0</v>
      </c>
      <c r="AR49">
        <v>0</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row>
    <row r="50" spans="1:75" x14ac:dyDescent="0.25">
      <c r="A50">
        <v>2448035</v>
      </c>
      <c r="B50">
        <v>1</v>
      </c>
      <c r="C50" s="1">
        <v>28277</v>
      </c>
      <c r="D50">
        <v>1</v>
      </c>
      <c r="E50">
        <v>17.600000000000001</v>
      </c>
      <c r="F50">
        <v>49.6</v>
      </c>
      <c r="G50">
        <v>16</v>
      </c>
      <c r="H50">
        <v>7</v>
      </c>
      <c r="I50">
        <v>1</v>
      </c>
      <c r="J50">
        <v>1</v>
      </c>
      <c r="K50">
        <v>1</v>
      </c>
      <c r="N50">
        <v>0</v>
      </c>
      <c r="O50">
        <v>0</v>
      </c>
      <c r="P50">
        <v>0</v>
      </c>
      <c r="Q50">
        <v>0</v>
      </c>
      <c r="R50">
        <v>0</v>
      </c>
      <c r="S50">
        <v>2.4</v>
      </c>
      <c r="T50">
        <v>0</v>
      </c>
      <c r="U50">
        <v>0</v>
      </c>
      <c r="V50">
        <v>0</v>
      </c>
      <c r="W50">
        <v>0</v>
      </c>
      <c r="X50">
        <v>0</v>
      </c>
      <c r="Y50">
        <v>0</v>
      </c>
      <c r="Z50">
        <v>0</v>
      </c>
      <c r="AA50">
        <v>0</v>
      </c>
      <c r="AB50">
        <v>0.2</v>
      </c>
      <c r="AC50">
        <v>17.600000000000001</v>
      </c>
      <c r="AD50">
        <v>0</v>
      </c>
      <c r="AE50">
        <v>0</v>
      </c>
      <c r="AF50">
        <v>4.2</v>
      </c>
      <c r="AG50">
        <v>0</v>
      </c>
      <c r="AH50">
        <v>5.8</v>
      </c>
      <c r="AI50">
        <v>9.1999999999999993</v>
      </c>
      <c r="AJ50">
        <v>10.199999999999999</v>
      </c>
      <c r="AK50">
        <v>0</v>
      </c>
      <c r="AL50">
        <v>0</v>
      </c>
      <c r="AM50">
        <v>0</v>
      </c>
      <c r="AN50">
        <v>0</v>
      </c>
      <c r="AO50">
        <v>0</v>
      </c>
      <c r="AP50">
        <v>0</v>
      </c>
      <c r="AQ50">
        <v>0</v>
      </c>
      <c r="AR50" s="5" t="s">
        <v>84</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0</v>
      </c>
    </row>
    <row r="51" spans="1:75" x14ac:dyDescent="0.25">
      <c r="A51">
        <v>2448035</v>
      </c>
      <c r="B51">
        <v>1</v>
      </c>
      <c r="C51" s="1">
        <v>28307</v>
      </c>
      <c r="D51">
        <v>1</v>
      </c>
      <c r="E51">
        <v>13.8</v>
      </c>
      <c r="F51">
        <v>23</v>
      </c>
      <c r="G51">
        <v>25</v>
      </c>
      <c r="H51">
        <v>2</v>
      </c>
      <c r="I51">
        <v>1</v>
      </c>
      <c r="J51">
        <v>1</v>
      </c>
      <c r="K51">
        <v>1</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9.1999999999999993</v>
      </c>
      <c r="AJ51">
        <v>0</v>
      </c>
      <c r="AK51">
        <v>0</v>
      </c>
      <c r="AL51">
        <v>13.8</v>
      </c>
      <c r="AM51">
        <v>0</v>
      </c>
      <c r="AN51">
        <v>0</v>
      </c>
      <c r="AO51">
        <v>0</v>
      </c>
      <c r="AP51">
        <v>0</v>
      </c>
      <c r="AQ51">
        <v>0</v>
      </c>
      <c r="AR51">
        <v>0</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row>
    <row r="52" spans="1:75" x14ac:dyDescent="0.25">
      <c r="A52">
        <v>2448035</v>
      </c>
      <c r="B52">
        <v>1</v>
      </c>
      <c r="C52" s="1">
        <v>28338</v>
      </c>
      <c r="D52">
        <v>1</v>
      </c>
      <c r="E52">
        <v>21.8</v>
      </c>
      <c r="F52">
        <v>21.8</v>
      </c>
      <c r="G52">
        <v>30</v>
      </c>
      <c r="H52">
        <v>1</v>
      </c>
      <c r="I52">
        <v>1</v>
      </c>
      <c r="J52">
        <v>1</v>
      </c>
      <c r="K52">
        <v>1</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21.8</v>
      </c>
      <c r="AR52">
        <v>0</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row>
    <row r="53" spans="1:75" x14ac:dyDescent="0.25">
      <c r="A53">
        <v>2448035</v>
      </c>
      <c r="B53">
        <v>1</v>
      </c>
      <c r="C53" s="1">
        <v>28369</v>
      </c>
      <c r="D53">
        <v>1</v>
      </c>
      <c r="E53">
        <v>19.2</v>
      </c>
      <c r="F53">
        <v>47.6</v>
      </c>
      <c r="G53">
        <v>18</v>
      </c>
      <c r="H53">
        <v>5</v>
      </c>
      <c r="I53">
        <v>1</v>
      </c>
      <c r="J53">
        <v>1</v>
      </c>
      <c r="K53">
        <v>1</v>
      </c>
      <c r="N53">
        <v>0</v>
      </c>
      <c r="O53">
        <v>5.2</v>
      </c>
      <c r="P53">
        <v>0</v>
      </c>
      <c r="Q53">
        <v>0</v>
      </c>
      <c r="R53">
        <v>0</v>
      </c>
      <c r="S53">
        <v>16.2</v>
      </c>
      <c r="T53">
        <v>0</v>
      </c>
      <c r="U53">
        <v>0</v>
      </c>
      <c r="V53">
        <v>0</v>
      </c>
      <c r="W53">
        <v>0</v>
      </c>
      <c r="X53">
        <v>0</v>
      </c>
      <c r="Y53">
        <v>0</v>
      </c>
      <c r="Z53">
        <v>0</v>
      </c>
      <c r="AA53">
        <v>1.8</v>
      </c>
      <c r="AB53">
        <v>0</v>
      </c>
      <c r="AC53">
        <v>0</v>
      </c>
      <c r="AD53">
        <v>0</v>
      </c>
      <c r="AE53">
        <v>19.2</v>
      </c>
      <c r="AF53">
        <v>5.2</v>
      </c>
      <c r="AG53">
        <v>0</v>
      </c>
      <c r="AH53">
        <v>0</v>
      </c>
      <c r="AI53">
        <v>0</v>
      </c>
      <c r="AJ53">
        <v>0</v>
      </c>
      <c r="AK53">
        <v>0</v>
      </c>
      <c r="AL53">
        <v>0</v>
      </c>
      <c r="AM53">
        <v>0</v>
      </c>
      <c r="AN53">
        <v>0</v>
      </c>
      <c r="AO53">
        <v>0</v>
      </c>
      <c r="AP53">
        <v>0</v>
      </c>
      <c r="AQ53">
        <v>0</v>
      </c>
      <c r="AR53" s="5" t="s">
        <v>84</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0</v>
      </c>
    </row>
    <row r="54" spans="1:75" x14ac:dyDescent="0.25">
      <c r="A54">
        <v>2448035</v>
      </c>
      <c r="B54">
        <v>1</v>
      </c>
      <c r="C54" s="1">
        <v>28399</v>
      </c>
      <c r="D54">
        <v>1</v>
      </c>
      <c r="E54">
        <v>32.4</v>
      </c>
      <c r="F54">
        <v>81.8</v>
      </c>
      <c r="G54">
        <v>2</v>
      </c>
      <c r="H54">
        <v>9</v>
      </c>
      <c r="I54">
        <v>1</v>
      </c>
      <c r="J54">
        <v>1</v>
      </c>
      <c r="K54">
        <v>1</v>
      </c>
      <c r="N54">
        <v>0.8</v>
      </c>
      <c r="O54">
        <v>32.4</v>
      </c>
      <c r="P54">
        <v>0</v>
      </c>
      <c r="Q54">
        <v>5.2</v>
      </c>
      <c r="R54">
        <v>2.6</v>
      </c>
      <c r="S54">
        <v>0.4</v>
      </c>
      <c r="T54">
        <v>0</v>
      </c>
      <c r="U54">
        <v>0</v>
      </c>
      <c r="V54">
        <v>0</v>
      </c>
      <c r="W54">
        <v>0</v>
      </c>
      <c r="X54">
        <v>0</v>
      </c>
      <c r="Y54">
        <v>0</v>
      </c>
      <c r="Z54">
        <v>0</v>
      </c>
      <c r="AA54">
        <v>1.2</v>
      </c>
      <c r="AB54">
        <v>9.4</v>
      </c>
      <c r="AC54">
        <v>0</v>
      </c>
      <c r="AD54">
        <v>29.2</v>
      </c>
      <c r="AE54">
        <v>0</v>
      </c>
      <c r="AF54">
        <v>0</v>
      </c>
      <c r="AG54">
        <v>0</v>
      </c>
      <c r="AH54">
        <v>0</v>
      </c>
      <c r="AI54">
        <v>0</v>
      </c>
      <c r="AJ54">
        <v>0</v>
      </c>
      <c r="AK54">
        <v>0</v>
      </c>
      <c r="AL54">
        <v>0</v>
      </c>
      <c r="AM54">
        <v>0</v>
      </c>
      <c r="AN54">
        <v>0.6</v>
      </c>
      <c r="AO54">
        <v>0</v>
      </c>
      <c r="AP54">
        <v>0</v>
      </c>
      <c r="AQ54">
        <v>0</v>
      </c>
      <c r="AR54">
        <v>0</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row>
    <row r="55" spans="1:75" x14ac:dyDescent="0.25">
      <c r="A55">
        <v>2448035</v>
      </c>
      <c r="B55">
        <v>1</v>
      </c>
      <c r="C55" s="1">
        <v>28430</v>
      </c>
      <c r="D55">
        <v>1</v>
      </c>
      <c r="E55">
        <v>27.4</v>
      </c>
      <c r="F55">
        <v>50.2</v>
      </c>
      <c r="G55">
        <v>6</v>
      </c>
      <c r="H55">
        <v>8</v>
      </c>
      <c r="I55">
        <v>1</v>
      </c>
      <c r="J55">
        <v>1</v>
      </c>
      <c r="K55">
        <v>1</v>
      </c>
      <c r="N55">
        <v>0</v>
      </c>
      <c r="O55">
        <v>0</v>
      </c>
      <c r="P55">
        <v>0</v>
      </c>
      <c r="Q55">
        <v>0</v>
      </c>
      <c r="R55">
        <v>0</v>
      </c>
      <c r="S55">
        <v>27.4</v>
      </c>
      <c r="T55">
        <v>0.6</v>
      </c>
      <c r="U55">
        <v>0</v>
      </c>
      <c r="V55">
        <v>0</v>
      </c>
      <c r="W55">
        <v>0</v>
      </c>
      <c r="X55">
        <v>0.8</v>
      </c>
      <c r="Y55">
        <v>0.2</v>
      </c>
      <c r="Z55">
        <v>0</v>
      </c>
      <c r="AA55">
        <v>0</v>
      </c>
      <c r="AB55">
        <v>1.6</v>
      </c>
      <c r="AC55">
        <v>0</v>
      </c>
      <c r="AD55">
        <v>0</v>
      </c>
      <c r="AE55">
        <v>5.8</v>
      </c>
      <c r="AF55">
        <v>0</v>
      </c>
      <c r="AG55">
        <v>0</v>
      </c>
      <c r="AH55">
        <v>0</v>
      </c>
      <c r="AI55">
        <v>0</v>
      </c>
      <c r="AJ55">
        <v>13.4</v>
      </c>
      <c r="AK55">
        <v>0.4</v>
      </c>
      <c r="AL55">
        <v>0</v>
      </c>
      <c r="AM55">
        <v>0</v>
      </c>
      <c r="AN55">
        <v>0</v>
      </c>
      <c r="AO55">
        <v>0</v>
      </c>
      <c r="AP55">
        <v>0</v>
      </c>
      <c r="AQ55">
        <v>0</v>
      </c>
      <c r="AR55" s="5" t="s">
        <v>84</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0</v>
      </c>
    </row>
    <row r="56" spans="1:75" x14ac:dyDescent="0.25">
      <c r="A56">
        <v>2448035</v>
      </c>
      <c r="B56">
        <v>1</v>
      </c>
      <c r="C56" s="1">
        <v>28460</v>
      </c>
      <c r="D56">
        <v>1</v>
      </c>
      <c r="E56">
        <v>19.8</v>
      </c>
      <c r="F56">
        <v>42.7</v>
      </c>
      <c r="G56">
        <v>6</v>
      </c>
      <c r="H56">
        <v>5</v>
      </c>
      <c r="I56">
        <v>1</v>
      </c>
      <c r="J56">
        <v>1</v>
      </c>
      <c r="K56">
        <v>1</v>
      </c>
      <c r="N56">
        <v>0</v>
      </c>
      <c r="O56">
        <v>17.600000000000001</v>
      </c>
      <c r="P56">
        <v>0</v>
      </c>
      <c r="Q56">
        <v>0</v>
      </c>
      <c r="R56">
        <v>0</v>
      </c>
      <c r="S56">
        <v>19.8</v>
      </c>
      <c r="T56">
        <v>0</v>
      </c>
      <c r="U56">
        <v>0.9</v>
      </c>
      <c r="V56">
        <v>0</v>
      </c>
      <c r="W56">
        <v>0</v>
      </c>
      <c r="X56">
        <v>0</v>
      </c>
      <c r="Y56">
        <v>0</v>
      </c>
      <c r="Z56">
        <v>0</v>
      </c>
      <c r="AA56">
        <v>0</v>
      </c>
      <c r="AB56">
        <v>0</v>
      </c>
      <c r="AC56">
        <v>0</v>
      </c>
      <c r="AD56">
        <v>0</v>
      </c>
      <c r="AE56">
        <v>0</v>
      </c>
      <c r="AF56">
        <v>0</v>
      </c>
      <c r="AG56">
        <v>0</v>
      </c>
      <c r="AH56">
        <v>0</v>
      </c>
      <c r="AI56">
        <v>0</v>
      </c>
      <c r="AJ56">
        <v>0.6</v>
      </c>
      <c r="AK56">
        <v>3.8</v>
      </c>
      <c r="AL56">
        <v>0</v>
      </c>
      <c r="AM56">
        <v>0</v>
      </c>
      <c r="AN56">
        <v>0</v>
      </c>
      <c r="AO56">
        <v>0</v>
      </c>
      <c r="AP56">
        <v>0</v>
      </c>
      <c r="AQ56">
        <v>0</v>
      </c>
      <c r="AR56">
        <v>0</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row>
    <row r="57" spans="1:75" s="2" customFormat="1" x14ac:dyDescent="0.25">
      <c r="A57" s="2">
        <v>2448035</v>
      </c>
      <c r="B57" s="2">
        <v>1</v>
      </c>
      <c r="C57" s="3">
        <v>28491</v>
      </c>
      <c r="D57" s="2">
        <v>1</v>
      </c>
      <c r="E57" s="2">
        <v>23.4</v>
      </c>
      <c r="F57" s="2">
        <v>92</v>
      </c>
      <c r="G57" s="2">
        <v>29</v>
      </c>
      <c r="H57" s="2">
        <v>8</v>
      </c>
      <c r="I57" s="2">
        <v>1</v>
      </c>
      <c r="J57" s="2">
        <v>1</v>
      </c>
      <c r="K57" s="2">
        <v>1</v>
      </c>
      <c r="N57" s="2">
        <v>0</v>
      </c>
      <c r="O57" s="2">
        <v>7.8</v>
      </c>
      <c r="P57" s="2">
        <v>0</v>
      </c>
      <c r="Q57" s="2">
        <v>0</v>
      </c>
      <c r="R57" s="2">
        <v>0</v>
      </c>
      <c r="S57" s="2">
        <v>0</v>
      </c>
      <c r="T57" s="2">
        <v>0</v>
      </c>
      <c r="U57" s="2">
        <v>0</v>
      </c>
      <c r="V57" s="2">
        <v>8.1999999999999993</v>
      </c>
      <c r="W57" s="2">
        <v>0</v>
      </c>
      <c r="X57" s="2">
        <v>0</v>
      </c>
      <c r="Y57" s="2">
        <v>0</v>
      </c>
      <c r="Z57" s="2">
        <v>0</v>
      </c>
      <c r="AA57" s="2">
        <v>0</v>
      </c>
      <c r="AB57" s="2">
        <v>2.6</v>
      </c>
      <c r="AC57" s="2">
        <v>21.2</v>
      </c>
      <c r="AD57" s="2">
        <v>0</v>
      </c>
      <c r="AE57" s="2">
        <v>0</v>
      </c>
      <c r="AF57" s="2">
        <v>0</v>
      </c>
      <c r="AG57" s="2">
        <v>0</v>
      </c>
      <c r="AH57" s="2">
        <v>7.2</v>
      </c>
      <c r="AI57" s="2">
        <v>13.4</v>
      </c>
      <c r="AJ57" s="2">
        <v>0</v>
      </c>
      <c r="AK57" s="2">
        <v>0</v>
      </c>
      <c r="AL57" s="2">
        <v>0</v>
      </c>
      <c r="AM57" s="2">
        <v>0</v>
      </c>
      <c r="AN57" s="2">
        <v>0</v>
      </c>
      <c r="AO57" s="2">
        <v>0</v>
      </c>
      <c r="AP57" s="2">
        <v>23.4</v>
      </c>
      <c r="AQ57" s="2">
        <v>8.1999999999999993</v>
      </c>
      <c r="AR57" s="2">
        <v>0</v>
      </c>
      <c r="AS57" s="2">
        <v>1</v>
      </c>
      <c r="AT57" s="2">
        <v>1</v>
      </c>
      <c r="AU57" s="2">
        <v>1</v>
      </c>
      <c r="AV57" s="2">
        <v>1</v>
      </c>
      <c r="AW57" s="2">
        <v>1</v>
      </c>
      <c r="AX57" s="2">
        <v>1</v>
      </c>
      <c r="AY57" s="2">
        <v>1</v>
      </c>
      <c r="AZ57" s="2">
        <v>1</v>
      </c>
      <c r="BA57" s="2">
        <v>1</v>
      </c>
      <c r="BB57" s="2">
        <v>1</v>
      </c>
      <c r="BC57" s="2">
        <v>1</v>
      </c>
      <c r="BD57" s="2">
        <v>1</v>
      </c>
      <c r="BE57" s="2">
        <v>1</v>
      </c>
      <c r="BF57" s="2">
        <v>1</v>
      </c>
      <c r="BG57" s="2">
        <v>1</v>
      </c>
      <c r="BH57" s="2">
        <v>1</v>
      </c>
      <c r="BI57" s="2">
        <v>1</v>
      </c>
      <c r="BJ57" s="2">
        <v>1</v>
      </c>
      <c r="BK57" s="2">
        <v>1</v>
      </c>
      <c r="BL57" s="2">
        <v>1</v>
      </c>
      <c r="BM57" s="2">
        <v>1</v>
      </c>
      <c r="BN57" s="2">
        <v>1</v>
      </c>
      <c r="BO57" s="2">
        <v>1</v>
      </c>
      <c r="BP57" s="2">
        <v>1</v>
      </c>
      <c r="BQ57" s="2">
        <v>1</v>
      </c>
      <c r="BR57" s="2">
        <v>1</v>
      </c>
      <c r="BS57" s="2">
        <v>1</v>
      </c>
      <c r="BT57" s="2">
        <v>1</v>
      </c>
      <c r="BU57" s="2">
        <v>1</v>
      </c>
      <c r="BV57" s="2">
        <v>1</v>
      </c>
      <c r="BW57" s="2">
        <v>1</v>
      </c>
    </row>
    <row r="58" spans="1:75" x14ac:dyDescent="0.25">
      <c r="A58">
        <v>2448035</v>
      </c>
      <c r="B58">
        <v>1</v>
      </c>
      <c r="C58" s="1">
        <v>28522</v>
      </c>
      <c r="D58">
        <v>1</v>
      </c>
      <c r="E58">
        <v>33.200000000000003</v>
      </c>
      <c r="F58">
        <v>129.19999999999999</v>
      </c>
      <c r="G58">
        <v>2</v>
      </c>
      <c r="H58">
        <v>8</v>
      </c>
      <c r="I58">
        <v>1</v>
      </c>
      <c r="J58">
        <v>1</v>
      </c>
      <c r="K58">
        <v>1</v>
      </c>
      <c r="N58">
        <v>0</v>
      </c>
      <c r="O58">
        <v>33.200000000000003</v>
      </c>
      <c r="P58">
        <v>0</v>
      </c>
      <c r="Q58">
        <v>0</v>
      </c>
      <c r="R58">
        <v>0</v>
      </c>
      <c r="S58">
        <v>10.8</v>
      </c>
      <c r="T58">
        <v>3.8</v>
      </c>
      <c r="U58">
        <v>0</v>
      </c>
      <c r="V58">
        <v>0</v>
      </c>
      <c r="W58">
        <v>0</v>
      </c>
      <c r="X58">
        <v>0</v>
      </c>
      <c r="Y58">
        <v>0</v>
      </c>
      <c r="Z58">
        <v>0</v>
      </c>
      <c r="AA58">
        <v>28.4</v>
      </c>
      <c r="AB58">
        <v>0</v>
      </c>
      <c r="AC58">
        <v>13.8</v>
      </c>
      <c r="AD58">
        <v>0</v>
      </c>
      <c r="AE58">
        <v>0</v>
      </c>
      <c r="AF58">
        <v>0</v>
      </c>
      <c r="AG58">
        <v>0</v>
      </c>
      <c r="AH58">
        <v>10</v>
      </c>
      <c r="AI58">
        <v>27.6</v>
      </c>
      <c r="AJ58">
        <v>1.6</v>
      </c>
      <c r="AK58">
        <v>0</v>
      </c>
      <c r="AL58">
        <v>0</v>
      </c>
      <c r="AM58">
        <v>0</v>
      </c>
      <c r="AN58">
        <v>0</v>
      </c>
      <c r="AO58">
        <v>0</v>
      </c>
      <c r="AP58" s="54" t="s">
        <v>84</v>
      </c>
      <c r="AQ58" s="54"/>
      <c r="AR58" s="54"/>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0</v>
      </c>
    </row>
    <row r="59" spans="1:75" x14ac:dyDescent="0.25">
      <c r="A59">
        <v>2448035</v>
      </c>
      <c r="B59">
        <v>1</v>
      </c>
      <c r="C59" s="1">
        <v>28550</v>
      </c>
      <c r="D59">
        <v>1</v>
      </c>
      <c r="E59">
        <v>38.200000000000003</v>
      </c>
      <c r="F59">
        <v>125.8</v>
      </c>
      <c r="G59">
        <v>3</v>
      </c>
      <c r="H59">
        <v>9</v>
      </c>
      <c r="I59">
        <v>1</v>
      </c>
      <c r="J59">
        <v>1</v>
      </c>
      <c r="K59">
        <v>1</v>
      </c>
      <c r="N59">
        <v>0</v>
      </c>
      <c r="O59">
        <v>10.8</v>
      </c>
      <c r="P59">
        <v>38.200000000000003</v>
      </c>
      <c r="Q59">
        <v>16.399999999999999</v>
      </c>
      <c r="R59">
        <v>2.2000000000000002</v>
      </c>
      <c r="S59">
        <v>0</v>
      </c>
      <c r="T59">
        <v>2.2000000000000002</v>
      </c>
      <c r="U59">
        <v>0</v>
      </c>
      <c r="V59">
        <v>0</v>
      </c>
      <c r="W59">
        <v>13.4</v>
      </c>
      <c r="X59">
        <v>15.6</v>
      </c>
      <c r="Y59">
        <v>16.8</v>
      </c>
      <c r="Z59">
        <v>10.199999999999999</v>
      </c>
      <c r="AA59">
        <v>0</v>
      </c>
      <c r="AB59">
        <v>0</v>
      </c>
      <c r="AC59">
        <v>0</v>
      </c>
      <c r="AD59">
        <v>0</v>
      </c>
      <c r="AE59">
        <v>0</v>
      </c>
      <c r="AF59">
        <v>0</v>
      </c>
      <c r="AG59">
        <v>0</v>
      </c>
      <c r="AH59">
        <v>0</v>
      </c>
      <c r="AI59">
        <v>0</v>
      </c>
      <c r="AJ59">
        <v>0</v>
      </c>
      <c r="AK59">
        <v>0</v>
      </c>
      <c r="AL59">
        <v>0</v>
      </c>
      <c r="AM59">
        <v>0</v>
      </c>
      <c r="AN59">
        <v>0</v>
      </c>
      <c r="AO59">
        <v>0</v>
      </c>
      <c r="AP59">
        <v>0</v>
      </c>
      <c r="AQ59">
        <v>0</v>
      </c>
      <c r="AR59">
        <v>0</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row>
    <row r="60" spans="1:75" x14ac:dyDescent="0.25">
      <c r="A60">
        <v>2448035</v>
      </c>
      <c r="B60">
        <v>1</v>
      </c>
      <c r="C60" s="1">
        <v>28581</v>
      </c>
      <c r="D60">
        <v>1</v>
      </c>
      <c r="E60">
        <v>2.4</v>
      </c>
      <c r="F60">
        <v>2.4</v>
      </c>
      <c r="G60">
        <v>7</v>
      </c>
      <c r="H60">
        <v>1</v>
      </c>
      <c r="I60">
        <v>1</v>
      </c>
      <c r="J60">
        <v>1</v>
      </c>
      <c r="K60">
        <v>1</v>
      </c>
      <c r="N60">
        <v>0</v>
      </c>
      <c r="O60">
        <v>0</v>
      </c>
      <c r="P60">
        <v>0</v>
      </c>
      <c r="Q60">
        <v>0</v>
      </c>
      <c r="R60">
        <v>0</v>
      </c>
      <c r="S60">
        <v>0</v>
      </c>
      <c r="T60">
        <v>2.4</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s="5" t="s">
        <v>84</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0</v>
      </c>
    </row>
    <row r="61" spans="1:75" x14ac:dyDescent="0.25">
      <c r="A61">
        <v>2448035</v>
      </c>
      <c r="B61">
        <v>1</v>
      </c>
      <c r="C61" s="1">
        <v>28611</v>
      </c>
      <c r="D61">
        <v>1</v>
      </c>
      <c r="E61">
        <v>32.799999999999997</v>
      </c>
      <c r="F61">
        <v>57</v>
      </c>
      <c r="G61">
        <v>16</v>
      </c>
      <c r="H61">
        <v>7</v>
      </c>
      <c r="I61">
        <v>1</v>
      </c>
      <c r="J61">
        <v>1</v>
      </c>
      <c r="K61">
        <v>1</v>
      </c>
      <c r="N61">
        <v>2.8</v>
      </c>
      <c r="O61">
        <v>0</v>
      </c>
      <c r="P61">
        <v>0</v>
      </c>
      <c r="Q61">
        <v>0</v>
      </c>
      <c r="R61">
        <v>0</v>
      </c>
      <c r="S61">
        <v>0</v>
      </c>
      <c r="T61">
        <v>0</v>
      </c>
      <c r="U61">
        <v>0</v>
      </c>
      <c r="V61">
        <v>0</v>
      </c>
      <c r="W61">
        <v>0</v>
      </c>
      <c r="X61">
        <v>0</v>
      </c>
      <c r="Y61">
        <v>0</v>
      </c>
      <c r="Z61">
        <v>0</v>
      </c>
      <c r="AA61">
        <v>0</v>
      </c>
      <c r="AB61">
        <v>0</v>
      </c>
      <c r="AC61">
        <v>32.799999999999997</v>
      </c>
      <c r="AD61">
        <v>2.6</v>
      </c>
      <c r="AE61">
        <v>2.2000000000000002</v>
      </c>
      <c r="AF61">
        <v>0</v>
      </c>
      <c r="AG61">
        <v>15.2</v>
      </c>
      <c r="AH61">
        <v>1.2</v>
      </c>
      <c r="AI61">
        <v>0</v>
      </c>
      <c r="AJ61">
        <v>0</v>
      </c>
      <c r="AK61">
        <v>0.2</v>
      </c>
      <c r="AL61">
        <v>0</v>
      </c>
      <c r="AM61">
        <v>0</v>
      </c>
      <c r="AN61">
        <v>0</v>
      </c>
      <c r="AO61">
        <v>0</v>
      </c>
      <c r="AP61">
        <v>0</v>
      </c>
      <c r="AQ61">
        <v>0</v>
      </c>
      <c r="AR61">
        <v>0</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row>
    <row r="62" spans="1:75" x14ac:dyDescent="0.25">
      <c r="A62">
        <v>2448035</v>
      </c>
      <c r="B62">
        <v>1</v>
      </c>
      <c r="C62" s="1">
        <v>28642</v>
      </c>
      <c r="D62">
        <v>1</v>
      </c>
      <c r="E62">
        <v>32.799999999999997</v>
      </c>
      <c r="F62">
        <v>48</v>
      </c>
      <c r="G62">
        <v>8</v>
      </c>
      <c r="H62">
        <v>3</v>
      </c>
      <c r="I62">
        <v>1</v>
      </c>
      <c r="J62">
        <v>1</v>
      </c>
      <c r="K62">
        <v>1</v>
      </c>
      <c r="N62">
        <v>0</v>
      </c>
      <c r="O62">
        <v>0</v>
      </c>
      <c r="P62">
        <v>0</v>
      </c>
      <c r="Q62">
        <v>0</v>
      </c>
      <c r="R62">
        <v>0</v>
      </c>
      <c r="S62">
        <v>0</v>
      </c>
      <c r="T62">
        <v>0</v>
      </c>
      <c r="U62">
        <v>32.799999999999997</v>
      </c>
      <c r="V62">
        <v>10.4</v>
      </c>
      <c r="W62">
        <v>0</v>
      </c>
      <c r="X62">
        <v>0</v>
      </c>
      <c r="Y62">
        <v>0</v>
      </c>
      <c r="Z62">
        <v>0</v>
      </c>
      <c r="AA62">
        <v>0</v>
      </c>
      <c r="AB62">
        <v>0</v>
      </c>
      <c r="AC62">
        <v>0</v>
      </c>
      <c r="AD62">
        <v>0</v>
      </c>
      <c r="AE62">
        <v>0</v>
      </c>
      <c r="AF62">
        <v>0</v>
      </c>
      <c r="AG62">
        <v>0</v>
      </c>
      <c r="AH62">
        <v>4.8</v>
      </c>
      <c r="AI62">
        <v>0</v>
      </c>
      <c r="AJ62">
        <v>0</v>
      </c>
      <c r="AK62">
        <v>0</v>
      </c>
      <c r="AL62">
        <v>0</v>
      </c>
      <c r="AM62">
        <v>0</v>
      </c>
      <c r="AN62">
        <v>0</v>
      </c>
      <c r="AO62">
        <v>0</v>
      </c>
      <c r="AP62">
        <v>0</v>
      </c>
      <c r="AQ62">
        <v>0</v>
      </c>
      <c r="AR62" s="5" t="s">
        <v>84</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0</v>
      </c>
    </row>
    <row r="63" spans="1:75" x14ac:dyDescent="0.25">
      <c r="A63">
        <v>2448035</v>
      </c>
      <c r="B63">
        <v>1</v>
      </c>
      <c r="C63" s="1">
        <v>28672</v>
      </c>
      <c r="D63">
        <v>1</v>
      </c>
      <c r="E63">
        <v>50.7</v>
      </c>
      <c r="F63">
        <v>115.1</v>
      </c>
      <c r="G63">
        <v>23</v>
      </c>
      <c r="H63">
        <v>6</v>
      </c>
      <c r="I63">
        <v>1</v>
      </c>
      <c r="J63">
        <v>1</v>
      </c>
      <c r="K63">
        <v>1</v>
      </c>
      <c r="N63">
        <v>0</v>
      </c>
      <c r="O63">
        <v>0</v>
      </c>
      <c r="P63">
        <v>0</v>
      </c>
      <c r="Q63">
        <v>0</v>
      </c>
      <c r="R63">
        <v>0</v>
      </c>
      <c r="S63">
        <v>0</v>
      </c>
      <c r="T63">
        <v>0</v>
      </c>
      <c r="U63">
        <v>0</v>
      </c>
      <c r="V63">
        <v>0</v>
      </c>
      <c r="W63">
        <v>0</v>
      </c>
      <c r="X63">
        <v>0</v>
      </c>
      <c r="Y63">
        <v>0</v>
      </c>
      <c r="Z63">
        <v>0</v>
      </c>
      <c r="AA63">
        <v>0</v>
      </c>
      <c r="AB63">
        <v>0</v>
      </c>
      <c r="AC63">
        <v>0</v>
      </c>
      <c r="AD63">
        <v>14.4</v>
      </c>
      <c r="AE63">
        <v>24.6</v>
      </c>
      <c r="AF63">
        <v>0</v>
      </c>
      <c r="AG63">
        <v>18.8</v>
      </c>
      <c r="AH63">
        <v>5.4</v>
      </c>
      <c r="AI63">
        <v>1.2</v>
      </c>
      <c r="AJ63">
        <v>50.7</v>
      </c>
      <c r="AK63">
        <v>0</v>
      </c>
      <c r="AL63">
        <v>0</v>
      </c>
      <c r="AM63">
        <v>0</v>
      </c>
      <c r="AN63">
        <v>0</v>
      </c>
      <c r="AO63">
        <v>0</v>
      </c>
      <c r="AP63">
        <v>0</v>
      </c>
      <c r="AQ63">
        <v>0</v>
      </c>
      <c r="AR63">
        <v>0</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row>
    <row r="64" spans="1:75" x14ac:dyDescent="0.25">
      <c r="A64">
        <v>2448035</v>
      </c>
      <c r="B64">
        <v>1</v>
      </c>
      <c r="C64" s="1">
        <v>28703</v>
      </c>
      <c r="D64">
        <v>1</v>
      </c>
      <c r="E64">
        <v>24</v>
      </c>
      <c r="F64">
        <v>82.4</v>
      </c>
      <c r="G64">
        <v>15</v>
      </c>
      <c r="H64">
        <v>7</v>
      </c>
      <c r="I64">
        <v>1</v>
      </c>
      <c r="J64">
        <v>1</v>
      </c>
      <c r="K64">
        <v>1</v>
      </c>
      <c r="N64">
        <v>0</v>
      </c>
      <c r="O64">
        <v>0</v>
      </c>
      <c r="P64">
        <v>0</v>
      </c>
      <c r="Q64">
        <v>0</v>
      </c>
      <c r="R64">
        <v>0</v>
      </c>
      <c r="S64">
        <v>0</v>
      </c>
      <c r="T64">
        <v>0</v>
      </c>
      <c r="U64">
        <v>0</v>
      </c>
      <c r="V64">
        <v>0</v>
      </c>
      <c r="W64">
        <v>0</v>
      </c>
      <c r="X64">
        <v>0</v>
      </c>
      <c r="Y64">
        <v>0</v>
      </c>
      <c r="Z64">
        <v>0</v>
      </c>
      <c r="AA64">
        <v>0</v>
      </c>
      <c r="AB64">
        <v>24</v>
      </c>
      <c r="AC64">
        <v>12</v>
      </c>
      <c r="AD64">
        <v>0</v>
      </c>
      <c r="AE64">
        <v>0</v>
      </c>
      <c r="AF64">
        <v>0</v>
      </c>
      <c r="AG64">
        <v>1.8</v>
      </c>
      <c r="AH64">
        <v>11.4</v>
      </c>
      <c r="AI64">
        <v>12.6</v>
      </c>
      <c r="AJ64">
        <v>0</v>
      </c>
      <c r="AK64">
        <v>12.6</v>
      </c>
      <c r="AL64">
        <v>0</v>
      </c>
      <c r="AM64">
        <v>0</v>
      </c>
      <c r="AN64">
        <v>0</v>
      </c>
      <c r="AO64">
        <v>0</v>
      </c>
      <c r="AP64">
        <v>0</v>
      </c>
      <c r="AQ64">
        <v>8</v>
      </c>
      <c r="AR64">
        <v>0</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row>
    <row r="65" spans="1:75" x14ac:dyDescent="0.25">
      <c r="A65">
        <v>2448035</v>
      </c>
      <c r="B65">
        <v>1</v>
      </c>
      <c r="C65" s="1">
        <v>28734</v>
      </c>
      <c r="D65">
        <v>1</v>
      </c>
      <c r="E65">
        <v>40.200000000000003</v>
      </c>
      <c r="F65">
        <v>111.5</v>
      </c>
      <c r="G65">
        <v>5</v>
      </c>
      <c r="H65">
        <v>9</v>
      </c>
      <c r="I65">
        <v>1</v>
      </c>
      <c r="J65">
        <v>1</v>
      </c>
      <c r="K65">
        <v>1</v>
      </c>
      <c r="N65">
        <v>1.2</v>
      </c>
      <c r="O65">
        <v>1.8</v>
      </c>
      <c r="P65">
        <v>18.8</v>
      </c>
      <c r="Q65">
        <v>11</v>
      </c>
      <c r="R65">
        <v>40.200000000000003</v>
      </c>
      <c r="S65">
        <v>4</v>
      </c>
      <c r="T65">
        <v>8.1</v>
      </c>
      <c r="U65">
        <v>5.8</v>
      </c>
      <c r="V65">
        <v>0</v>
      </c>
      <c r="W65">
        <v>0</v>
      </c>
      <c r="X65">
        <v>0</v>
      </c>
      <c r="Y65">
        <v>0</v>
      </c>
      <c r="Z65">
        <v>0</v>
      </c>
      <c r="AA65">
        <v>20.6</v>
      </c>
      <c r="AB65">
        <v>0</v>
      </c>
      <c r="AC65">
        <v>0</v>
      </c>
      <c r="AD65">
        <v>0</v>
      </c>
      <c r="AE65">
        <v>0</v>
      </c>
      <c r="AF65">
        <v>0</v>
      </c>
      <c r="AG65">
        <v>0</v>
      </c>
      <c r="AH65">
        <v>0</v>
      </c>
      <c r="AI65">
        <v>0</v>
      </c>
      <c r="AJ65">
        <v>0</v>
      </c>
      <c r="AK65">
        <v>0</v>
      </c>
      <c r="AL65">
        <v>0</v>
      </c>
      <c r="AM65">
        <v>0</v>
      </c>
      <c r="AN65">
        <v>0</v>
      </c>
      <c r="AO65">
        <v>0</v>
      </c>
      <c r="AP65">
        <v>0</v>
      </c>
      <c r="AQ65">
        <v>0</v>
      </c>
      <c r="AR65" s="5" t="s">
        <v>84</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0</v>
      </c>
    </row>
    <row r="66" spans="1:75" x14ac:dyDescent="0.25">
      <c r="A66">
        <v>2448035</v>
      </c>
      <c r="B66">
        <v>1</v>
      </c>
      <c r="C66" s="1">
        <v>28764</v>
      </c>
      <c r="D66">
        <v>1</v>
      </c>
      <c r="E66">
        <v>21.8</v>
      </c>
      <c r="F66">
        <v>66.599999999999994</v>
      </c>
      <c r="G66">
        <v>20</v>
      </c>
      <c r="H66">
        <v>7</v>
      </c>
      <c r="I66">
        <v>1</v>
      </c>
      <c r="J66">
        <v>1</v>
      </c>
      <c r="K66">
        <v>1</v>
      </c>
      <c r="N66">
        <v>0</v>
      </c>
      <c r="O66">
        <v>0</v>
      </c>
      <c r="P66">
        <v>0</v>
      </c>
      <c r="Q66">
        <v>0</v>
      </c>
      <c r="R66">
        <v>0</v>
      </c>
      <c r="S66">
        <v>0</v>
      </c>
      <c r="T66">
        <v>0</v>
      </c>
      <c r="U66">
        <v>0</v>
      </c>
      <c r="V66">
        <v>0</v>
      </c>
      <c r="W66">
        <v>16.399999999999999</v>
      </c>
      <c r="X66">
        <v>0</v>
      </c>
      <c r="Y66">
        <v>0</v>
      </c>
      <c r="Z66">
        <v>0</v>
      </c>
      <c r="AA66">
        <v>0</v>
      </c>
      <c r="AB66">
        <v>3.2</v>
      </c>
      <c r="AC66">
        <v>0</v>
      </c>
      <c r="AD66">
        <v>0</v>
      </c>
      <c r="AE66">
        <v>5</v>
      </c>
      <c r="AF66">
        <v>0</v>
      </c>
      <c r="AG66">
        <v>21.8</v>
      </c>
      <c r="AH66">
        <v>1.8</v>
      </c>
      <c r="AI66">
        <v>0</v>
      </c>
      <c r="AJ66">
        <v>0</v>
      </c>
      <c r="AK66">
        <v>0</v>
      </c>
      <c r="AL66">
        <v>0</v>
      </c>
      <c r="AM66">
        <v>0</v>
      </c>
      <c r="AN66">
        <v>0</v>
      </c>
      <c r="AO66">
        <v>17.2</v>
      </c>
      <c r="AP66">
        <v>1.2</v>
      </c>
      <c r="AQ66">
        <v>0</v>
      </c>
      <c r="AR66">
        <v>0</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row>
    <row r="67" spans="1:75" x14ac:dyDescent="0.25">
      <c r="A67">
        <v>2448035</v>
      </c>
      <c r="B67">
        <v>1</v>
      </c>
      <c r="C67" s="1">
        <v>28795</v>
      </c>
      <c r="D67">
        <v>1</v>
      </c>
      <c r="E67">
        <v>50.8</v>
      </c>
      <c r="F67">
        <v>161.30000000000001</v>
      </c>
      <c r="G67">
        <v>5</v>
      </c>
      <c r="H67">
        <v>8</v>
      </c>
      <c r="I67">
        <v>1</v>
      </c>
      <c r="J67">
        <v>1</v>
      </c>
      <c r="K67">
        <v>1</v>
      </c>
      <c r="N67">
        <v>0</v>
      </c>
      <c r="O67">
        <v>0</v>
      </c>
      <c r="P67">
        <v>0</v>
      </c>
      <c r="Q67">
        <v>0.4</v>
      </c>
      <c r="R67">
        <v>50.8</v>
      </c>
      <c r="S67">
        <v>0</v>
      </c>
      <c r="T67">
        <v>0</v>
      </c>
      <c r="U67">
        <v>50.5</v>
      </c>
      <c r="V67">
        <v>0</v>
      </c>
      <c r="W67">
        <v>0</v>
      </c>
      <c r="X67">
        <v>0</v>
      </c>
      <c r="Y67">
        <v>0</v>
      </c>
      <c r="Z67">
        <v>0</v>
      </c>
      <c r="AA67">
        <v>0</v>
      </c>
      <c r="AB67">
        <v>0</v>
      </c>
      <c r="AC67">
        <v>0</v>
      </c>
      <c r="AD67">
        <v>0</v>
      </c>
      <c r="AE67">
        <v>0</v>
      </c>
      <c r="AF67">
        <v>0</v>
      </c>
      <c r="AG67">
        <v>15</v>
      </c>
      <c r="AH67">
        <v>15.8</v>
      </c>
      <c r="AI67">
        <v>0</v>
      </c>
      <c r="AJ67">
        <v>0</v>
      </c>
      <c r="AK67">
        <v>18.600000000000001</v>
      </c>
      <c r="AL67">
        <v>0.4</v>
      </c>
      <c r="AM67">
        <v>9.8000000000000007</v>
      </c>
      <c r="AN67">
        <v>0</v>
      </c>
      <c r="AO67">
        <v>0</v>
      </c>
      <c r="AP67">
        <v>0</v>
      </c>
      <c r="AQ67">
        <v>0</v>
      </c>
      <c r="AR67" s="5" t="s">
        <v>84</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0</v>
      </c>
    </row>
    <row r="68" spans="1:75" x14ac:dyDescent="0.25">
      <c r="A68">
        <v>2448035</v>
      </c>
      <c r="B68">
        <v>1</v>
      </c>
      <c r="C68" s="1">
        <v>28825</v>
      </c>
      <c r="D68">
        <v>1</v>
      </c>
      <c r="E68">
        <v>44</v>
      </c>
      <c r="F68">
        <v>120.4</v>
      </c>
      <c r="G68">
        <v>27</v>
      </c>
      <c r="H68">
        <v>7</v>
      </c>
      <c r="I68">
        <v>1</v>
      </c>
      <c r="J68">
        <v>1</v>
      </c>
      <c r="K68">
        <v>1</v>
      </c>
      <c r="N68">
        <v>0</v>
      </c>
      <c r="O68">
        <v>0</v>
      </c>
      <c r="P68">
        <v>0</v>
      </c>
      <c r="Q68">
        <v>0</v>
      </c>
      <c r="R68">
        <v>1.2</v>
      </c>
      <c r="S68">
        <v>0</v>
      </c>
      <c r="T68">
        <v>21.2</v>
      </c>
      <c r="U68">
        <v>0</v>
      </c>
      <c r="V68">
        <v>0</v>
      </c>
      <c r="W68">
        <v>0</v>
      </c>
      <c r="X68">
        <v>0</v>
      </c>
      <c r="Y68">
        <v>0</v>
      </c>
      <c r="Z68">
        <v>0</v>
      </c>
      <c r="AA68">
        <v>0</v>
      </c>
      <c r="AB68">
        <v>12.8</v>
      </c>
      <c r="AC68">
        <v>17.2</v>
      </c>
      <c r="AD68">
        <v>3.4</v>
      </c>
      <c r="AE68">
        <v>0</v>
      </c>
      <c r="AF68">
        <v>0</v>
      </c>
      <c r="AG68">
        <v>0</v>
      </c>
      <c r="AH68">
        <v>0</v>
      </c>
      <c r="AI68">
        <v>0</v>
      </c>
      <c r="AJ68">
        <v>0</v>
      </c>
      <c r="AK68">
        <v>0</v>
      </c>
      <c r="AL68">
        <v>0</v>
      </c>
      <c r="AM68">
        <v>20.6</v>
      </c>
      <c r="AN68">
        <v>44</v>
      </c>
      <c r="AO68">
        <v>0</v>
      </c>
      <c r="AP68">
        <v>0</v>
      </c>
      <c r="AQ68">
        <v>0</v>
      </c>
      <c r="AR68">
        <v>0</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row>
    <row r="69" spans="1:75" s="2" customFormat="1" x14ac:dyDescent="0.25">
      <c r="A69" s="2">
        <v>2448035</v>
      </c>
      <c r="B69" s="2">
        <v>1</v>
      </c>
      <c r="C69" s="3">
        <v>28856</v>
      </c>
      <c r="D69" s="2">
        <v>1</v>
      </c>
      <c r="E69" s="2">
        <v>21.8</v>
      </c>
      <c r="F69" s="2">
        <v>95.4</v>
      </c>
      <c r="G69" s="2">
        <v>27</v>
      </c>
      <c r="H69" s="2">
        <v>10</v>
      </c>
      <c r="I69" s="2">
        <v>1</v>
      </c>
      <c r="J69" s="2">
        <v>1</v>
      </c>
      <c r="K69" s="2">
        <v>1</v>
      </c>
      <c r="N69" s="2">
        <v>17.399999999999999</v>
      </c>
      <c r="O69" s="2">
        <v>19.600000000000001</v>
      </c>
      <c r="P69" s="2">
        <v>0.2</v>
      </c>
      <c r="Q69" s="2">
        <v>10</v>
      </c>
      <c r="R69" s="2">
        <v>1.2</v>
      </c>
      <c r="S69" s="2">
        <v>0</v>
      </c>
      <c r="T69" s="2">
        <v>0.8</v>
      </c>
      <c r="U69" s="2">
        <v>0</v>
      </c>
      <c r="V69" s="2">
        <v>0</v>
      </c>
      <c r="W69" s="2">
        <v>0</v>
      </c>
      <c r="X69" s="2">
        <v>0</v>
      </c>
      <c r="Y69" s="2">
        <v>0</v>
      </c>
      <c r="Z69" s="2">
        <v>0.8</v>
      </c>
      <c r="AA69" s="2">
        <v>0</v>
      </c>
      <c r="AB69" s="2">
        <v>0</v>
      </c>
      <c r="AC69" s="2">
        <v>0</v>
      </c>
      <c r="AD69" s="2">
        <v>0</v>
      </c>
      <c r="AE69" s="2">
        <v>0</v>
      </c>
      <c r="AF69" s="2">
        <v>0</v>
      </c>
      <c r="AG69" s="2">
        <v>0</v>
      </c>
      <c r="AH69" s="2">
        <v>0</v>
      </c>
      <c r="AI69" s="2">
        <v>0</v>
      </c>
      <c r="AJ69" s="2">
        <v>0</v>
      </c>
      <c r="AK69" s="2">
        <v>0</v>
      </c>
      <c r="AL69" s="2">
        <v>0</v>
      </c>
      <c r="AM69" s="2">
        <v>14.4</v>
      </c>
      <c r="AN69" s="2">
        <v>21.8</v>
      </c>
      <c r="AO69" s="2">
        <v>0</v>
      </c>
      <c r="AP69" s="2">
        <v>9.1999999999999993</v>
      </c>
      <c r="AQ69" s="2">
        <v>0</v>
      </c>
      <c r="AR69" s="2">
        <v>0</v>
      </c>
      <c r="AS69" s="2">
        <v>1</v>
      </c>
      <c r="AT69" s="2">
        <v>1</v>
      </c>
      <c r="AU69" s="2">
        <v>1</v>
      </c>
      <c r="AV69" s="2">
        <v>1</v>
      </c>
      <c r="AW69" s="2">
        <v>1</v>
      </c>
      <c r="AX69" s="2">
        <v>1</v>
      </c>
      <c r="AY69" s="2">
        <v>1</v>
      </c>
      <c r="AZ69" s="2">
        <v>1</v>
      </c>
      <c r="BA69" s="2">
        <v>1</v>
      </c>
      <c r="BB69" s="2">
        <v>1</v>
      </c>
      <c r="BC69" s="2">
        <v>1</v>
      </c>
      <c r="BD69" s="2">
        <v>1</v>
      </c>
      <c r="BE69" s="2">
        <v>1</v>
      </c>
      <c r="BF69" s="2">
        <v>1</v>
      </c>
      <c r="BG69" s="2">
        <v>1</v>
      </c>
      <c r="BH69" s="2">
        <v>1</v>
      </c>
      <c r="BI69" s="2">
        <v>1</v>
      </c>
      <c r="BJ69" s="2">
        <v>1</v>
      </c>
      <c r="BK69" s="2">
        <v>1</v>
      </c>
      <c r="BL69" s="2">
        <v>1</v>
      </c>
      <c r="BM69" s="2">
        <v>1</v>
      </c>
      <c r="BN69" s="2">
        <v>1</v>
      </c>
      <c r="BO69" s="2">
        <v>1</v>
      </c>
      <c r="BP69" s="2">
        <v>1</v>
      </c>
      <c r="BQ69" s="2">
        <v>1</v>
      </c>
      <c r="BR69" s="2">
        <v>1</v>
      </c>
      <c r="BS69" s="2">
        <v>1</v>
      </c>
      <c r="BT69" s="2">
        <v>1</v>
      </c>
      <c r="BU69" s="2">
        <v>1</v>
      </c>
      <c r="BV69" s="2">
        <v>1</v>
      </c>
      <c r="BW69" s="2">
        <v>1</v>
      </c>
    </row>
    <row r="70" spans="1:75" x14ac:dyDescent="0.25">
      <c r="A70">
        <v>2448035</v>
      </c>
      <c r="B70">
        <v>1</v>
      </c>
      <c r="C70" s="1">
        <v>28887</v>
      </c>
      <c r="D70">
        <v>1</v>
      </c>
      <c r="E70">
        <v>39.799999999999997</v>
      </c>
      <c r="F70">
        <v>178.3</v>
      </c>
      <c r="G70">
        <v>5</v>
      </c>
      <c r="H70">
        <v>12</v>
      </c>
      <c r="I70">
        <v>1</v>
      </c>
      <c r="J70">
        <v>1</v>
      </c>
      <c r="K70">
        <v>1</v>
      </c>
      <c r="N70">
        <v>0</v>
      </c>
      <c r="O70">
        <v>0</v>
      </c>
      <c r="P70">
        <v>4.3</v>
      </c>
      <c r="Q70">
        <v>0</v>
      </c>
      <c r="R70">
        <v>39.799999999999997</v>
      </c>
      <c r="S70">
        <v>0</v>
      </c>
      <c r="T70">
        <v>0</v>
      </c>
      <c r="U70">
        <v>0</v>
      </c>
      <c r="V70">
        <v>30.8</v>
      </c>
      <c r="W70">
        <v>0</v>
      </c>
      <c r="X70">
        <v>0</v>
      </c>
      <c r="Y70">
        <v>0</v>
      </c>
      <c r="Z70">
        <v>5.6</v>
      </c>
      <c r="AA70">
        <v>39.4</v>
      </c>
      <c r="AB70">
        <v>0</v>
      </c>
      <c r="AC70">
        <v>0</v>
      </c>
      <c r="AD70">
        <v>0</v>
      </c>
      <c r="AE70">
        <v>0</v>
      </c>
      <c r="AF70">
        <v>0.6</v>
      </c>
      <c r="AG70">
        <v>0</v>
      </c>
      <c r="AH70">
        <v>0.4</v>
      </c>
      <c r="AI70">
        <v>0</v>
      </c>
      <c r="AJ70">
        <v>4.5999999999999996</v>
      </c>
      <c r="AK70">
        <v>20.2</v>
      </c>
      <c r="AL70">
        <v>3</v>
      </c>
      <c r="AM70">
        <v>17.2</v>
      </c>
      <c r="AN70">
        <v>12.4</v>
      </c>
      <c r="AO70">
        <v>0</v>
      </c>
      <c r="AP70" s="54" t="s">
        <v>84</v>
      </c>
      <c r="AQ70" s="54"/>
      <c r="AR70" s="54"/>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0</v>
      </c>
    </row>
    <row r="71" spans="1:75" x14ac:dyDescent="0.25">
      <c r="A71">
        <v>2448035</v>
      </c>
      <c r="B71">
        <v>1</v>
      </c>
      <c r="C71" s="1">
        <v>28915</v>
      </c>
      <c r="D71">
        <v>1</v>
      </c>
      <c r="E71">
        <v>61.8</v>
      </c>
      <c r="F71">
        <v>148.6</v>
      </c>
      <c r="G71">
        <v>10</v>
      </c>
      <c r="H71">
        <v>10</v>
      </c>
      <c r="I71">
        <v>1</v>
      </c>
      <c r="J71">
        <v>1</v>
      </c>
      <c r="K71">
        <v>1</v>
      </c>
      <c r="N71">
        <v>0</v>
      </c>
      <c r="O71">
        <v>2</v>
      </c>
      <c r="P71">
        <v>0</v>
      </c>
      <c r="Q71">
        <v>0</v>
      </c>
      <c r="R71">
        <v>0</v>
      </c>
      <c r="S71">
        <v>0</v>
      </c>
      <c r="T71">
        <v>0</v>
      </c>
      <c r="U71">
        <v>0</v>
      </c>
      <c r="V71">
        <v>0</v>
      </c>
      <c r="W71">
        <v>61.8</v>
      </c>
      <c r="X71">
        <v>41.4</v>
      </c>
      <c r="Y71">
        <v>17.8</v>
      </c>
      <c r="Z71">
        <v>0</v>
      </c>
      <c r="AA71">
        <v>8.6</v>
      </c>
      <c r="AB71">
        <v>0.4</v>
      </c>
      <c r="AC71">
        <v>0</v>
      </c>
      <c r="AD71">
        <v>0</v>
      </c>
      <c r="AE71">
        <v>2.8</v>
      </c>
      <c r="AF71">
        <v>0</v>
      </c>
      <c r="AG71">
        <v>0</v>
      </c>
      <c r="AH71">
        <v>0</v>
      </c>
      <c r="AI71">
        <v>0</v>
      </c>
      <c r="AJ71">
        <v>0</v>
      </c>
      <c r="AK71">
        <v>1.6</v>
      </c>
      <c r="AL71">
        <v>9</v>
      </c>
      <c r="AM71">
        <v>0</v>
      </c>
      <c r="AN71">
        <v>0</v>
      </c>
      <c r="AO71">
        <v>0</v>
      </c>
      <c r="AP71">
        <v>0</v>
      </c>
      <c r="AQ71">
        <v>0</v>
      </c>
      <c r="AR71">
        <v>3.2</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row>
    <row r="72" spans="1:75" x14ac:dyDescent="0.25">
      <c r="A72">
        <v>2448035</v>
      </c>
      <c r="B72">
        <v>1</v>
      </c>
      <c r="C72" s="1">
        <v>28946</v>
      </c>
      <c r="D72">
        <v>1</v>
      </c>
      <c r="E72">
        <v>17.8</v>
      </c>
      <c r="F72">
        <v>65.2</v>
      </c>
      <c r="G72">
        <v>5</v>
      </c>
      <c r="H72">
        <v>13</v>
      </c>
      <c r="I72">
        <v>1</v>
      </c>
      <c r="J72">
        <v>1</v>
      </c>
      <c r="K72">
        <v>1</v>
      </c>
      <c r="N72">
        <v>0</v>
      </c>
      <c r="O72">
        <v>2</v>
      </c>
      <c r="P72">
        <v>3.8</v>
      </c>
      <c r="Q72">
        <v>9.6</v>
      </c>
      <c r="R72">
        <v>17.8</v>
      </c>
      <c r="S72">
        <v>6.2</v>
      </c>
      <c r="T72">
        <v>0</v>
      </c>
      <c r="U72">
        <v>0</v>
      </c>
      <c r="V72">
        <v>2.4</v>
      </c>
      <c r="W72">
        <v>0</v>
      </c>
      <c r="X72">
        <v>0</v>
      </c>
      <c r="Y72">
        <v>3.4</v>
      </c>
      <c r="Z72">
        <v>0</v>
      </c>
      <c r="AA72">
        <v>2</v>
      </c>
      <c r="AB72">
        <v>0</v>
      </c>
      <c r="AC72">
        <v>0</v>
      </c>
      <c r="AD72">
        <v>0</v>
      </c>
      <c r="AE72">
        <v>0</v>
      </c>
      <c r="AF72">
        <v>3.2</v>
      </c>
      <c r="AG72">
        <v>8.8000000000000007</v>
      </c>
      <c r="AH72">
        <v>0</v>
      </c>
      <c r="AI72">
        <v>0</v>
      </c>
      <c r="AJ72">
        <v>0</v>
      </c>
      <c r="AK72">
        <v>1.2</v>
      </c>
      <c r="AL72">
        <v>0</v>
      </c>
      <c r="AM72">
        <v>1.4</v>
      </c>
      <c r="AN72">
        <v>0</v>
      </c>
      <c r="AO72">
        <v>0</v>
      </c>
      <c r="AP72">
        <v>0</v>
      </c>
      <c r="AQ72">
        <v>3.4</v>
      </c>
      <c r="AR72" s="5" t="s">
        <v>84</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0</v>
      </c>
    </row>
    <row r="73" spans="1:75" x14ac:dyDescent="0.25">
      <c r="A73">
        <v>2448035</v>
      </c>
      <c r="B73">
        <v>1</v>
      </c>
      <c r="C73" s="1">
        <v>28976</v>
      </c>
      <c r="D73">
        <v>1</v>
      </c>
      <c r="E73">
        <v>39.6</v>
      </c>
      <c r="F73">
        <v>180</v>
      </c>
      <c r="G73">
        <v>14</v>
      </c>
      <c r="H73">
        <v>12</v>
      </c>
      <c r="I73">
        <v>1</v>
      </c>
      <c r="J73">
        <v>1</v>
      </c>
      <c r="K73">
        <v>1</v>
      </c>
      <c r="N73">
        <v>0</v>
      </c>
      <c r="O73">
        <v>0</v>
      </c>
      <c r="P73">
        <v>0.8</v>
      </c>
      <c r="Q73">
        <v>32.200000000000003</v>
      </c>
      <c r="R73">
        <v>13.2</v>
      </c>
      <c r="S73">
        <v>0</v>
      </c>
      <c r="T73">
        <v>9.1999999999999993</v>
      </c>
      <c r="U73">
        <v>17.2</v>
      </c>
      <c r="V73">
        <v>18.600000000000001</v>
      </c>
      <c r="W73">
        <v>0</v>
      </c>
      <c r="X73">
        <v>0.4</v>
      </c>
      <c r="Y73">
        <v>0</v>
      </c>
      <c r="Z73">
        <v>28.6</v>
      </c>
      <c r="AA73">
        <v>39.6</v>
      </c>
      <c r="AB73">
        <v>0</v>
      </c>
      <c r="AC73">
        <v>0</v>
      </c>
      <c r="AD73">
        <v>0</v>
      </c>
      <c r="AE73">
        <v>0</v>
      </c>
      <c r="AF73">
        <v>0</v>
      </c>
      <c r="AG73">
        <v>0</v>
      </c>
      <c r="AH73">
        <v>0</v>
      </c>
      <c r="AI73">
        <v>0</v>
      </c>
      <c r="AJ73">
        <v>1.6</v>
      </c>
      <c r="AK73">
        <v>5.8</v>
      </c>
      <c r="AL73">
        <v>0</v>
      </c>
      <c r="AM73">
        <v>0</v>
      </c>
      <c r="AN73">
        <v>0</v>
      </c>
      <c r="AO73">
        <v>0</v>
      </c>
      <c r="AP73">
        <v>0</v>
      </c>
      <c r="AQ73">
        <v>12.8</v>
      </c>
      <c r="AR73">
        <v>0</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row>
    <row r="74" spans="1:75" x14ac:dyDescent="0.25">
      <c r="A74">
        <v>2448035</v>
      </c>
      <c r="B74">
        <v>1</v>
      </c>
      <c r="C74" s="1">
        <v>29007</v>
      </c>
      <c r="D74">
        <v>1</v>
      </c>
      <c r="E74">
        <v>8.1999999999999993</v>
      </c>
      <c r="F74">
        <v>17.899999999999999</v>
      </c>
      <c r="G74">
        <v>14</v>
      </c>
      <c r="H74">
        <v>5</v>
      </c>
      <c r="I74">
        <v>1</v>
      </c>
      <c r="J74">
        <v>1</v>
      </c>
      <c r="K74">
        <v>1</v>
      </c>
      <c r="N74">
        <v>0</v>
      </c>
      <c r="O74">
        <v>0</v>
      </c>
      <c r="P74">
        <v>0</v>
      </c>
      <c r="Q74">
        <v>0.1</v>
      </c>
      <c r="R74">
        <v>0</v>
      </c>
      <c r="S74">
        <v>0</v>
      </c>
      <c r="T74">
        <v>0</v>
      </c>
      <c r="U74">
        <v>0.6</v>
      </c>
      <c r="V74">
        <v>0</v>
      </c>
      <c r="W74">
        <v>0</v>
      </c>
      <c r="X74">
        <v>0</v>
      </c>
      <c r="Y74">
        <v>0</v>
      </c>
      <c r="Z74">
        <v>7</v>
      </c>
      <c r="AA74">
        <v>8.1999999999999993</v>
      </c>
      <c r="AB74">
        <v>0</v>
      </c>
      <c r="AC74">
        <v>0</v>
      </c>
      <c r="AD74">
        <v>0</v>
      </c>
      <c r="AE74">
        <v>0</v>
      </c>
      <c r="AF74">
        <v>0</v>
      </c>
      <c r="AG74">
        <v>0</v>
      </c>
      <c r="AH74">
        <v>0</v>
      </c>
      <c r="AI74">
        <v>0</v>
      </c>
      <c r="AJ74">
        <v>0</v>
      </c>
      <c r="AK74">
        <v>0</v>
      </c>
      <c r="AL74">
        <v>0</v>
      </c>
      <c r="AM74">
        <v>2</v>
      </c>
      <c r="AN74">
        <v>0</v>
      </c>
      <c r="AO74">
        <v>0</v>
      </c>
      <c r="AP74">
        <v>0</v>
      </c>
      <c r="AQ74">
        <v>0</v>
      </c>
      <c r="AR74" s="5" t="s">
        <v>84</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0</v>
      </c>
    </row>
    <row r="75" spans="1:75" x14ac:dyDescent="0.25">
      <c r="A75">
        <v>2448035</v>
      </c>
      <c r="B75">
        <v>1</v>
      </c>
      <c r="C75" s="1">
        <v>29037</v>
      </c>
      <c r="D75">
        <v>1</v>
      </c>
      <c r="E75">
        <v>13</v>
      </c>
      <c r="F75">
        <v>47</v>
      </c>
      <c r="G75">
        <v>9</v>
      </c>
      <c r="H75">
        <v>7</v>
      </c>
      <c r="I75">
        <v>1</v>
      </c>
      <c r="J75">
        <v>1</v>
      </c>
      <c r="K75">
        <v>1</v>
      </c>
      <c r="N75">
        <v>0</v>
      </c>
      <c r="O75">
        <v>0</v>
      </c>
      <c r="P75">
        <v>5</v>
      </c>
      <c r="Q75">
        <v>0</v>
      </c>
      <c r="R75">
        <v>0</v>
      </c>
      <c r="S75">
        <v>0</v>
      </c>
      <c r="T75">
        <v>0</v>
      </c>
      <c r="U75">
        <v>0</v>
      </c>
      <c r="V75">
        <v>13</v>
      </c>
      <c r="W75">
        <v>9.8000000000000007</v>
      </c>
      <c r="X75">
        <v>0</v>
      </c>
      <c r="Y75">
        <v>0</v>
      </c>
      <c r="Z75">
        <v>0</v>
      </c>
      <c r="AA75">
        <v>0</v>
      </c>
      <c r="AB75">
        <v>0</v>
      </c>
      <c r="AC75">
        <v>0</v>
      </c>
      <c r="AD75">
        <v>0.2</v>
      </c>
      <c r="AE75">
        <v>0</v>
      </c>
      <c r="AF75">
        <v>0</v>
      </c>
      <c r="AG75">
        <v>9.8000000000000007</v>
      </c>
      <c r="AH75">
        <v>0</v>
      </c>
      <c r="AI75">
        <v>0</v>
      </c>
      <c r="AJ75">
        <v>0</v>
      </c>
      <c r="AK75">
        <v>0</v>
      </c>
      <c r="AL75">
        <v>3</v>
      </c>
      <c r="AM75">
        <v>6.2</v>
      </c>
      <c r="AN75">
        <v>0</v>
      </c>
      <c r="AO75">
        <v>0</v>
      </c>
      <c r="AP75">
        <v>0</v>
      </c>
      <c r="AQ75">
        <v>0</v>
      </c>
      <c r="AR75">
        <v>0</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row>
    <row r="76" spans="1:75" x14ac:dyDescent="0.25">
      <c r="A76">
        <v>2448035</v>
      </c>
      <c r="B76">
        <v>1</v>
      </c>
      <c r="C76" s="1">
        <v>29068</v>
      </c>
      <c r="D76">
        <v>1</v>
      </c>
      <c r="E76">
        <v>22</v>
      </c>
      <c r="F76">
        <v>63.8</v>
      </c>
      <c r="G76">
        <v>18</v>
      </c>
      <c r="H76">
        <v>8</v>
      </c>
      <c r="I76">
        <v>1</v>
      </c>
      <c r="J76">
        <v>1</v>
      </c>
      <c r="K76">
        <v>1</v>
      </c>
      <c r="N76">
        <v>0</v>
      </c>
      <c r="O76">
        <v>0</v>
      </c>
      <c r="P76">
        <v>0</v>
      </c>
      <c r="Q76">
        <v>0.2</v>
      </c>
      <c r="R76">
        <v>0</v>
      </c>
      <c r="S76">
        <v>0</v>
      </c>
      <c r="T76">
        <v>0</v>
      </c>
      <c r="U76">
        <v>0</v>
      </c>
      <c r="V76">
        <v>0</v>
      </c>
      <c r="W76">
        <v>0</v>
      </c>
      <c r="X76">
        <v>0</v>
      </c>
      <c r="Y76">
        <v>6</v>
      </c>
      <c r="Z76">
        <v>17.2</v>
      </c>
      <c r="AA76">
        <v>0</v>
      </c>
      <c r="AB76">
        <v>7.2</v>
      </c>
      <c r="AC76">
        <v>0</v>
      </c>
      <c r="AD76">
        <v>0</v>
      </c>
      <c r="AE76">
        <v>22</v>
      </c>
      <c r="AF76">
        <v>0</v>
      </c>
      <c r="AG76">
        <v>0.6</v>
      </c>
      <c r="AH76">
        <v>0.2</v>
      </c>
      <c r="AI76">
        <v>0</v>
      </c>
      <c r="AJ76">
        <v>0</v>
      </c>
      <c r="AK76">
        <v>0</v>
      </c>
      <c r="AL76">
        <v>0</v>
      </c>
      <c r="AM76">
        <v>10.4</v>
      </c>
      <c r="AN76">
        <v>0</v>
      </c>
      <c r="AO76">
        <v>0</v>
      </c>
      <c r="AP76">
        <v>0</v>
      </c>
      <c r="AQ76">
        <v>0</v>
      </c>
      <c r="AR76">
        <v>0</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row>
    <row r="77" spans="1:75" x14ac:dyDescent="0.25">
      <c r="A77">
        <v>2448035</v>
      </c>
      <c r="B77">
        <v>1</v>
      </c>
      <c r="C77" s="1">
        <v>29099</v>
      </c>
      <c r="D77">
        <v>1</v>
      </c>
      <c r="E77">
        <v>32.799999999999997</v>
      </c>
      <c r="F77">
        <v>100</v>
      </c>
      <c r="G77">
        <v>11</v>
      </c>
      <c r="H77">
        <v>9</v>
      </c>
      <c r="I77">
        <v>1</v>
      </c>
      <c r="J77">
        <v>1</v>
      </c>
      <c r="K77">
        <v>1</v>
      </c>
      <c r="N77">
        <v>0</v>
      </c>
      <c r="O77">
        <v>5.8</v>
      </c>
      <c r="P77">
        <v>10.4</v>
      </c>
      <c r="Q77">
        <v>0</v>
      </c>
      <c r="R77">
        <v>0</v>
      </c>
      <c r="S77">
        <v>0</v>
      </c>
      <c r="T77">
        <v>0.8</v>
      </c>
      <c r="U77">
        <v>0</v>
      </c>
      <c r="V77">
        <v>0</v>
      </c>
      <c r="W77">
        <v>3</v>
      </c>
      <c r="X77">
        <v>32.799999999999997</v>
      </c>
      <c r="Y77">
        <v>8.8000000000000007</v>
      </c>
      <c r="Z77">
        <v>0</v>
      </c>
      <c r="AA77">
        <v>0</v>
      </c>
      <c r="AB77">
        <v>0</v>
      </c>
      <c r="AC77">
        <v>0</v>
      </c>
      <c r="AD77">
        <v>0</v>
      </c>
      <c r="AE77">
        <v>7.8</v>
      </c>
      <c r="AF77">
        <v>4.8</v>
      </c>
      <c r="AG77">
        <v>0</v>
      </c>
      <c r="AH77">
        <v>0</v>
      </c>
      <c r="AI77">
        <v>25.8</v>
      </c>
      <c r="AJ77">
        <v>0</v>
      </c>
      <c r="AK77">
        <v>0</v>
      </c>
      <c r="AL77">
        <v>0</v>
      </c>
      <c r="AM77">
        <v>0</v>
      </c>
      <c r="AN77">
        <v>0</v>
      </c>
      <c r="AO77">
        <v>0</v>
      </c>
      <c r="AP77">
        <v>0</v>
      </c>
      <c r="AQ77">
        <v>0</v>
      </c>
      <c r="AR77" s="5" t="s">
        <v>84</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0</v>
      </c>
    </row>
    <row r="78" spans="1:75" x14ac:dyDescent="0.25">
      <c r="A78">
        <v>2448035</v>
      </c>
      <c r="B78">
        <v>1</v>
      </c>
      <c r="C78" s="1">
        <v>29129</v>
      </c>
      <c r="D78">
        <v>1</v>
      </c>
      <c r="E78">
        <v>49.8</v>
      </c>
      <c r="F78">
        <v>184</v>
      </c>
      <c r="G78">
        <v>7</v>
      </c>
      <c r="H78">
        <v>14</v>
      </c>
      <c r="I78">
        <v>1</v>
      </c>
      <c r="J78">
        <v>1</v>
      </c>
      <c r="K78">
        <v>1</v>
      </c>
      <c r="N78">
        <v>25.4</v>
      </c>
      <c r="O78">
        <v>3.4</v>
      </c>
      <c r="P78">
        <v>0.2</v>
      </c>
      <c r="Q78">
        <v>0</v>
      </c>
      <c r="R78">
        <v>0.8</v>
      </c>
      <c r="S78">
        <v>20.399999999999999</v>
      </c>
      <c r="T78">
        <v>49.8</v>
      </c>
      <c r="U78">
        <v>20</v>
      </c>
      <c r="V78">
        <v>1.2</v>
      </c>
      <c r="W78">
        <v>0</v>
      </c>
      <c r="X78">
        <v>0</v>
      </c>
      <c r="Y78">
        <v>0</v>
      </c>
      <c r="Z78">
        <v>0</v>
      </c>
      <c r="AA78">
        <v>5.4</v>
      </c>
      <c r="AB78">
        <v>0.8</v>
      </c>
      <c r="AC78">
        <v>0</v>
      </c>
      <c r="AD78">
        <v>0</v>
      </c>
      <c r="AE78">
        <v>0</v>
      </c>
      <c r="AF78">
        <v>0</v>
      </c>
      <c r="AG78">
        <v>0</v>
      </c>
      <c r="AH78">
        <v>0</v>
      </c>
      <c r="AI78">
        <v>0</v>
      </c>
      <c r="AJ78">
        <v>0</v>
      </c>
      <c r="AK78">
        <v>0</v>
      </c>
      <c r="AL78">
        <v>0.2</v>
      </c>
      <c r="AM78">
        <v>0</v>
      </c>
      <c r="AN78">
        <v>0</v>
      </c>
      <c r="AO78">
        <v>0</v>
      </c>
      <c r="AP78">
        <v>13.6</v>
      </c>
      <c r="AQ78">
        <v>7.2</v>
      </c>
      <c r="AR78">
        <v>35.6</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row>
    <row r="79" spans="1:75" x14ac:dyDescent="0.25">
      <c r="A79">
        <v>2448035</v>
      </c>
      <c r="B79">
        <v>1</v>
      </c>
      <c r="C79" s="1">
        <v>29160</v>
      </c>
      <c r="D79">
        <v>1</v>
      </c>
      <c r="E79">
        <v>34.6</v>
      </c>
      <c r="F79">
        <v>102.5</v>
      </c>
      <c r="G79">
        <v>7</v>
      </c>
      <c r="H79">
        <v>8</v>
      </c>
      <c r="I79">
        <v>1</v>
      </c>
      <c r="J79">
        <v>1</v>
      </c>
      <c r="K79">
        <v>1</v>
      </c>
      <c r="N79">
        <v>0</v>
      </c>
      <c r="O79">
        <v>2.5</v>
      </c>
      <c r="P79">
        <v>0</v>
      </c>
      <c r="Q79">
        <v>0</v>
      </c>
      <c r="R79">
        <v>0</v>
      </c>
      <c r="S79">
        <v>0</v>
      </c>
      <c r="T79">
        <v>34.6</v>
      </c>
      <c r="U79">
        <v>9.8000000000000007</v>
      </c>
      <c r="V79">
        <v>1</v>
      </c>
      <c r="W79">
        <v>0</v>
      </c>
      <c r="X79">
        <v>9.6</v>
      </c>
      <c r="Y79">
        <v>0</v>
      </c>
      <c r="Z79">
        <v>0</v>
      </c>
      <c r="AA79">
        <v>0</v>
      </c>
      <c r="AB79">
        <v>0</v>
      </c>
      <c r="AC79">
        <v>5.8</v>
      </c>
      <c r="AD79">
        <v>0</v>
      </c>
      <c r="AE79">
        <v>0</v>
      </c>
      <c r="AF79">
        <v>0</v>
      </c>
      <c r="AG79">
        <v>0</v>
      </c>
      <c r="AH79">
        <v>0</v>
      </c>
      <c r="AI79">
        <v>0</v>
      </c>
      <c r="AJ79">
        <v>12.6</v>
      </c>
      <c r="AK79">
        <v>0</v>
      </c>
      <c r="AL79">
        <v>26.6</v>
      </c>
      <c r="AM79">
        <v>0</v>
      </c>
      <c r="AN79">
        <v>0</v>
      </c>
      <c r="AO79">
        <v>0</v>
      </c>
      <c r="AP79">
        <v>0</v>
      </c>
      <c r="AQ79">
        <v>0</v>
      </c>
      <c r="AR79" s="5" t="s">
        <v>84</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0</v>
      </c>
    </row>
    <row r="80" spans="1:75" x14ac:dyDescent="0.25">
      <c r="A80">
        <v>2448035</v>
      </c>
      <c r="B80">
        <v>1</v>
      </c>
      <c r="C80" s="1">
        <v>29190</v>
      </c>
      <c r="D80">
        <v>1</v>
      </c>
      <c r="E80">
        <v>28</v>
      </c>
      <c r="F80">
        <v>67.8</v>
      </c>
      <c r="G80">
        <v>10</v>
      </c>
      <c r="H80">
        <v>7</v>
      </c>
      <c r="I80">
        <v>1</v>
      </c>
      <c r="J80">
        <v>1</v>
      </c>
      <c r="K80">
        <v>1</v>
      </c>
      <c r="N80">
        <v>0</v>
      </c>
      <c r="O80">
        <v>9</v>
      </c>
      <c r="P80">
        <v>0.2</v>
      </c>
      <c r="Q80">
        <v>3</v>
      </c>
      <c r="R80">
        <v>0</v>
      </c>
      <c r="S80">
        <v>0</v>
      </c>
      <c r="T80">
        <v>0</v>
      </c>
      <c r="U80">
        <v>0</v>
      </c>
      <c r="V80">
        <v>0</v>
      </c>
      <c r="W80">
        <v>28</v>
      </c>
      <c r="X80">
        <v>8.4</v>
      </c>
      <c r="Y80">
        <v>0</v>
      </c>
      <c r="Z80">
        <v>0</v>
      </c>
      <c r="AA80">
        <v>0</v>
      </c>
      <c r="AB80">
        <v>0</v>
      </c>
      <c r="AC80">
        <v>0</v>
      </c>
      <c r="AD80">
        <v>0</v>
      </c>
      <c r="AE80">
        <v>16</v>
      </c>
      <c r="AF80">
        <v>0</v>
      </c>
      <c r="AG80">
        <v>0</v>
      </c>
      <c r="AH80">
        <v>0</v>
      </c>
      <c r="AI80">
        <v>0</v>
      </c>
      <c r="AJ80">
        <v>0</v>
      </c>
      <c r="AK80">
        <v>0</v>
      </c>
      <c r="AL80">
        <v>0</v>
      </c>
      <c r="AM80">
        <v>0</v>
      </c>
      <c r="AN80">
        <v>0</v>
      </c>
      <c r="AO80">
        <v>0</v>
      </c>
      <c r="AP80">
        <v>0</v>
      </c>
      <c r="AQ80">
        <v>0</v>
      </c>
      <c r="AR80">
        <v>3.2</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row>
    <row r="81" spans="1:75" s="2" customFormat="1" x14ac:dyDescent="0.25">
      <c r="A81" s="2">
        <v>2448035</v>
      </c>
      <c r="B81" s="2">
        <v>1</v>
      </c>
      <c r="C81" s="3">
        <v>29221</v>
      </c>
      <c r="D81" s="2">
        <v>1</v>
      </c>
      <c r="E81" s="2">
        <v>65.2</v>
      </c>
      <c r="F81" s="2">
        <v>290.2</v>
      </c>
      <c r="G81" s="2">
        <v>10</v>
      </c>
      <c r="H81" s="2">
        <v>15</v>
      </c>
      <c r="I81" s="2">
        <v>1</v>
      </c>
      <c r="J81" s="2">
        <v>1</v>
      </c>
      <c r="K81" s="2">
        <v>1</v>
      </c>
      <c r="N81" s="2">
        <v>0</v>
      </c>
      <c r="O81" s="2">
        <v>0</v>
      </c>
      <c r="P81" s="2">
        <v>0</v>
      </c>
      <c r="Q81" s="2">
        <v>5.6</v>
      </c>
      <c r="R81" s="2">
        <v>0</v>
      </c>
      <c r="S81" s="2">
        <v>0</v>
      </c>
      <c r="T81" s="2">
        <v>7.2</v>
      </c>
      <c r="U81" s="2">
        <v>0</v>
      </c>
      <c r="V81" s="2">
        <v>9</v>
      </c>
      <c r="W81" s="2">
        <v>65.2</v>
      </c>
      <c r="X81" s="2">
        <v>32.4</v>
      </c>
      <c r="Y81" s="2">
        <v>7.4</v>
      </c>
      <c r="Z81" s="2">
        <v>6.2</v>
      </c>
      <c r="AA81" s="2">
        <v>0</v>
      </c>
      <c r="AB81" s="2">
        <v>0</v>
      </c>
      <c r="AC81" s="2">
        <v>4.5999999999999996</v>
      </c>
      <c r="AD81" s="2">
        <v>0</v>
      </c>
      <c r="AE81" s="2">
        <v>0</v>
      </c>
      <c r="AF81" s="2">
        <v>3.2</v>
      </c>
      <c r="AG81" s="2">
        <v>0</v>
      </c>
      <c r="AH81" s="2">
        <v>32</v>
      </c>
      <c r="AI81" s="2">
        <v>0</v>
      </c>
      <c r="AJ81" s="2">
        <v>5.2</v>
      </c>
      <c r="AK81" s="2">
        <v>53.4</v>
      </c>
      <c r="AL81" s="2">
        <v>1.8</v>
      </c>
      <c r="AM81" s="2">
        <v>54.8</v>
      </c>
      <c r="AN81" s="2">
        <v>2.2000000000000002</v>
      </c>
      <c r="AO81" s="2">
        <v>0</v>
      </c>
      <c r="AP81" s="2">
        <v>0</v>
      </c>
      <c r="AQ81" s="2">
        <v>0</v>
      </c>
      <c r="AR81" s="2">
        <v>0</v>
      </c>
      <c r="AS81" s="2">
        <v>1</v>
      </c>
      <c r="AT81" s="2">
        <v>1</v>
      </c>
      <c r="AU81" s="2">
        <v>1</v>
      </c>
      <c r="AV81" s="2">
        <v>1</v>
      </c>
      <c r="AW81" s="2">
        <v>1</v>
      </c>
      <c r="AX81" s="2">
        <v>1</v>
      </c>
      <c r="AY81" s="2">
        <v>1</v>
      </c>
      <c r="AZ81" s="2">
        <v>1</v>
      </c>
      <c r="BA81" s="2">
        <v>1</v>
      </c>
      <c r="BB81" s="2">
        <v>1</v>
      </c>
      <c r="BC81" s="2">
        <v>1</v>
      </c>
      <c r="BD81" s="2">
        <v>1</v>
      </c>
      <c r="BE81" s="2">
        <v>1</v>
      </c>
      <c r="BF81" s="2">
        <v>1</v>
      </c>
      <c r="BG81" s="2">
        <v>1</v>
      </c>
      <c r="BH81" s="2">
        <v>1</v>
      </c>
      <c r="BI81" s="2">
        <v>1</v>
      </c>
      <c r="BJ81" s="2">
        <v>1</v>
      </c>
      <c r="BK81" s="2">
        <v>1</v>
      </c>
      <c r="BL81" s="2">
        <v>1</v>
      </c>
      <c r="BM81" s="2">
        <v>1</v>
      </c>
      <c r="BN81" s="2">
        <v>1</v>
      </c>
      <c r="BO81" s="2">
        <v>1</v>
      </c>
      <c r="BP81" s="2">
        <v>1</v>
      </c>
      <c r="BQ81" s="2">
        <v>1</v>
      </c>
      <c r="BR81" s="2">
        <v>1</v>
      </c>
      <c r="BS81" s="2">
        <v>1</v>
      </c>
      <c r="BT81" s="2">
        <v>1</v>
      </c>
      <c r="BU81" s="2">
        <v>1</v>
      </c>
      <c r="BV81" s="2">
        <v>1</v>
      </c>
      <c r="BW81" s="2">
        <v>1</v>
      </c>
    </row>
    <row r="82" spans="1:75" x14ac:dyDescent="0.25">
      <c r="A82">
        <v>2448035</v>
      </c>
      <c r="B82">
        <v>1</v>
      </c>
      <c r="C82" s="1">
        <v>29252</v>
      </c>
      <c r="D82">
        <v>1</v>
      </c>
      <c r="E82">
        <v>25.6</v>
      </c>
      <c r="F82">
        <v>66.5</v>
      </c>
      <c r="G82">
        <v>15</v>
      </c>
      <c r="H82">
        <v>6</v>
      </c>
      <c r="I82">
        <v>1</v>
      </c>
      <c r="J82">
        <v>1</v>
      </c>
      <c r="K82">
        <v>1</v>
      </c>
      <c r="N82">
        <v>0</v>
      </c>
      <c r="O82">
        <v>0</v>
      </c>
      <c r="P82">
        <v>0</v>
      </c>
      <c r="Q82">
        <v>0</v>
      </c>
      <c r="R82">
        <v>0</v>
      </c>
      <c r="S82">
        <v>0</v>
      </c>
      <c r="T82">
        <v>2.1</v>
      </c>
      <c r="U82">
        <v>0</v>
      </c>
      <c r="V82">
        <v>0</v>
      </c>
      <c r="W82">
        <v>2.2000000000000002</v>
      </c>
      <c r="X82">
        <v>0</v>
      </c>
      <c r="Y82">
        <v>3.2</v>
      </c>
      <c r="Z82">
        <v>0</v>
      </c>
      <c r="AA82">
        <v>25.2</v>
      </c>
      <c r="AB82">
        <v>25.6</v>
      </c>
      <c r="AC82">
        <v>0</v>
      </c>
      <c r="AD82">
        <v>0</v>
      </c>
      <c r="AE82">
        <v>0</v>
      </c>
      <c r="AF82">
        <v>0</v>
      </c>
      <c r="AG82">
        <v>0</v>
      </c>
      <c r="AH82">
        <v>0</v>
      </c>
      <c r="AI82">
        <v>0</v>
      </c>
      <c r="AJ82">
        <v>0</v>
      </c>
      <c r="AK82">
        <v>0</v>
      </c>
      <c r="AL82">
        <v>0</v>
      </c>
      <c r="AM82">
        <v>0</v>
      </c>
      <c r="AN82">
        <v>8.1999999999999993</v>
      </c>
      <c r="AO82">
        <v>0</v>
      </c>
      <c r="AP82">
        <v>0</v>
      </c>
      <c r="AQ82" s="54" t="s">
        <v>84</v>
      </c>
      <c r="AR82" s="54"/>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0</v>
      </c>
    </row>
    <row r="83" spans="1:75" x14ac:dyDescent="0.25">
      <c r="A83">
        <v>2448035</v>
      </c>
      <c r="B83">
        <v>1</v>
      </c>
      <c r="C83" s="1">
        <v>29281</v>
      </c>
      <c r="D83">
        <v>1</v>
      </c>
      <c r="E83">
        <v>49.6</v>
      </c>
      <c r="F83">
        <v>125.8</v>
      </c>
      <c r="G83">
        <v>10</v>
      </c>
      <c r="H83">
        <v>9</v>
      </c>
      <c r="I83">
        <v>1</v>
      </c>
      <c r="J83">
        <v>1</v>
      </c>
      <c r="K83">
        <v>1</v>
      </c>
      <c r="N83">
        <v>24</v>
      </c>
      <c r="O83">
        <v>0.4</v>
      </c>
      <c r="P83">
        <v>0</v>
      </c>
      <c r="Q83">
        <v>0</v>
      </c>
      <c r="R83">
        <v>0</v>
      </c>
      <c r="S83">
        <v>0</v>
      </c>
      <c r="T83">
        <v>0</v>
      </c>
      <c r="U83">
        <v>0</v>
      </c>
      <c r="V83">
        <v>0</v>
      </c>
      <c r="W83">
        <v>49.6</v>
      </c>
      <c r="X83">
        <v>0</v>
      </c>
      <c r="Y83">
        <v>0</v>
      </c>
      <c r="Z83">
        <v>0</v>
      </c>
      <c r="AA83">
        <v>6.8</v>
      </c>
      <c r="AB83">
        <v>19.399999999999999</v>
      </c>
      <c r="AC83">
        <v>0</v>
      </c>
      <c r="AD83">
        <v>13.4</v>
      </c>
      <c r="AE83">
        <v>0.2</v>
      </c>
      <c r="AF83">
        <v>0</v>
      </c>
      <c r="AG83">
        <v>0</v>
      </c>
      <c r="AH83">
        <v>0</v>
      </c>
      <c r="AI83">
        <v>0</v>
      </c>
      <c r="AJ83">
        <v>0</v>
      </c>
      <c r="AK83">
        <v>0</v>
      </c>
      <c r="AL83">
        <v>0</v>
      </c>
      <c r="AM83">
        <v>0</v>
      </c>
      <c r="AN83">
        <v>0</v>
      </c>
      <c r="AO83">
        <v>0</v>
      </c>
      <c r="AP83">
        <v>7.8</v>
      </c>
      <c r="AQ83">
        <v>0</v>
      </c>
      <c r="AR83">
        <v>4.2</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row>
    <row r="84" spans="1:75" x14ac:dyDescent="0.25">
      <c r="A84">
        <v>2448035</v>
      </c>
      <c r="B84">
        <v>1</v>
      </c>
      <c r="C84" s="1">
        <v>29312</v>
      </c>
      <c r="D84">
        <v>1</v>
      </c>
      <c r="E84">
        <v>33.4</v>
      </c>
      <c r="F84">
        <v>62</v>
      </c>
      <c r="G84">
        <v>15</v>
      </c>
      <c r="H84">
        <v>4</v>
      </c>
      <c r="I84">
        <v>1</v>
      </c>
      <c r="J84">
        <v>1</v>
      </c>
      <c r="K84">
        <v>1</v>
      </c>
      <c r="N84">
        <v>0</v>
      </c>
      <c r="O84">
        <v>0</v>
      </c>
      <c r="P84">
        <v>4.2</v>
      </c>
      <c r="Q84">
        <v>0</v>
      </c>
      <c r="R84">
        <v>6.2</v>
      </c>
      <c r="S84">
        <v>0</v>
      </c>
      <c r="T84">
        <v>0</v>
      </c>
      <c r="U84">
        <v>0</v>
      </c>
      <c r="V84">
        <v>0</v>
      </c>
      <c r="W84">
        <v>0</v>
      </c>
      <c r="X84">
        <v>0</v>
      </c>
      <c r="Y84">
        <v>0</v>
      </c>
      <c r="Z84">
        <v>18.2</v>
      </c>
      <c r="AA84">
        <v>0</v>
      </c>
      <c r="AB84">
        <v>33.4</v>
      </c>
      <c r="AC84">
        <v>0</v>
      </c>
      <c r="AD84">
        <v>0</v>
      </c>
      <c r="AE84">
        <v>0</v>
      </c>
      <c r="AF84">
        <v>0</v>
      </c>
      <c r="AG84">
        <v>0</v>
      </c>
      <c r="AH84">
        <v>0</v>
      </c>
      <c r="AI84">
        <v>0</v>
      </c>
      <c r="AJ84">
        <v>0</v>
      </c>
      <c r="AK84">
        <v>0</v>
      </c>
      <c r="AL84">
        <v>0</v>
      </c>
      <c r="AM84">
        <v>0</v>
      </c>
      <c r="AN84">
        <v>0</v>
      </c>
      <c r="AO84">
        <v>0</v>
      </c>
      <c r="AP84">
        <v>0</v>
      </c>
      <c r="AQ84">
        <v>0</v>
      </c>
      <c r="AR84" s="5" t="s">
        <v>84</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0</v>
      </c>
    </row>
    <row r="85" spans="1:75" x14ac:dyDescent="0.25">
      <c r="A85">
        <v>2448035</v>
      </c>
      <c r="B85">
        <v>1</v>
      </c>
      <c r="C85" s="1">
        <v>29342</v>
      </c>
      <c r="D85">
        <v>1</v>
      </c>
      <c r="I85">
        <v>0</v>
      </c>
      <c r="J85">
        <v>0</v>
      </c>
      <c r="K85">
        <v>0</v>
      </c>
      <c r="N85">
        <v>0</v>
      </c>
      <c r="O85">
        <v>0</v>
      </c>
      <c r="P85">
        <v>0</v>
      </c>
      <c r="Q85">
        <v>1.2</v>
      </c>
      <c r="R85">
        <v>0</v>
      </c>
      <c r="S85">
        <v>0</v>
      </c>
      <c r="T85">
        <v>0</v>
      </c>
      <c r="U85">
        <v>0.3</v>
      </c>
      <c r="V85">
        <v>0</v>
      </c>
      <c r="W85">
        <v>0</v>
      </c>
      <c r="X85">
        <v>6.8</v>
      </c>
      <c r="Y85">
        <v>0</v>
      </c>
      <c r="Z85">
        <v>0</v>
      </c>
      <c r="AA85">
        <v>0</v>
      </c>
      <c r="AB85">
        <v>0</v>
      </c>
      <c r="AC85">
        <v>0</v>
      </c>
      <c r="AD85">
        <v>0</v>
      </c>
      <c r="AE85">
        <v>0</v>
      </c>
      <c r="AF85">
        <v>0</v>
      </c>
      <c r="AG85">
        <v>0</v>
      </c>
      <c r="AH85">
        <v>1.2</v>
      </c>
      <c r="AI85">
        <v>0</v>
      </c>
      <c r="AJ85">
        <v>1.3</v>
      </c>
      <c r="AK85" s="8"/>
      <c r="AL85" s="8"/>
      <c r="AM85" s="8"/>
      <c r="AN85" s="8"/>
      <c r="AO85" s="8"/>
      <c r="AP85" s="8"/>
      <c r="AQ85" s="8"/>
      <c r="AR85" s="8"/>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row>
    <row r="86" spans="1:75" x14ac:dyDescent="0.25">
      <c r="A86">
        <v>2448035</v>
      </c>
      <c r="B86">
        <v>1</v>
      </c>
      <c r="C86" s="1">
        <v>29373</v>
      </c>
      <c r="D86">
        <v>1</v>
      </c>
      <c r="E86">
        <v>15.4</v>
      </c>
      <c r="F86">
        <v>41.2</v>
      </c>
      <c r="G86">
        <v>25</v>
      </c>
      <c r="H86">
        <v>7</v>
      </c>
      <c r="I86">
        <v>1</v>
      </c>
      <c r="J86">
        <v>1</v>
      </c>
      <c r="K86">
        <v>1</v>
      </c>
      <c r="N86">
        <v>0</v>
      </c>
      <c r="O86">
        <v>5.8</v>
      </c>
      <c r="P86">
        <v>9.1999999999999993</v>
      </c>
      <c r="Q86">
        <v>0</v>
      </c>
      <c r="R86">
        <v>0</v>
      </c>
      <c r="S86">
        <v>0</v>
      </c>
      <c r="T86">
        <v>0</v>
      </c>
      <c r="U86">
        <v>0</v>
      </c>
      <c r="V86">
        <v>0</v>
      </c>
      <c r="W86">
        <v>0</v>
      </c>
      <c r="X86">
        <v>0</v>
      </c>
      <c r="Y86">
        <v>0</v>
      </c>
      <c r="Z86">
        <v>1.8</v>
      </c>
      <c r="AA86">
        <v>0</v>
      </c>
      <c r="AB86">
        <v>0</v>
      </c>
      <c r="AC86">
        <v>0</v>
      </c>
      <c r="AD86">
        <v>0</v>
      </c>
      <c r="AE86">
        <v>0</v>
      </c>
      <c r="AF86">
        <v>0</v>
      </c>
      <c r="AG86">
        <v>2.6</v>
      </c>
      <c r="AH86">
        <v>0</v>
      </c>
      <c r="AI86">
        <v>4.8</v>
      </c>
      <c r="AJ86">
        <v>1.6</v>
      </c>
      <c r="AK86">
        <v>0</v>
      </c>
      <c r="AL86">
        <v>15.4</v>
      </c>
      <c r="AM86">
        <v>0</v>
      </c>
      <c r="AN86">
        <v>0</v>
      </c>
      <c r="AO86">
        <v>0</v>
      </c>
      <c r="AP86">
        <v>0</v>
      </c>
      <c r="AQ86">
        <v>0</v>
      </c>
      <c r="AR86" s="5" t="s">
        <v>84</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0</v>
      </c>
    </row>
    <row r="87" spans="1:75" x14ac:dyDescent="0.25">
      <c r="A87">
        <v>2448035</v>
      </c>
      <c r="B87">
        <v>1</v>
      </c>
      <c r="C87" s="1">
        <v>29403</v>
      </c>
      <c r="D87">
        <v>1</v>
      </c>
      <c r="E87">
        <v>56.4</v>
      </c>
      <c r="F87">
        <v>120.6</v>
      </c>
      <c r="G87">
        <v>10</v>
      </c>
      <c r="H87">
        <v>6</v>
      </c>
      <c r="I87">
        <v>1</v>
      </c>
      <c r="J87">
        <v>1</v>
      </c>
      <c r="K87">
        <v>1</v>
      </c>
      <c r="N87">
        <v>0</v>
      </c>
      <c r="O87">
        <v>10.199999999999999</v>
      </c>
      <c r="P87">
        <v>9.8000000000000007</v>
      </c>
      <c r="Q87">
        <v>0</v>
      </c>
      <c r="R87">
        <v>0</v>
      </c>
      <c r="S87">
        <v>0</v>
      </c>
      <c r="T87">
        <v>0</v>
      </c>
      <c r="U87">
        <v>0</v>
      </c>
      <c r="V87">
        <v>0</v>
      </c>
      <c r="W87">
        <v>56.4</v>
      </c>
      <c r="X87">
        <v>0</v>
      </c>
      <c r="Y87">
        <v>0</v>
      </c>
      <c r="Z87">
        <v>0</v>
      </c>
      <c r="AA87">
        <v>0</v>
      </c>
      <c r="AB87">
        <v>0</v>
      </c>
      <c r="AC87">
        <v>0</v>
      </c>
      <c r="AD87">
        <v>0</v>
      </c>
      <c r="AE87">
        <v>0</v>
      </c>
      <c r="AF87">
        <v>0</v>
      </c>
      <c r="AG87">
        <v>0</v>
      </c>
      <c r="AH87">
        <v>2.4</v>
      </c>
      <c r="AI87">
        <v>0</v>
      </c>
      <c r="AJ87">
        <v>0</v>
      </c>
      <c r="AK87">
        <v>0</v>
      </c>
      <c r="AL87">
        <v>0</v>
      </c>
      <c r="AM87">
        <v>0</v>
      </c>
      <c r="AN87">
        <v>7.2</v>
      </c>
      <c r="AO87">
        <v>0</v>
      </c>
      <c r="AP87">
        <v>0</v>
      </c>
      <c r="AQ87">
        <v>0</v>
      </c>
      <c r="AR87">
        <v>34.6</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row>
    <row r="88" spans="1:75" x14ac:dyDescent="0.25">
      <c r="A88">
        <v>2448035</v>
      </c>
      <c r="B88">
        <v>1</v>
      </c>
      <c r="C88" s="1">
        <v>29434</v>
      </c>
      <c r="D88">
        <v>1</v>
      </c>
      <c r="E88">
        <v>37</v>
      </c>
      <c r="F88">
        <v>113.4</v>
      </c>
      <c r="G88">
        <v>21</v>
      </c>
      <c r="H88">
        <v>11</v>
      </c>
      <c r="I88">
        <v>1</v>
      </c>
      <c r="J88">
        <v>1</v>
      </c>
      <c r="K88">
        <v>1</v>
      </c>
      <c r="N88">
        <v>0</v>
      </c>
      <c r="O88">
        <v>0</v>
      </c>
      <c r="P88">
        <v>0</v>
      </c>
      <c r="Q88">
        <v>0</v>
      </c>
      <c r="R88">
        <v>0</v>
      </c>
      <c r="S88">
        <v>7.8</v>
      </c>
      <c r="T88">
        <v>0</v>
      </c>
      <c r="U88">
        <v>0</v>
      </c>
      <c r="V88">
        <v>7.6</v>
      </c>
      <c r="W88">
        <v>0.6</v>
      </c>
      <c r="X88">
        <v>0</v>
      </c>
      <c r="Y88">
        <v>5.4</v>
      </c>
      <c r="Z88">
        <v>0</v>
      </c>
      <c r="AA88">
        <v>0</v>
      </c>
      <c r="AB88">
        <v>16</v>
      </c>
      <c r="AC88">
        <v>0</v>
      </c>
      <c r="AD88">
        <v>1.2</v>
      </c>
      <c r="AE88">
        <v>0</v>
      </c>
      <c r="AF88">
        <v>0</v>
      </c>
      <c r="AG88">
        <v>2.8</v>
      </c>
      <c r="AH88">
        <v>37</v>
      </c>
      <c r="AI88">
        <v>0</v>
      </c>
      <c r="AJ88">
        <v>2.4</v>
      </c>
      <c r="AK88">
        <v>0</v>
      </c>
      <c r="AL88">
        <v>25.8</v>
      </c>
      <c r="AM88">
        <v>6.8</v>
      </c>
      <c r="AN88">
        <v>0</v>
      </c>
      <c r="AO88">
        <v>0</v>
      </c>
      <c r="AP88">
        <v>0</v>
      </c>
      <c r="AQ88">
        <v>0</v>
      </c>
      <c r="AR88">
        <v>0</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row>
    <row r="89" spans="1:75" x14ac:dyDescent="0.25">
      <c r="A89">
        <v>2448035</v>
      </c>
      <c r="B89">
        <v>1</v>
      </c>
      <c r="C89" s="1">
        <v>29465</v>
      </c>
      <c r="D89">
        <v>1</v>
      </c>
      <c r="E89">
        <v>25</v>
      </c>
      <c r="F89">
        <v>104.6</v>
      </c>
      <c r="G89">
        <v>10</v>
      </c>
      <c r="H89">
        <v>10</v>
      </c>
      <c r="I89">
        <v>1</v>
      </c>
      <c r="J89">
        <v>1</v>
      </c>
      <c r="K89">
        <v>1</v>
      </c>
      <c r="N89">
        <v>0</v>
      </c>
      <c r="O89">
        <v>0</v>
      </c>
      <c r="P89">
        <v>8.6</v>
      </c>
      <c r="Q89">
        <v>0</v>
      </c>
      <c r="R89">
        <v>0</v>
      </c>
      <c r="S89">
        <v>0</v>
      </c>
      <c r="T89">
        <v>0</v>
      </c>
      <c r="U89">
        <v>0</v>
      </c>
      <c r="V89">
        <v>16.399999999999999</v>
      </c>
      <c r="W89">
        <v>25</v>
      </c>
      <c r="X89">
        <v>0</v>
      </c>
      <c r="Y89">
        <v>0</v>
      </c>
      <c r="Z89">
        <v>0</v>
      </c>
      <c r="AA89">
        <v>0</v>
      </c>
      <c r="AB89">
        <v>2.4</v>
      </c>
      <c r="AC89">
        <v>6.2</v>
      </c>
      <c r="AD89">
        <v>0</v>
      </c>
      <c r="AE89">
        <v>4.2</v>
      </c>
      <c r="AF89">
        <v>7.4</v>
      </c>
      <c r="AG89">
        <v>2.2000000000000002</v>
      </c>
      <c r="AH89">
        <v>20.2</v>
      </c>
      <c r="AI89">
        <v>0</v>
      </c>
      <c r="AJ89">
        <v>0</v>
      </c>
      <c r="AK89">
        <v>0</v>
      </c>
      <c r="AL89">
        <v>0</v>
      </c>
      <c r="AM89">
        <v>0</v>
      </c>
      <c r="AN89">
        <v>0</v>
      </c>
      <c r="AO89">
        <v>0</v>
      </c>
      <c r="AP89">
        <v>12</v>
      </c>
      <c r="AQ89">
        <v>0</v>
      </c>
      <c r="AR89" s="5" t="s">
        <v>84</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0</v>
      </c>
    </row>
    <row r="90" spans="1:75" x14ac:dyDescent="0.25">
      <c r="A90">
        <v>2448035</v>
      </c>
      <c r="B90">
        <v>1</v>
      </c>
      <c r="C90" s="1">
        <v>29495</v>
      </c>
      <c r="D90">
        <v>1</v>
      </c>
      <c r="E90">
        <v>36.799999999999997</v>
      </c>
      <c r="F90">
        <v>75.400000000000006</v>
      </c>
      <c r="G90">
        <v>28</v>
      </c>
      <c r="H90">
        <v>8</v>
      </c>
      <c r="I90">
        <v>1</v>
      </c>
      <c r="J90">
        <v>1</v>
      </c>
      <c r="K90">
        <v>1</v>
      </c>
      <c r="N90">
        <v>0</v>
      </c>
      <c r="O90">
        <v>0</v>
      </c>
      <c r="P90">
        <v>0</v>
      </c>
      <c r="Q90">
        <v>0</v>
      </c>
      <c r="R90">
        <v>0</v>
      </c>
      <c r="S90">
        <v>0</v>
      </c>
      <c r="T90">
        <v>0</v>
      </c>
      <c r="U90">
        <v>4.4000000000000004</v>
      </c>
      <c r="V90">
        <v>0</v>
      </c>
      <c r="W90">
        <v>0</v>
      </c>
      <c r="X90">
        <v>0</v>
      </c>
      <c r="Y90">
        <v>0</v>
      </c>
      <c r="Z90">
        <v>0</v>
      </c>
      <c r="AA90">
        <v>3.8</v>
      </c>
      <c r="AB90">
        <v>0</v>
      </c>
      <c r="AC90">
        <v>1.4</v>
      </c>
      <c r="AD90">
        <v>0</v>
      </c>
      <c r="AE90">
        <v>0</v>
      </c>
      <c r="AF90">
        <v>0</v>
      </c>
      <c r="AG90">
        <v>4.5999999999999996</v>
      </c>
      <c r="AH90">
        <v>0</v>
      </c>
      <c r="AI90">
        <v>0</v>
      </c>
      <c r="AJ90">
        <v>2.8</v>
      </c>
      <c r="AK90">
        <v>0</v>
      </c>
      <c r="AL90">
        <v>0</v>
      </c>
      <c r="AM90">
        <v>0</v>
      </c>
      <c r="AN90">
        <v>0</v>
      </c>
      <c r="AO90">
        <v>36.799999999999997</v>
      </c>
      <c r="AP90">
        <v>0</v>
      </c>
      <c r="AQ90">
        <v>17.8</v>
      </c>
      <c r="AR90">
        <v>3.8</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row>
    <row r="91" spans="1:75" x14ac:dyDescent="0.25">
      <c r="A91">
        <v>2448035</v>
      </c>
      <c r="B91">
        <v>1</v>
      </c>
      <c r="C91" s="1">
        <v>29526</v>
      </c>
      <c r="D91">
        <v>1</v>
      </c>
      <c r="E91">
        <v>39</v>
      </c>
      <c r="F91">
        <v>83.6</v>
      </c>
      <c r="G91">
        <v>30</v>
      </c>
      <c r="H91">
        <v>7</v>
      </c>
      <c r="I91">
        <v>1</v>
      </c>
      <c r="J91">
        <v>1</v>
      </c>
      <c r="K91">
        <v>1</v>
      </c>
      <c r="N91">
        <v>0</v>
      </c>
      <c r="O91">
        <v>0</v>
      </c>
      <c r="P91">
        <v>0</v>
      </c>
      <c r="Q91">
        <v>0</v>
      </c>
      <c r="R91">
        <v>0</v>
      </c>
      <c r="S91">
        <v>0</v>
      </c>
      <c r="T91">
        <v>3.6</v>
      </c>
      <c r="U91">
        <v>0.4</v>
      </c>
      <c r="V91">
        <v>10.199999999999999</v>
      </c>
      <c r="W91">
        <v>0</v>
      </c>
      <c r="X91">
        <v>5.4</v>
      </c>
      <c r="Y91">
        <v>0.8</v>
      </c>
      <c r="Z91">
        <v>0</v>
      </c>
      <c r="AA91">
        <v>0</v>
      </c>
      <c r="AB91">
        <v>0</v>
      </c>
      <c r="AC91">
        <v>0</v>
      </c>
      <c r="AD91">
        <v>0</v>
      </c>
      <c r="AE91">
        <v>0</v>
      </c>
      <c r="AF91">
        <v>0</v>
      </c>
      <c r="AG91">
        <v>0</v>
      </c>
      <c r="AH91">
        <v>0</v>
      </c>
      <c r="AI91">
        <v>0</v>
      </c>
      <c r="AJ91">
        <v>0</v>
      </c>
      <c r="AK91">
        <v>24.2</v>
      </c>
      <c r="AL91">
        <v>0</v>
      </c>
      <c r="AM91">
        <v>0</v>
      </c>
      <c r="AN91">
        <v>0</v>
      </c>
      <c r="AO91">
        <v>0</v>
      </c>
      <c r="AP91">
        <v>0</v>
      </c>
      <c r="AQ91">
        <v>39</v>
      </c>
      <c r="AR91" s="5" t="s">
        <v>84</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0</v>
      </c>
    </row>
    <row r="92" spans="1:75" x14ac:dyDescent="0.25">
      <c r="A92">
        <v>2448035</v>
      </c>
      <c r="B92">
        <v>1</v>
      </c>
      <c r="C92" s="1">
        <v>29556</v>
      </c>
      <c r="D92">
        <v>1</v>
      </c>
      <c r="E92">
        <v>46.4</v>
      </c>
      <c r="F92">
        <v>204.8</v>
      </c>
      <c r="G92">
        <v>23</v>
      </c>
      <c r="H92">
        <v>17</v>
      </c>
      <c r="I92">
        <v>1</v>
      </c>
      <c r="J92">
        <v>1</v>
      </c>
      <c r="K92">
        <v>1</v>
      </c>
      <c r="N92">
        <v>2.6</v>
      </c>
      <c r="O92">
        <v>0.2</v>
      </c>
      <c r="P92">
        <v>3.4</v>
      </c>
      <c r="Q92">
        <v>4</v>
      </c>
      <c r="R92">
        <v>19.8</v>
      </c>
      <c r="S92">
        <v>8.1999999999999993</v>
      </c>
      <c r="T92">
        <v>0</v>
      </c>
      <c r="U92">
        <v>24</v>
      </c>
      <c r="V92">
        <v>0</v>
      </c>
      <c r="W92">
        <v>0</v>
      </c>
      <c r="X92">
        <v>12.6</v>
      </c>
      <c r="Y92">
        <v>10.199999999999999</v>
      </c>
      <c r="Z92">
        <v>0</v>
      </c>
      <c r="AA92">
        <v>0</v>
      </c>
      <c r="AB92">
        <v>0</v>
      </c>
      <c r="AC92">
        <v>0</v>
      </c>
      <c r="AD92">
        <v>19.8</v>
      </c>
      <c r="AE92">
        <v>0</v>
      </c>
      <c r="AF92">
        <v>2.2000000000000002</v>
      </c>
      <c r="AG92">
        <v>7.6</v>
      </c>
      <c r="AH92">
        <v>28.8</v>
      </c>
      <c r="AI92">
        <v>0</v>
      </c>
      <c r="AJ92">
        <v>46.4</v>
      </c>
      <c r="AK92">
        <v>0</v>
      </c>
      <c r="AL92">
        <v>0</v>
      </c>
      <c r="AM92">
        <v>0</v>
      </c>
      <c r="AN92">
        <v>0.4</v>
      </c>
      <c r="AO92">
        <v>0</v>
      </c>
      <c r="AP92">
        <v>6.2</v>
      </c>
      <c r="AQ92">
        <v>8.4</v>
      </c>
      <c r="AR92">
        <v>0</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row>
    <row r="93" spans="1:75" s="2" customFormat="1" x14ac:dyDescent="0.25">
      <c r="A93" s="2">
        <v>2448035</v>
      </c>
      <c r="B93" s="2">
        <v>1</v>
      </c>
      <c r="C93" s="3">
        <v>29587</v>
      </c>
      <c r="D93" s="2">
        <v>1</v>
      </c>
      <c r="E93" s="2">
        <v>42.4</v>
      </c>
      <c r="F93" s="2">
        <v>202.6</v>
      </c>
      <c r="G93" s="2">
        <v>5</v>
      </c>
      <c r="H93" s="2">
        <v>20</v>
      </c>
      <c r="I93" s="2">
        <v>1</v>
      </c>
      <c r="J93" s="2">
        <v>1</v>
      </c>
      <c r="K93" s="2">
        <v>1</v>
      </c>
      <c r="N93" s="2">
        <v>0</v>
      </c>
      <c r="O93" s="2">
        <v>0</v>
      </c>
      <c r="P93" s="2">
        <v>0</v>
      </c>
      <c r="Q93" s="2">
        <v>0</v>
      </c>
      <c r="R93" s="2">
        <v>42.4</v>
      </c>
      <c r="S93" s="2">
        <v>8.6</v>
      </c>
      <c r="T93" s="2">
        <v>13.4</v>
      </c>
      <c r="U93" s="2">
        <v>1.6</v>
      </c>
      <c r="V93" s="2">
        <v>0</v>
      </c>
      <c r="W93" s="2">
        <v>23.6</v>
      </c>
      <c r="X93" s="2">
        <v>9.8000000000000007</v>
      </c>
      <c r="Y93" s="2">
        <v>19.399999999999999</v>
      </c>
      <c r="Z93" s="2">
        <v>0.8</v>
      </c>
      <c r="AA93" s="2">
        <v>0</v>
      </c>
      <c r="AB93" s="2">
        <v>4.2</v>
      </c>
      <c r="AC93" s="2">
        <v>0.4</v>
      </c>
      <c r="AD93" s="2">
        <v>0.6</v>
      </c>
      <c r="AE93" s="2">
        <v>8.1999999999999993</v>
      </c>
      <c r="AF93" s="2">
        <v>15</v>
      </c>
      <c r="AG93" s="2">
        <v>2.4</v>
      </c>
      <c r="AH93" s="2">
        <v>15.6</v>
      </c>
      <c r="AI93" s="2">
        <v>0.6</v>
      </c>
      <c r="AJ93" s="2">
        <v>0</v>
      </c>
      <c r="AK93" s="2">
        <v>0</v>
      </c>
      <c r="AL93" s="2">
        <v>1.2</v>
      </c>
      <c r="AM93" s="2">
        <v>1</v>
      </c>
      <c r="AN93" s="2">
        <v>4.2</v>
      </c>
      <c r="AO93" s="2">
        <v>0</v>
      </c>
      <c r="AP93" s="2">
        <v>0</v>
      </c>
      <c r="AQ93" s="2">
        <v>0</v>
      </c>
      <c r="AR93" s="2">
        <v>29.6</v>
      </c>
      <c r="AS93" s="2">
        <v>1</v>
      </c>
      <c r="AT93" s="2">
        <v>1</v>
      </c>
      <c r="AU93" s="2">
        <v>1</v>
      </c>
      <c r="AV93" s="2">
        <v>1</v>
      </c>
      <c r="AW93" s="2">
        <v>1</v>
      </c>
      <c r="AX93" s="2">
        <v>1</v>
      </c>
      <c r="AY93" s="2">
        <v>1</v>
      </c>
      <c r="AZ93" s="2">
        <v>1</v>
      </c>
      <c r="BA93" s="2">
        <v>1</v>
      </c>
      <c r="BB93" s="2">
        <v>1</v>
      </c>
      <c r="BC93" s="2">
        <v>1</v>
      </c>
      <c r="BD93" s="2">
        <v>1</v>
      </c>
      <c r="BE93" s="2">
        <v>1</v>
      </c>
      <c r="BF93" s="2">
        <v>1</v>
      </c>
      <c r="BG93" s="2">
        <v>1</v>
      </c>
      <c r="BH93" s="2">
        <v>1</v>
      </c>
      <c r="BI93" s="2">
        <v>1</v>
      </c>
      <c r="BJ93" s="2">
        <v>1</v>
      </c>
      <c r="BK93" s="2">
        <v>1</v>
      </c>
      <c r="BL93" s="2">
        <v>1</v>
      </c>
      <c r="BM93" s="2">
        <v>1</v>
      </c>
      <c r="BN93" s="2">
        <v>1</v>
      </c>
      <c r="BO93" s="2">
        <v>1</v>
      </c>
      <c r="BP93" s="2">
        <v>1</v>
      </c>
      <c r="BQ93" s="2">
        <v>1</v>
      </c>
      <c r="BR93" s="2">
        <v>1</v>
      </c>
      <c r="BS93" s="2">
        <v>1</v>
      </c>
      <c r="BT93" s="2">
        <v>1</v>
      </c>
      <c r="BU93" s="2">
        <v>1</v>
      </c>
      <c r="BV93" s="2">
        <v>1</v>
      </c>
      <c r="BW93" s="2">
        <v>1</v>
      </c>
    </row>
    <row r="94" spans="1:75" x14ac:dyDescent="0.25">
      <c r="A94">
        <v>2448035</v>
      </c>
      <c r="B94">
        <v>1</v>
      </c>
      <c r="C94" s="1">
        <v>29618</v>
      </c>
      <c r="D94">
        <v>1</v>
      </c>
      <c r="E94">
        <v>64.2</v>
      </c>
      <c r="F94">
        <v>130.6</v>
      </c>
      <c r="G94">
        <v>21</v>
      </c>
      <c r="H94">
        <v>9</v>
      </c>
      <c r="I94">
        <v>1</v>
      </c>
      <c r="J94">
        <v>1</v>
      </c>
      <c r="K94">
        <v>1</v>
      </c>
      <c r="N94">
        <v>0</v>
      </c>
      <c r="O94">
        <v>0</v>
      </c>
      <c r="P94">
        <v>0</v>
      </c>
      <c r="Q94">
        <v>0.2</v>
      </c>
      <c r="R94">
        <v>15.6</v>
      </c>
      <c r="S94">
        <v>0</v>
      </c>
      <c r="T94">
        <v>0</v>
      </c>
      <c r="U94">
        <v>0</v>
      </c>
      <c r="V94">
        <v>2.8</v>
      </c>
      <c r="W94">
        <v>0</v>
      </c>
      <c r="X94">
        <v>0</v>
      </c>
      <c r="Y94">
        <v>0</v>
      </c>
      <c r="Z94">
        <v>0</v>
      </c>
      <c r="AA94">
        <v>0</v>
      </c>
      <c r="AB94">
        <v>22.8</v>
      </c>
      <c r="AC94">
        <v>0</v>
      </c>
      <c r="AD94">
        <v>0</v>
      </c>
      <c r="AE94">
        <v>0</v>
      </c>
      <c r="AF94">
        <v>6.8</v>
      </c>
      <c r="AG94">
        <v>0</v>
      </c>
      <c r="AH94">
        <v>64.2</v>
      </c>
      <c r="AI94">
        <v>16.8</v>
      </c>
      <c r="AJ94">
        <v>0.6</v>
      </c>
      <c r="AK94">
        <v>0.8</v>
      </c>
      <c r="AL94">
        <v>0</v>
      </c>
      <c r="AM94">
        <v>0</v>
      </c>
      <c r="AN94">
        <v>0</v>
      </c>
      <c r="AO94">
        <v>0</v>
      </c>
      <c r="AP94" s="54" t="s">
        <v>84</v>
      </c>
      <c r="AQ94" s="54"/>
      <c r="AR94" s="54"/>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0</v>
      </c>
    </row>
    <row r="95" spans="1:75" x14ac:dyDescent="0.25">
      <c r="A95">
        <v>2448035</v>
      </c>
      <c r="B95">
        <v>1</v>
      </c>
      <c r="C95" s="1">
        <v>29646</v>
      </c>
      <c r="D95">
        <v>1</v>
      </c>
      <c r="E95">
        <v>29.8</v>
      </c>
      <c r="F95">
        <v>92</v>
      </c>
      <c r="G95">
        <v>17</v>
      </c>
      <c r="H95">
        <v>11</v>
      </c>
      <c r="I95">
        <v>1</v>
      </c>
      <c r="J95">
        <v>1</v>
      </c>
      <c r="K95">
        <v>1</v>
      </c>
      <c r="N95">
        <v>0</v>
      </c>
      <c r="O95">
        <v>4.2</v>
      </c>
      <c r="P95">
        <v>0</v>
      </c>
      <c r="Q95">
        <v>5.4</v>
      </c>
      <c r="R95">
        <v>0</v>
      </c>
      <c r="S95">
        <v>0</v>
      </c>
      <c r="T95">
        <v>0</v>
      </c>
      <c r="U95">
        <v>0</v>
      </c>
      <c r="V95">
        <v>0.8</v>
      </c>
      <c r="W95">
        <v>0</v>
      </c>
      <c r="X95">
        <v>0</v>
      </c>
      <c r="Y95">
        <v>0</v>
      </c>
      <c r="Z95">
        <v>0</v>
      </c>
      <c r="AA95">
        <v>0</v>
      </c>
      <c r="AB95">
        <v>0</v>
      </c>
      <c r="AC95">
        <v>7.2</v>
      </c>
      <c r="AD95">
        <v>29.8</v>
      </c>
      <c r="AE95">
        <v>0.2</v>
      </c>
      <c r="AF95">
        <v>0.6</v>
      </c>
      <c r="AG95">
        <v>0.4</v>
      </c>
      <c r="AH95">
        <v>0</v>
      </c>
      <c r="AI95">
        <v>0</v>
      </c>
      <c r="AJ95">
        <v>0</v>
      </c>
      <c r="AK95">
        <v>0</v>
      </c>
      <c r="AL95">
        <v>0</v>
      </c>
      <c r="AM95">
        <v>0</v>
      </c>
      <c r="AN95">
        <v>0</v>
      </c>
      <c r="AO95">
        <v>29.2</v>
      </c>
      <c r="AP95">
        <v>13.6</v>
      </c>
      <c r="AQ95">
        <v>0.6</v>
      </c>
      <c r="AR95">
        <v>0</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row>
    <row r="96" spans="1:75" x14ac:dyDescent="0.25">
      <c r="A96">
        <v>2448035</v>
      </c>
      <c r="B96">
        <v>1</v>
      </c>
      <c r="C96" s="1">
        <v>29677</v>
      </c>
      <c r="D96">
        <v>1</v>
      </c>
      <c r="E96">
        <v>38.200000000000003</v>
      </c>
      <c r="F96">
        <v>67.8</v>
      </c>
      <c r="G96">
        <v>27</v>
      </c>
      <c r="H96">
        <v>6</v>
      </c>
      <c r="I96">
        <v>1</v>
      </c>
      <c r="J96">
        <v>1</v>
      </c>
      <c r="K96">
        <v>1</v>
      </c>
      <c r="N96">
        <v>0</v>
      </c>
      <c r="O96">
        <v>0</v>
      </c>
      <c r="P96">
        <v>0</v>
      </c>
      <c r="Q96">
        <v>0</v>
      </c>
      <c r="R96">
        <v>0</v>
      </c>
      <c r="S96">
        <v>0</v>
      </c>
      <c r="T96">
        <v>0</v>
      </c>
      <c r="U96">
        <v>0</v>
      </c>
      <c r="V96">
        <v>0</v>
      </c>
      <c r="W96">
        <v>0</v>
      </c>
      <c r="X96">
        <v>0</v>
      </c>
      <c r="Y96">
        <v>0</v>
      </c>
      <c r="Z96">
        <v>0</v>
      </c>
      <c r="AA96">
        <v>0</v>
      </c>
      <c r="AB96">
        <v>0</v>
      </c>
      <c r="AC96">
        <v>17.2</v>
      </c>
      <c r="AD96">
        <v>0.4</v>
      </c>
      <c r="AE96">
        <v>0.6</v>
      </c>
      <c r="AF96">
        <v>0</v>
      </c>
      <c r="AG96">
        <v>0</v>
      </c>
      <c r="AH96">
        <v>0</v>
      </c>
      <c r="AI96">
        <v>0</v>
      </c>
      <c r="AJ96">
        <v>0</v>
      </c>
      <c r="AK96">
        <v>0</v>
      </c>
      <c r="AL96">
        <v>0</v>
      </c>
      <c r="AM96">
        <v>4.2</v>
      </c>
      <c r="AN96">
        <v>38.200000000000003</v>
      </c>
      <c r="AO96">
        <v>0</v>
      </c>
      <c r="AP96">
        <v>0</v>
      </c>
      <c r="AQ96">
        <v>7.2</v>
      </c>
      <c r="AR96" s="5" t="s">
        <v>84</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0</v>
      </c>
    </row>
    <row r="97" spans="1:75" x14ac:dyDescent="0.25">
      <c r="A97">
        <v>2448035</v>
      </c>
      <c r="B97">
        <v>1</v>
      </c>
      <c r="C97" s="1">
        <v>29707</v>
      </c>
      <c r="D97">
        <v>1</v>
      </c>
      <c r="E97">
        <v>18.8</v>
      </c>
      <c r="F97">
        <v>36.200000000000003</v>
      </c>
      <c r="G97">
        <v>4</v>
      </c>
      <c r="H97">
        <v>5</v>
      </c>
      <c r="I97">
        <v>1</v>
      </c>
      <c r="J97">
        <v>1</v>
      </c>
      <c r="K97">
        <v>1</v>
      </c>
      <c r="N97">
        <v>0</v>
      </c>
      <c r="O97">
        <v>0</v>
      </c>
      <c r="P97">
        <v>0</v>
      </c>
      <c r="Q97">
        <v>18.8</v>
      </c>
      <c r="R97">
        <v>0</v>
      </c>
      <c r="S97">
        <v>0</v>
      </c>
      <c r="T97">
        <v>0</v>
      </c>
      <c r="U97">
        <v>0</v>
      </c>
      <c r="V97">
        <v>0</v>
      </c>
      <c r="W97">
        <v>0</v>
      </c>
      <c r="X97">
        <v>0</v>
      </c>
      <c r="Y97">
        <v>0</v>
      </c>
      <c r="Z97">
        <v>0</v>
      </c>
      <c r="AA97">
        <v>0</v>
      </c>
      <c r="AB97">
        <v>0</v>
      </c>
      <c r="AC97">
        <v>0</v>
      </c>
      <c r="AD97">
        <v>2.4</v>
      </c>
      <c r="AE97">
        <v>3.2</v>
      </c>
      <c r="AF97">
        <v>0</v>
      </c>
      <c r="AG97">
        <v>0</v>
      </c>
      <c r="AH97">
        <v>0</v>
      </c>
      <c r="AI97">
        <v>0</v>
      </c>
      <c r="AJ97">
        <v>9.8000000000000007</v>
      </c>
      <c r="AK97">
        <v>0</v>
      </c>
      <c r="AL97">
        <v>0</v>
      </c>
      <c r="AM97">
        <v>0</v>
      </c>
      <c r="AN97">
        <v>0</v>
      </c>
      <c r="AO97">
        <v>0</v>
      </c>
      <c r="AP97">
        <v>2</v>
      </c>
      <c r="AQ97">
        <v>0</v>
      </c>
      <c r="AR97">
        <v>0</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row>
    <row r="98" spans="1:75" x14ac:dyDescent="0.25">
      <c r="A98">
        <v>2448035</v>
      </c>
      <c r="B98">
        <v>1</v>
      </c>
      <c r="C98" s="1">
        <v>29738</v>
      </c>
      <c r="D98">
        <v>1</v>
      </c>
      <c r="E98">
        <v>20.8</v>
      </c>
      <c r="F98">
        <v>39.4</v>
      </c>
      <c r="G98">
        <v>7</v>
      </c>
      <c r="H98">
        <v>6</v>
      </c>
      <c r="I98">
        <v>1</v>
      </c>
      <c r="J98">
        <v>1</v>
      </c>
      <c r="K98">
        <v>1</v>
      </c>
      <c r="N98">
        <v>0</v>
      </c>
      <c r="O98">
        <v>0</v>
      </c>
      <c r="P98">
        <v>0.6</v>
      </c>
      <c r="Q98">
        <v>1</v>
      </c>
      <c r="R98">
        <v>0</v>
      </c>
      <c r="S98">
        <v>0</v>
      </c>
      <c r="T98">
        <v>20.8</v>
      </c>
      <c r="U98">
        <v>1.8</v>
      </c>
      <c r="V98">
        <v>0</v>
      </c>
      <c r="W98">
        <v>0</v>
      </c>
      <c r="X98">
        <v>0</v>
      </c>
      <c r="Y98">
        <v>0</v>
      </c>
      <c r="Z98">
        <v>3.4</v>
      </c>
      <c r="AA98">
        <v>0</v>
      </c>
      <c r="AB98">
        <v>0</v>
      </c>
      <c r="AC98">
        <v>11.8</v>
      </c>
      <c r="AD98">
        <v>0</v>
      </c>
      <c r="AE98">
        <v>0</v>
      </c>
      <c r="AF98">
        <v>0</v>
      </c>
      <c r="AG98">
        <v>0</v>
      </c>
      <c r="AH98">
        <v>0</v>
      </c>
      <c r="AI98">
        <v>0</v>
      </c>
      <c r="AJ98">
        <v>0</v>
      </c>
      <c r="AK98">
        <v>0</v>
      </c>
      <c r="AL98">
        <v>0</v>
      </c>
      <c r="AM98">
        <v>0</v>
      </c>
      <c r="AN98">
        <v>0</v>
      </c>
      <c r="AO98">
        <v>0</v>
      </c>
      <c r="AP98">
        <v>0</v>
      </c>
      <c r="AQ98">
        <v>0</v>
      </c>
      <c r="AR98" s="5" t="s">
        <v>84</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0</v>
      </c>
    </row>
    <row r="99" spans="1:75" x14ac:dyDescent="0.25">
      <c r="A99">
        <v>2448035</v>
      </c>
      <c r="B99">
        <v>1</v>
      </c>
      <c r="C99" s="1">
        <v>29768</v>
      </c>
      <c r="D99">
        <v>1</v>
      </c>
      <c r="E99">
        <v>26.2</v>
      </c>
      <c r="F99">
        <v>79</v>
      </c>
      <c r="G99">
        <v>3</v>
      </c>
      <c r="H99">
        <v>9</v>
      </c>
      <c r="I99">
        <v>1</v>
      </c>
      <c r="J99">
        <v>1</v>
      </c>
      <c r="K99">
        <v>1</v>
      </c>
      <c r="N99">
        <v>0</v>
      </c>
      <c r="O99">
        <v>0</v>
      </c>
      <c r="P99">
        <v>26.2</v>
      </c>
      <c r="Q99">
        <v>0</v>
      </c>
      <c r="R99">
        <v>0</v>
      </c>
      <c r="S99">
        <v>5.6</v>
      </c>
      <c r="T99">
        <v>0.2</v>
      </c>
      <c r="U99">
        <v>1.2</v>
      </c>
      <c r="V99">
        <v>0</v>
      </c>
      <c r="W99">
        <v>0</v>
      </c>
      <c r="X99">
        <v>0</v>
      </c>
      <c r="Y99">
        <v>0</v>
      </c>
      <c r="Z99">
        <v>0</v>
      </c>
      <c r="AA99">
        <v>0</v>
      </c>
      <c r="AB99">
        <v>0</v>
      </c>
      <c r="AC99">
        <v>0</v>
      </c>
      <c r="AD99">
        <v>0</v>
      </c>
      <c r="AE99">
        <v>0</v>
      </c>
      <c r="AF99">
        <v>2.2000000000000002</v>
      </c>
      <c r="AG99">
        <v>20.6</v>
      </c>
      <c r="AH99">
        <v>0</v>
      </c>
      <c r="AI99">
        <v>0</v>
      </c>
      <c r="AJ99">
        <v>0</v>
      </c>
      <c r="AK99">
        <v>3.2</v>
      </c>
      <c r="AL99">
        <v>9.1999999999999993</v>
      </c>
      <c r="AM99">
        <v>10.6</v>
      </c>
      <c r="AN99">
        <v>0</v>
      </c>
      <c r="AO99">
        <v>0</v>
      </c>
      <c r="AP99">
        <v>0</v>
      </c>
      <c r="AQ99">
        <v>0</v>
      </c>
      <c r="AR99">
        <v>0</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row>
    <row r="100" spans="1:75" x14ac:dyDescent="0.25">
      <c r="A100">
        <v>2448035</v>
      </c>
      <c r="B100">
        <v>1</v>
      </c>
      <c r="C100" s="1">
        <v>29799</v>
      </c>
      <c r="D100">
        <v>1</v>
      </c>
      <c r="E100">
        <v>20.2</v>
      </c>
      <c r="F100">
        <v>33.799999999999997</v>
      </c>
      <c r="G100">
        <v>9</v>
      </c>
      <c r="H100">
        <v>4</v>
      </c>
      <c r="I100">
        <v>1</v>
      </c>
      <c r="J100">
        <v>1</v>
      </c>
      <c r="K100">
        <v>1</v>
      </c>
      <c r="N100">
        <v>0</v>
      </c>
      <c r="O100">
        <v>0</v>
      </c>
      <c r="P100">
        <v>0</v>
      </c>
      <c r="Q100">
        <v>0</v>
      </c>
      <c r="R100">
        <v>0</v>
      </c>
      <c r="S100">
        <v>0</v>
      </c>
      <c r="T100">
        <v>0</v>
      </c>
      <c r="U100">
        <v>0</v>
      </c>
      <c r="V100">
        <v>20.2</v>
      </c>
      <c r="W100">
        <v>0</v>
      </c>
      <c r="X100">
        <v>0</v>
      </c>
      <c r="Y100">
        <v>4</v>
      </c>
      <c r="Z100">
        <v>9.4</v>
      </c>
      <c r="AA100">
        <v>0</v>
      </c>
      <c r="AB100">
        <v>0</v>
      </c>
      <c r="AC100">
        <v>0</v>
      </c>
      <c r="AD100">
        <v>0</v>
      </c>
      <c r="AE100">
        <v>0</v>
      </c>
      <c r="AF100">
        <v>0</v>
      </c>
      <c r="AG100">
        <v>0</v>
      </c>
      <c r="AH100">
        <v>0</v>
      </c>
      <c r="AI100">
        <v>0</v>
      </c>
      <c r="AJ100">
        <v>0</v>
      </c>
      <c r="AK100">
        <v>0</v>
      </c>
      <c r="AL100">
        <v>0</v>
      </c>
      <c r="AM100">
        <v>0</v>
      </c>
      <c r="AN100">
        <v>0</v>
      </c>
      <c r="AO100">
        <v>0</v>
      </c>
      <c r="AP100">
        <v>0</v>
      </c>
      <c r="AQ100">
        <v>0</v>
      </c>
      <c r="AR100">
        <v>0.2</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row>
    <row r="101" spans="1:75" x14ac:dyDescent="0.25">
      <c r="A101">
        <v>2448035</v>
      </c>
      <c r="B101">
        <v>1</v>
      </c>
      <c r="C101" s="1">
        <v>29830</v>
      </c>
      <c r="D101">
        <v>1</v>
      </c>
      <c r="E101">
        <v>19.2</v>
      </c>
      <c r="F101">
        <v>36.4</v>
      </c>
      <c r="G101">
        <v>26</v>
      </c>
      <c r="H101">
        <v>5</v>
      </c>
      <c r="I101">
        <v>1</v>
      </c>
      <c r="J101">
        <v>1</v>
      </c>
      <c r="K101">
        <v>1</v>
      </c>
      <c r="N101">
        <v>0</v>
      </c>
      <c r="O101">
        <v>0</v>
      </c>
      <c r="P101">
        <v>0</v>
      </c>
      <c r="Q101">
        <v>2.2000000000000002</v>
      </c>
      <c r="R101">
        <v>0</v>
      </c>
      <c r="S101">
        <v>0</v>
      </c>
      <c r="T101">
        <v>0</v>
      </c>
      <c r="U101">
        <v>0</v>
      </c>
      <c r="V101">
        <v>0</v>
      </c>
      <c r="W101">
        <v>0</v>
      </c>
      <c r="X101">
        <v>0</v>
      </c>
      <c r="Y101">
        <v>0</v>
      </c>
      <c r="Z101">
        <v>0</v>
      </c>
      <c r="AA101">
        <v>0</v>
      </c>
      <c r="AB101">
        <v>0</v>
      </c>
      <c r="AC101">
        <v>0</v>
      </c>
      <c r="AD101">
        <v>0</v>
      </c>
      <c r="AE101">
        <v>0</v>
      </c>
      <c r="AF101">
        <v>0</v>
      </c>
      <c r="AG101">
        <v>0</v>
      </c>
      <c r="AH101">
        <v>2.4</v>
      </c>
      <c r="AI101">
        <v>0</v>
      </c>
      <c r="AJ101">
        <v>0</v>
      </c>
      <c r="AK101">
        <v>4.2</v>
      </c>
      <c r="AL101">
        <v>0</v>
      </c>
      <c r="AM101">
        <v>19.2</v>
      </c>
      <c r="AN101">
        <v>0</v>
      </c>
      <c r="AO101">
        <v>0</v>
      </c>
      <c r="AP101">
        <v>0</v>
      </c>
      <c r="AQ101">
        <v>8.4</v>
      </c>
      <c r="AR101" s="5" t="s">
        <v>84</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0</v>
      </c>
    </row>
    <row r="102" spans="1:75" x14ac:dyDescent="0.25">
      <c r="A102">
        <v>2448035</v>
      </c>
      <c r="B102">
        <v>1</v>
      </c>
      <c r="C102" s="1">
        <v>29860</v>
      </c>
      <c r="D102">
        <v>1</v>
      </c>
      <c r="E102">
        <v>25</v>
      </c>
      <c r="F102">
        <v>92.4</v>
      </c>
      <c r="G102">
        <v>20</v>
      </c>
      <c r="H102">
        <v>15</v>
      </c>
      <c r="I102">
        <v>1</v>
      </c>
      <c r="J102">
        <v>1</v>
      </c>
      <c r="K102">
        <v>1</v>
      </c>
      <c r="N102">
        <v>0</v>
      </c>
      <c r="O102">
        <v>0</v>
      </c>
      <c r="P102">
        <v>0</v>
      </c>
      <c r="Q102">
        <v>4.2</v>
      </c>
      <c r="R102">
        <v>2.8</v>
      </c>
      <c r="S102">
        <v>6.2</v>
      </c>
      <c r="T102">
        <v>0.4</v>
      </c>
      <c r="U102">
        <v>0</v>
      </c>
      <c r="V102">
        <v>2.8</v>
      </c>
      <c r="W102">
        <v>0</v>
      </c>
      <c r="X102">
        <v>1.6</v>
      </c>
      <c r="Y102">
        <v>0</v>
      </c>
      <c r="Z102">
        <v>0</v>
      </c>
      <c r="AA102">
        <v>4.5999999999999996</v>
      </c>
      <c r="AB102">
        <v>12.2</v>
      </c>
      <c r="AC102">
        <v>9.1999999999999993</v>
      </c>
      <c r="AD102">
        <v>0</v>
      </c>
      <c r="AE102">
        <v>0</v>
      </c>
      <c r="AF102">
        <v>0.8</v>
      </c>
      <c r="AG102">
        <v>25</v>
      </c>
      <c r="AH102">
        <v>0.4</v>
      </c>
      <c r="AI102">
        <v>0</v>
      </c>
      <c r="AJ102">
        <v>0</v>
      </c>
      <c r="AK102">
        <v>0</v>
      </c>
      <c r="AL102">
        <v>0</v>
      </c>
      <c r="AM102">
        <v>0</v>
      </c>
      <c r="AN102">
        <v>0</v>
      </c>
      <c r="AO102">
        <v>19.2</v>
      </c>
      <c r="AP102">
        <v>0</v>
      </c>
      <c r="AQ102">
        <v>1.4</v>
      </c>
      <c r="AR102">
        <v>1.6</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row>
    <row r="103" spans="1:75" x14ac:dyDescent="0.25">
      <c r="A103">
        <v>2448035</v>
      </c>
      <c r="B103">
        <v>1</v>
      </c>
      <c r="C103" s="1">
        <v>29891</v>
      </c>
      <c r="D103">
        <v>1</v>
      </c>
      <c r="E103">
        <v>25.8</v>
      </c>
      <c r="F103">
        <v>89.4</v>
      </c>
      <c r="G103">
        <v>10</v>
      </c>
      <c r="H103">
        <v>8</v>
      </c>
      <c r="I103">
        <v>1</v>
      </c>
      <c r="J103">
        <v>1</v>
      </c>
      <c r="K103">
        <v>1</v>
      </c>
      <c r="N103">
        <v>0</v>
      </c>
      <c r="O103">
        <v>0</v>
      </c>
      <c r="P103">
        <v>0</v>
      </c>
      <c r="Q103">
        <v>0</v>
      </c>
      <c r="R103">
        <v>0</v>
      </c>
      <c r="S103">
        <v>0</v>
      </c>
      <c r="T103">
        <v>0</v>
      </c>
      <c r="U103">
        <v>0</v>
      </c>
      <c r="V103">
        <v>19.399999999999999</v>
      </c>
      <c r="W103">
        <v>25.8</v>
      </c>
      <c r="X103">
        <v>0</v>
      </c>
      <c r="Y103">
        <v>1.6</v>
      </c>
      <c r="Z103">
        <v>0</v>
      </c>
      <c r="AA103">
        <v>2.8</v>
      </c>
      <c r="AB103">
        <v>10.199999999999999</v>
      </c>
      <c r="AC103">
        <v>7.8</v>
      </c>
      <c r="AD103">
        <v>0</v>
      </c>
      <c r="AE103">
        <v>0</v>
      </c>
      <c r="AF103">
        <v>14.4</v>
      </c>
      <c r="AG103">
        <v>0</v>
      </c>
      <c r="AH103">
        <v>0</v>
      </c>
      <c r="AI103">
        <v>0</v>
      </c>
      <c r="AJ103">
        <v>0</v>
      </c>
      <c r="AK103">
        <v>0</v>
      </c>
      <c r="AL103">
        <v>0</v>
      </c>
      <c r="AM103">
        <v>0</v>
      </c>
      <c r="AN103">
        <v>0</v>
      </c>
      <c r="AO103">
        <v>0</v>
      </c>
      <c r="AP103">
        <v>0</v>
      </c>
      <c r="AQ103">
        <v>7.4</v>
      </c>
      <c r="AR103" s="5" t="s">
        <v>84</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0</v>
      </c>
    </row>
    <row r="104" spans="1:75" s="6" customFormat="1" x14ac:dyDescent="0.25">
      <c r="A104" s="6">
        <v>2448035</v>
      </c>
      <c r="B104" s="6">
        <v>1</v>
      </c>
      <c r="C104" s="7">
        <v>29921</v>
      </c>
      <c r="D104" s="6">
        <v>1</v>
      </c>
      <c r="E104" s="6">
        <v>30.2</v>
      </c>
      <c r="F104" s="6">
        <v>128.6</v>
      </c>
      <c r="G104" s="6">
        <v>10</v>
      </c>
      <c r="H104" s="6">
        <v>12</v>
      </c>
      <c r="I104" s="6">
        <v>1</v>
      </c>
      <c r="J104" s="6">
        <v>1</v>
      </c>
      <c r="K104" s="6">
        <v>1</v>
      </c>
      <c r="N104" s="6">
        <v>0</v>
      </c>
      <c r="O104" s="6">
        <v>17.600000000000001</v>
      </c>
      <c r="P104" s="6">
        <v>0</v>
      </c>
      <c r="Q104" s="6">
        <v>0</v>
      </c>
      <c r="R104" s="6">
        <v>0</v>
      </c>
      <c r="S104" s="6">
        <v>21.4</v>
      </c>
      <c r="T104" s="6">
        <v>0.4</v>
      </c>
      <c r="U104" s="6">
        <v>0.4</v>
      </c>
      <c r="V104" s="6">
        <v>5.8</v>
      </c>
      <c r="W104" s="6">
        <v>30.2</v>
      </c>
      <c r="X104" s="6">
        <v>0</v>
      </c>
      <c r="Y104" s="6">
        <v>15.2</v>
      </c>
      <c r="Z104" s="6">
        <v>0</v>
      </c>
      <c r="AA104" s="6">
        <v>10.6</v>
      </c>
      <c r="AB104" s="6">
        <v>0</v>
      </c>
      <c r="AC104" s="6">
        <v>2.2000000000000002</v>
      </c>
      <c r="AD104" s="6">
        <v>0</v>
      </c>
      <c r="AE104" s="6">
        <v>0</v>
      </c>
      <c r="AF104" s="6">
        <v>0</v>
      </c>
      <c r="AG104" s="6">
        <v>0</v>
      </c>
      <c r="AH104" s="6">
        <v>0</v>
      </c>
      <c r="AI104" s="6">
        <v>0</v>
      </c>
      <c r="AJ104" s="6">
        <v>6.2</v>
      </c>
      <c r="AK104" s="6">
        <v>0</v>
      </c>
      <c r="AL104" s="6">
        <v>0</v>
      </c>
      <c r="AM104" s="6">
        <v>0</v>
      </c>
      <c r="AN104" s="6">
        <v>8.6</v>
      </c>
      <c r="AO104" s="6">
        <v>0</v>
      </c>
      <c r="AP104" s="6">
        <v>0</v>
      </c>
      <c r="AQ104" s="6">
        <v>10</v>
      </c>
      <c r="AR104" s="6">
        <v>0</v>
      </c>
      <c r="AS104" s="6">
        <v>1</v>
      </c>
      <c r="AT104" s="6">
        <v>1</v>
      </c>
      <c r="AU104" s="6">
        <v>1</v>
      </c>
      <c r="AV104" s="6">
        <v>1</v>
      </c>
      <c r="AW104" s="6">
        <v>1</v>
      </c>
      <c r="AX104" s="6">
        <v>1</v>
      </c>
      <c r="AY104" s="6">
        <v>1</v>
      </c>
      <c r="AZ104" s="6">
        <v>1</v>
      </c>
      <c r="BA104" s="6">
        <v>1</v>
      </c>
      <c r="BB104" s="6">
        <v>1</v>
      </c>
      <c r="BC104" s="6">
        <v>1</v>
      </c>
      <c r="BD104" s="6">
        <v>1</v>
      </c>
      <c r="BE104" s="6">
        <v>1</v>
      </c>
      <c r="BF104" s="6">
        <v>1</v>
      </c>
      <c r="BG104" s="6">
        <v>1</v>
      </c>
      <c r="BH104" s="6">
        <v>1</v>
      </c>
      <c r="BI104" s="6">
        <v>1</v>
      </c>
      <c r="BJ104" s="6">
        <v>1</v>
      </c>
      <c r="BK104" s="6">
        <v>1</v>
      </c>
      <c r="BL104" s="6">
        <v>1</v>
      </c>
      <c r="BM104" s="6">
        <v>1</v>
      </c>
      <c r="BN104" s="6">
        <v>1</v>
      </c>
      <c r="BO104" s="6">
        <v>1</v>
      </c>
      <c r="BP104" s="6">
        <v>1</v>
      </c>
      <c r="BQ104" s="6">
        <v>1</v>
      </c>
      <c r="BR104" s="6">
        <v>1</v>
      </c>
      <c r="BS104" s="6">
        <v>1</v>
      </c>
      <c r="BT104" s="6">
        <v>1</v>
      </c>
      <c r="BU104" s="6">
        <v>1</v>
      </c>
      <c r="BV104" s="6">
        <v>1</v>
      </c>
      <c r="BW104" s="6">
        <v>1</v>
      </c>
    </row>
    <row r="105" spans="1:75" s="2" customFormat="1" x14ac:dyDescent="0.25">
      <c r="A105" s="2">
        <v>2448035</v>
      </c>
      <c r="B105" s="2">
        <v>1</v>
      </c>
      <c r="C105" s="3">
        <v>29952</v>
      </c>
      <c r="D105" s="2">
        <v>1</v>
      </c>
      <c r="E105" s="2">
        <v>44.4</v>
      </c>
      <c r="F105" s="2">
        <v>56.2</v>
      </c>
      <c r="G105" s="2">
        <v>24</v>
      </c>
      <c r="H105" s="2">
        <v>7</v>
      </c>
      <c r="I105" s="2">
        <v>1</v>
      </c>
      <c r="J105" s="2">
        <v>1</v>
      </c>
      <c r="K105" s="2">
        <v>1</v>
      </c>
      <c r="N105" s="2">
        <v>0</v>
      </c>
      <c r="O105" s="2">
        <v>2.6</v>
      </c>
      <c r="P105" s="2">
        <v>0</v>
      </c>
      <c r="Q105" s="2">
        <v>3.6</v>
      </c>
      <c r="R105" s="2">
        <v>0</v>
      </c>
      <c r="S105" s="2">
        <v>0</v>
      </c>
      <c r="T105" s="2">
        <v>0</v>
      </c>
      <c r="U105" s="2">
        <v>0</v>
      </c>
      <c r="V105" s="2">
        <v>0</v>
      </c>
      <c r="W105" s="2">
        <v>0</v>
      </c>
      <c r="X105" s="2">
        <v>0</v>
      </c>
      <c r="Y105" s="2">
        <v>0</v>
      </c>
      <c r="Z105" s="2">
        <v>0</v>
      </c>
      <c r="AA105" s="2">
        <v>0</v>
      </c>
      <c r="AB105" s="2">
        <v>0</v>
      </c>
      <c r="AC105" s="2">
        <v>0</v>
      </c>
      <c r="AD105" s="2">
        <v>4.2</v>
      </c>
      <c r="AE105" s="2">
        <v>0.4</v>
      </c>
      <c r="AF105" s="2">
        <v>0</v>
      </c>
      <c r="AG105" s="2">
        <v>0</v>
      </c>
      <c r="AH105" s="2">
        <v>0</v>
      </c>
      <c r="AI105" s="2">
        <v>0</v>
      </c>
      <c r="AJ105" s="2">
        <v>0.6</v>
      </c>
      <c r="AK105" s="2">
        <v>44.4</v>
      </c>
      <c r="AL105" s="2">
        <v>0</v>
      </c>
      <c r="AM105" s="2">
        <v>0</v>
      </c>
      <c r="AN105" s="2">
        <v>0</v>
      </c>
      <c r="AO105" s="2">
        <v>0</v>
      </c>
      <c r="AP105" s="2">
        <v>0</v>
      </c>
      <c r="AQ105" s="2">
        <v>0.4</v>
      </c>
      <c r="AR105" s="2">
        <v>0</v>
      </c>
      <c r="AS105" s="2">
        <v>1</v>
      </c>
      <c r="AT105" s="2">
        <v>1</v>
      </c>
      <c r="AU105" s="2">
        <v>1</v>
      </c>
      <c r="AV105" s="2">
        <v>1</v>
      </c>
      <c r="AW105" s="2">
        <v>1</v>
      </c>
      <c r="AX105" s="2">
        <v>1</v>
      </c>
      <c r="AY105" s="2">
        <v>1</v>
      </c>
      <c r="AZ105" s="2">
        <v>1</v>
      </c>
      <c r="BA105" s="2">
        <v>1</v>
      </c>
      <c r="BB105" s="2">
        <v>1</v>
      </c>
      <c r="BC105" s="2">
        <v>1</v>
      </c>
      <c r="BD105" s="2">
        <v>1</v>
      </c>
      <c r="BE105" s="2">
        <v>1</v>
      </c>
      <c r="BF105" s="2">
        <v>1</v>
      </c>
      <c r="BG105" s="2">
        <v>1</v>
      </c>
      <c r="BH105" s="2">
        <v>1</v>
      </c>
      <c r="BI105" s="2">
        <v>1</v>
      </c>
      <c r="BJ105" s="2">
        <v>1</v>
      </c>
      <c r="BK105" s="2">
        <v>1</v>
      </c>
      <c r="BL105" s="2">
        <v>1</v>
      </c>
      <c r="BM105" s="2">
        <v>1</v>
      </c>
      <c r="BN105" s="2">
        <v>1</v>
      </c>
      <c r="BO105" s="2">
        <v>1</v>
      </c>
      <c r="BP105" s="2">
        <v>1</v>
      </c>
      <c r="BQ105" s="2">
        <v>1</v>
      </c>
      <c r="BR105" s="2">
        <v>1</v>
      </c>
      <c r="BS105" s="2">
        <v>1</v>
      </c>
      <c r="BT105" s="2">
        <v>1</v>
      </c>
      <c r="BU105" s="2">
        <v>1</v>
      </c>
      <c r="BV105" s="2">
        <v>1</v>
      </c>
      <c r="BW105" s="2">
        <v>1</v>
      </c>
    </row>
    <row r="106" spans="1:75" x14ac:dyDescent="0.25">
      <c r="A106">
        <v>2448035</v>
      </c>
      <c r="B106">
        <v>1</v>
      </c>
      <c r="C106" s="1">
        <v>29983</v>
      </c>
      <c r="D106">
        <v>1</v>
      </c>
      <c r="E106">
        <v>44.6</v>
      </c>
      <c r="F106">
        <v>155.6</v>
      </c>
      <c r="G106">
        <v>5</v>
      </c>
      <c r="H106">
        <v>11</v>
      </c>
      <c r="I106">
        <v>1</v>
      </c>
      <c r="J106">
        <v>1</v>
      </c>
      <c r="K106">
        <v>1</v>
      </c>
      <c r="N106">
        <v>0</v>
      </c>
      <c r="O106">
        <v>4.8</v>
      </c>
      <c r="P106">
        <v>0</v>
      </c>
      <c r="Q106">
        <v>0.8</v>
      </c>
      <c r="R106">
        <v>44.6</v>
      </c>
      <c r="S106">
        <v>0</v>
      </c>
      <c r="T106">
        <v>6</v>
      </c>
      <c r="U106">
        <v>0</v>
      </c>
      <c r="V106">
        <v>0</v>
      </c>
      <c r="W106">
        <v>19.8</v>
      </c>
      <c r="X106">
        <v>0</v>
      </c>
      <c r="Y106">
        <v>0</v>
      </c>
      <c r="Z106">
        <v>0</v>
      </c>
      <c r="AA106">
        <v>8</v>
      </c>
      <c r="AB106">
        <v>0</v>
      </c>
      <c r="AC106">
        <v>0</v>
      </c>
      <c r="AD106">
        <v>0</v>
      </c>
      <c r="AE106">
        <v>15.2</v>
      </c>
      <c r="AF106">
        <v>0</v>
      </c>
      <c r="AG106">
        <v>0</v>
      </c>
      <c r="AH106">
        <v>0</v>
      </c>
      <c r="AI106">
        <v>4.8</v>
      </c>
      <c r="AJ106">
        <v>14.8</v>
      </c>
      <c r="AK106">
        <v>16.2</v>
      </c>
      <c r="AL106">
        <v>20.6</v>
      </c>
      <c r="AM106">
        <v>0</v>
      </c>
      <c r="AN106">
        <v>0</v>
      </c>
      <c r="AO106">
        <v>0</v>
      </c>
      <c r="AP106" s="54" t="s">
        <v>84</v>
      </c>
      <c r="AQ106" s="54"/>
      <c r="AR106" s="54"/>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0</v>
      </c>
    </row>
    <row r="107" spans="1:75" x14ac:dyDescent="0.25">
      <c r="A107">
        <v>2448035</v>
      </c>
      <c r="B107">
        <v>1</v>
      </c>
      <c r="C107" s="1">
        <v>30011</v>
      </c>
      <c r="D107">
        <v>1</v>
      </c>
      <c r="E107">
        <v>34.200000000000003</v>
      </c>
      <c r="F107">
        <v>150.19999999999999</v>
      </c>
      <c r="G107">
        <v>19</v>
      </c>
      <c r="H107">
        <v>15</v>
      </c>
      <c r="I107">
        <v>1</v>
      </c>
      <c r="J107">
        <v>1</v>
      </c>
      <c r="K107">
        <v>1</v>
      </c>
      <c r="N107">
        <v>0</v>
      </c>
      <c r="O107">
        <v>0</v>
      </c>
      <c r="P107">
        <v>0</v>
      </c>
      <c r="Q107">
        <v>0</v>
      </c>
      <c r="R107">
        <v>0</v>
      </c>
      <c r="S107">
        <v>0</v>
      </c>
      <c r="T107">
        <v>0</v>
      </c>
      <c r="U107">
        <v>0</v>
      </c>
      <c r="V107">
        <v>0</v>
      </c>
      <c r="W107">
        <v>6.2</v>
      </c>
      <c r="X107">
        <v>12.8</v>
      </c>
      <c r="Y107">
        <v>2.4</v>
      </c>
      <c r="Z107">
        <v>11.4</v>
      </c>
      <c r="AA107">
        <v>0</v>
      </c>
      <c r="AB107">
        <v>10.6</v>
      </c>
      <c r="AC107">
        <v>0.2</v>
      </c>
      <c r="AD107">
        <v>0</v>
      </c>
      <c r="AE107">
        <v>4.2</v>
      </c>
      <c r="AF107">
        <v>34.200000000000003</v>
      </c>
      <c r="AG107">
        <v>0</v>
      </c>
      <c r="AH107">
        <v>0</v>
      </c>
      <c r="AI107">
        <v>4.2</v>
      </c>
      <c r="AJ107">
        <v>0</v>
      </c>
      <c r="AK107">
        <v>16</v>
      </c>
      <c r="AL107">
        <v>0</v>
      </c>
      <c r="AM107">
        <v>13.2</v>
      </c>
      <c r="AN107">
        <v>0.4</v>
      </c>
      <c r="AO107">
        <v>0</v>
      </c>
      <c r="AP107">
        <v>2</v>
      </c>
      <c r="AQ107">
        <v>16.399999999999999</v>
      </c>
      <c r="AR107">
        <v>16</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row>
    <row r="108" spans="1:75" x14ac:dyDescent="0.25">
      <c r="A108">
        <v>2448035</v>
      </c>
      <c r="B108">
        <v>1</v>
      </c>
      <c r="C108" s="1">
        <v>30042</v>
      </c>
      <c r="D108">
        <v>1</v>
      </c>
      <c r="E108">
        <v>16.2</v>
      </c>
      <c r="F108">
        <v>41</v>
      </c>
      <c r="G108">
        <v>5</v>
      </c>
      <c r="H108">
        <v>5</v>
      </c>
      <c r="I108">
        <v>1</v>
      </c>
      <c r="J108">
        <v>1</v>
      </c>
      <c r="K108">
        <v>1</v>
      </c>
      <c r="N108">
        <v>3.2</v>
      </c>
      <c r="O108">
        <v>0</v>
      </c>
      <c r="P108">
        <v>0</v>
      </c>
      <c r="Q108">
        <v>0</v>
      </c>
      <c r="R108">
        <v>16.2</v>
      </c>
      <c r="S108">
        <v>0</v>
      </c>
      <c r="T108">
        <v>0</v>
      </c>
      <c r="U108">
        <v>2.4</v>
      </c>
      <c r="V108">
        <v>0</v>
      </c>
      <c r="W108">
        <v>0</v>
      </c>
      <c r="X108">
        <v>0</v>
      </c>
      <c r="Y108">
        <v>0</v>
      </c>
      <c r="Z108">
        <v>0</v>
      </c>
      <c r="AA108">
        <v>0</v>
      </c>
      <c r="AB108">
        <v>4</v>
      </c>
      <c r="AC108">
        <v>0</v>
      </c>
      <c r="AD108">
        <v>0</v>
      </c>
      <c r="AE108">
        <v>0</v>
      </c>
      <c r="AF108">
        <v>0</v>
      </c>
      <c r="AG108">
        <v>0</v>
      </c>
      <c r="AH108">
        <v>0</v>
      </c>
      <c r="AI108">
        <v>0</v>
      </c>
      <c r="AJ108">
        <v>0</v>
      </c>
      <c r="AK108">
        <v>0</v>
      </c>
      <c r="AL108">
        <v>0</v>
      </c>
      <c r="AM108">
        <v>0</v>
      </c>
      <c r="AN108">
        <v>0</v>
      </c>
      <c r="AO108">
        <v>0</v>
      </c>
      <c r="AP108">
        <v>15.2</v>
      </c>
      <c r="AQ108">
        <v>0</v>
      </c>
      <c r="AR108" s="5" t="s">
        <v>84</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0</v>
      </c>
    </row>
    <row r="109" spans="1:75" x14ac:dyDescent="0.25">
      <c r="A109">
        <v>2448035</v>
      </c>
      <c r="B109">
        <v>1</v>
      </c>
      <c r="C109" s="1">
        <v>30072</v>
      </c>
      <c r="D109">
        <v>1</v>
      </c>
      <c r="E109">
        <v>38.6</v>
      </c>
      <c r="F109">
        <v>80</v>
      </c>
      <c r="G109">
        <v>25</v>
      </c>
      <c r="H109">
        <v>8</v>
      </c>
      <c r="I109">
        <v>1</v>
      </c>
      <c r="J109">
        <v>1</v>
      </c>
      <c r="K109">
        <v>1</v>
      </c>
      <c r="N109">
        <v>2</v>
      </c>
      <c r="O109">
        <v>0</v>
      </c>
      <c r="P109">
        <v>0</v>
      </c>
      <c r="Q109">
        <v>2.2000000000000002</v>
      </c>
      <c r="R109">
        <v>0.4</v>
      </c>
      <c r="S109">
        <v>0</v>
      </c>
      <c r="T109">
        <v>0</v>
      </c>
      <c r="U109">
        <v>0</v>
      </c>
      <c r="V109">
        <v>0</v>
      </c>
      <c r="W109">
        <v>2</v>
      </c>
      <c r="X109">
        <v>0</v>
      </c>
      <c r="Y109">
        <v>0</v>
      </c>
      <c r="Z109">
        <v>0</v>
      </c>
      <c r="AA109">
        <v>0</v>
      </c>
      <c r="AB109">
        <v>0</v>
      </c>
      <c r="AC109">
        <v>0</v>
      </c>
      <c r="AD109">
        <v>0</v>
      </c>
      <c r="AE109">
        <v>0</v>
      </c>
      <c r="AF109">
        <v>0</v>
      </c>
      <c r="AG109">
        <v>7.2</v>
      </c>
      <c r="AH109">
        <v>0</v>
      </c>
      <c r="AI109">
        <v>0</v>
      </c>
      <c r="AJ109">
        <v>0</v>
      </c>
      <c r="AK109">
        <v>27.4</v>
      </c>
      <c r="AL109">
        <v>38.6</v>
      </c>
      <c r="AM109">
        <v>0</v>
      </c>
      <c r="AN109">
        <v>0.2</v>
      </c>
      <c r="AO109">
        <v>0</v>
      </c>
      <c r="AP109">
        <v>0</v>
      </c>
      <c r="AQ109">
        <v>0</v>
      </c>
      <c r="AR109">
        <v>0</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row>
    <row r="110" spans="1:75" x14ac:dyDescent="0.25">
      <c r="A110">
        <v>2448035</v>
      </c>
      <c r="B110">
        <v>1</v>
      </c>
      <c r="C110" s="1">
        <v>30103</v>
      </c>
      <c r="D110">
        <v>1</v>
      </c>
      <c r="E110">
        <v>63</v>
      </c>
      <c r="F110">
        <v>176.6</v>
      </c>
      <c r="G110">
        <v>26</v>
      </c>
      <c r="H110">
        <v>13</v>
      </c>
      <c r="I110">
        <v>1</v>
      </c>
      <c r="J110">
        <v>1</v>
      </c>
      <c r="K110">
        <v>1</v>
      </c>
      <c r="N110">
        <v>0</v>
      </c>
      <c r="O110">
        <v>0</v>
      </c>
      <c r="P110">
        <v>0</v>
      </c>
      <c r="Q110">
        <v>0</v>
      </c>
      <c r="R110">
        <v>0</v>
      </c>
      <c r="S110">
        <v>3.6</v>
      </c>
      <c r="T110">
        <v>0</v>
      </c>
      <c r="U110">
        <v>0</v>
      </c>
      <c r="V110">
        <v>0</v>
      </c>
      <c r="W110">
        <v>0</v>
      </c>
      <c r="X110">
        <v>2</v>
      </c>
      <c r="Y110">
        <v>0</v>
      </c>
      <c r="Z110">
        <v>13.6</v>
      </c>
      <c r="AA110">
        <v>0</v>
      </c>
      <c r="AB110">
        <v>12.2</v>
      </c>
      <c r="AC110">
        <v>8.4</v>
      </c>
      <c r="AD110">
        <v>0</v>
      </c>
      <c r="AE110">
        <v>0</v>
      </c>
      <c r="AF110">
        <v>0</v>
      </c>
      <c r="AG110">
        <v>4.5999999999999996</v>
      </c>
      <c r="AH110">
        <v>0</v>
      </c>
      <c r="AI110">
        <v>6</v>
      </c>
      <c r="AJ110">
        <v>0</v>
      </c>
      <c r="AK110">
        <v>17.2</v>
      </c>
      <c r="AL110">
        <v>6.8</v>
      </c>
      <c r="AM110">
        <v>63</v>
      </c>
      <c r="AN110">
        <v>3.2</v>
      </c>
      <c r="AO110">
        <v>0</v>
      </c>
      <c r="AP110">
        <v>14.8</v>
      </c>
      <c r="AQ110">
        <v>21.2</v>
      </c>
      <c r="AR110" s="5" t="s">
        <v>84</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0</v>
      </c>
    </row>
    <row r="111" spans="1:75" x14ac:dyDescent="0.25">
      <c r="A111">
        <v>2448035</v>
      </c>
      <c r="B111">
        <v>1</v>
      </c>
      <c r="C111" s="1">
        <v>30133</v>
      </c>
      <c r="D111">
        <v>1</v>
      </c>
      <c r="E111">
        <v>59</v>
      </c>
      <c r="F111">
        <v>148</v>
      </c>
      <c r="G111">
        <v>10</v>
      </c>
      <c r="H111">
        <v>8</v>
      </c>
      <c r="I111">
        <v>1</v>
      </c>
      <c r="J111">
        <v>1</v>
      </c>
      <c r="K111">
        <v>1</v>
      </c>
      <c r="N111">
        <v>5.6</v>
      </c>
      <c r="O111">
        <v>0</v>
      </c>
      <c r="P111">
        <v>0</v>
      </c>
      <c r="Q111">
        <v>0</v>
      </c>
      <c r="R111">
        <v>0</v>
      </c>
      <c r="S111">
        <v>0</v>
      </c>
      <c r="T111">
        <v>0</v>
      </c>
      <c r="U111">
        <v>0</v>
      </c>
      <c r="V111">
        <v>6.6</v>
      </c>
      <c r="W111">
        <v>59</v>
      </c>
      <c r="X111">
        <v>29.6</v>
      </c>
      <c r="Y111">
        <v>2.4</v>
      </c>
      <c r="Z111">
        <v>12.2</v>
      </c>
      <c r="AA111">
        <v>0</v>
      </c>
      <c r="AB111">
        <v>0</v>
      </c>
      <c r="AC111">
        <v>0</v>
      </c>
      <c r="AD111">
        <v>0</v>
      </c>
      <c r="AE111">
        <v>28.2</v>
      </c>
      <c r="AF111">
        <v>0</v>
      </c>
      <c r="AG111">
        <v>0</v>
      </c>
      <c r="AH111">
        <v>0</v>
      </c>
      <c r="AI111">
        <v>0</v>
      </c>
      <c r="AJ111">
        <v>0</v>
      </c>
      <c r="AK111">
        <v>0</v>
      </c>
      <c r="AL111">
        <v>0</v>
      </c>
      <c r="AM111">
        <v>0</v>
      </c>
      <c r="AN111">
        <v>0</v>
      </c>
      <c r="AO111">
        <v>0</v>
      </c>
      <c r="AP111">
        <v>4.4000000000000004</v>
      </c>
      <c r="AQ111">
        <v>0</v>
      </c>
      <c r="AR111">
        <v>0</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row>
    <row r="112" spans="1:75" x14ac:dyDescent="0.25">
      <c r="A112">
        <v>2448035</v>
      </c>
      <c r="B112">
        <v>1</v>
      </c>
      <c r="C112" s="1">
        <v>30164</v>
      </c>
      <c r="D112">
        <v>1</v>
      </c>
      <c r="E112">
        <v>23.2</v>
      </c>
      <c r="F112">
        <v>40.4</v>
      </c>
      <c r="G112">
        <v>5</v>
      </c>
      <c r="H112">
        <v>3</v>
      </c>
      <c r="I112">
        <v>1</v>
      </c>
      <c r="J112">
        <v>1</v>
      </c>
      <c r="K112">
        <v>1</v>
      </c>
      <c r="N112">
        <v>0</v>
      </c>
      <c r="O112">
        <v>0</v>
      </c>
      <c r="P112">
        <v>0</v>
      </c>
      <c r="Q112">
        <v>0</v>
      </c>
      <c r="R112">
        <v>23.2</v>
      </c>
      <c r="S112">
        <v>0</v>
      </c>
      <c r="T112">
        <v>0</v>
      </c>
      <c r="U112">
        <v>0</v>
      </c>
      <c r="V112">
        <v>0</v>
      </c>
      <c r="W112">
        <v>13</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4.2</v>
      </c>
      <c r="AR112">
        <v>0</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row>
    <row r="113" spans="1:75" x14ac:dyDescent="0.25">
      <c r="A113">
        <v>2448035</v>
      </c>
      <c r="B113">
        <v>1</v>
      </c>
      <c r="C113" s="1">
        <v>30195</v>
      </c>
      <c r="D113">
        <v>1</v>
      </c>
      <c r="E113">
        <v>37</v>
      </c>
      <c r="F113">
        <v>49.6</v>
      </c>
      <c r="G113">
        <v>30</v>
      </c>
      <c r="H113">
        <v>3</v>
      </c>
      <c r="I113">
        <v>1</v>
      </c>
      <c r="J113">
        <v>1</v>
      </c>
      <c r="K113">
        <v>1</v>
      </c>
      <c r="N113">
        <v>0</v>
      </c>
      <c r="O113">
        <v>0</v>
      </c>
      <c r="P113">
        <v>0</v>
      </c>
      <c r="Q113">
        <v>0</v>
      </c>
      <c r="R113">
        <v>8.4</v>
      </c>
      <c r="S113">
        <v>0</v>
      </c>
      <c r="T113">
        <v>0</v>
      </c>
      <c r="U113">
        <v>0</v>
      </c>
      <c r="V113">
        <v>0</v>
      </c>
      <c r="W113">
        <v>0</v>
      </c>
      <c r="X113">
        <v>0</v>
      </c>
      <c r="Y113">
        <v>4.2</v>
      </c>
      <c r="Z113">
        <v>0</v>
      </c>
      <c r="AA113">
        <v>0</v>
      </c>
      <c r="AB113">
        <v>0</v>
      </c>
      <c r="AC113">
        <v>0</v>
      </c>
      <c r="AD113">
        <v>0</v>
      </c>
      <c r="AE113">
        <v>0</v>
      </c>
      <c r="AF113">
        <v>0</v>
      </c>
      <c r="AG113">
        <v>0</v>
      </c>
      <c r="AH113">
        <v>0</v>
      </c>
      <c r="AI113">
        <v>0</v>
      </c>
      <c r="AJ113">
        <v>0</v>
      </c>
      <c r="AK113">
        <v>0</v>
      </c>
      <c r="AL113">
        <v>0</v>
      </c>
      <c r="AM113">
        <v>0</v>
      </c>
      <c r="AN113">
        <v>0</v>
      </c>
      <c r="AO113">
        <v>0</v>
      </c>
      <c r="AP113">
        <v>0</v>
      </c>
      <c r="AQ113">
        <v>37</v>
      </c>
      <c r="AR113" s="5" t="s">
        <v>84</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0</v>
      </c>
    </row>
    <row r="114" spans="1:75" x14ac:dyDescent="0.25">
      <c r="A114">
        <v>2448035</v>
      </c>
      <c r="B114">
        <v>1</v>
      </c>
      <c r="C114" s="1">
        <v>30225</v>
      </c>
      <c r="D114">
        <v>1</v>
      </c>
      <c r="E114">
        <v>26.4</v>
      </c>
      <c r="F114">
        <v>124.4</v>
      </c>
      <c r="G114">
        <v>18</v>
      </c>
      <c r="H114">
        <v>13</v>
      </c>
      <c r="I114">
        <v>1</v>
      </c>
      <c r="J114">
        <v>1</v>
      </c>
      <c r="K114">
        <v>1</v>
      </c>
      <c r="N114">
        <v>0</v>
      </c>
      <c r="O114">
        <v>25.4</v>
      </c>
      <c r="P114">
        <v>0</v>
      </c>
      <c r="Q114">
        <v>0.6</v>
      </c>
      <c r="R114">
        <v>0</v>
      </c>
      <c r="S114">
        <v>2</v>
      </c>
      <c r="T114">
        <v>0</v>
      </c>
      <c r="U114">
        <v>13.2</v>
      </c>
      <c r="V114">
        <v>0</v>
      </c>
      <c r="W114">
        <v>15.2</v>
      </c>
      <c r="X114">
        <v>0</v>
      </c>
      <c r="Y114">
        <v>0</v>
      </c>
      <c r="Z114">
        <v>0</v>
      </c>
      <c r="AA114">
        <v>0</v>
      </c>
      <c r="AB114">
        <v>4.2</v>
      </c>
      <c r="AC114">
        <v>0</v>
      </c>
      <c r="AD114">
        <v>0</v>
      </c>
      <c r="AE114">
        <v>26.4</v>
      </c>
      <c r="AF114">
        <v>0</v>
      </c>
      <c r="AG114">
        <v>8.4</v>
      </c>
      <c r="AH114">
        <v>0.4</v>
      </c>
      <c r="AI114">
        <v>0</v>
      </c>
      <c r="AJ114">
        <v>2.8</v>
      </c>
      <c r="AK114">
        <v>0</v>
      </c>
      <c r="AL114">
        <v>0</v>
      </c>
      <c r="AM114">
        <v>0</v>
      </c>
      <c r="AN114">
        <v>13.2</v>
      </c>
      <c r="AO114">
        <v>12.4</v>
      </c>
      <c r="AP114">
        <v>0.2</v>
      </c>
      <c r="AQ114">
        <v>0</v>
      </c>
      <c r="AR114">
        <v>0</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row>
    <row r="115" spans="1:75" x14ac:dyDescent="0.25">
      <c r="A115">
        <v>2448035</v>
      </c>
      <c r="B115">
        <v>1</v>
      </c>
      <c r="C115" s="1">
        <v>30256</v>
      </c>
      <c r="D115">
        <v>1</v>
      </c>
      <c r="E115">
        <v>43.6</v>
      </c>
      <c r="F115">
        <v>172.6</v>
      </c>
      <c r="G115">
        <v>15</v>
      </c>
      <c r="H115">
        <v>15</v>
      </c>
      <c r="I115">
        <v>1</v>
      </c>
      <c r="J115">
        <v>1</v>
      </c>
      <c r="K115">
        <v>1</v>
      </c>
      <c r="N115">
        <v>0</v>
      </c>
      <c r="O115">
        <v>0</v>
      </c>
      <c r="P115">
        <v>12.4</v>
      </c>
      <c r="Q115">
        <v>0</v>
      </c>
      <c r="R115">
        <v>2.4</v>
      </c>
      <c r="S115">
        <v>0</v>
      </c>
      <c r="T115">
        <v>6</v>
      </c>
      <c r="U115">
        <v>0</v>
      </c>
      <c r="V115">
        <v>0</v>
      </c>
      <c r="W115">
        <v>2.4</v>
      </c>
      <c r="X115">
        <v>0</v>
      </c>
      <c r="Y115">
        <v>0</v>
      </c>
      <c r="Z115">
        <v>8.6</v>
      </c>
      <c r="AA115">
        <v>25.2</v>
      </c>
      <c r="AB115">
        <v>43.6</v>
      </c>
      <c r="AC115">
        <v>0</v>
      </c>
      <c r="AD115">
        <v>0</v>
      </c>
      <c r="AE115">
        <v>4.8</v>
      </c>
      <c r="AF115">
        <v>0</v>
      </c>
      <c r="AG115">
        <v>0</v>
      </c>
      <c r="AH115">
        <v>5.2</v>
      </c>
      <c r="AI115">
        <v>8.4</v>
      </c>
      <c r="AJ115">
        <v>13.2</v>
      </c>
      <c r="AK115">
        <v>4</v>
      </c>
      <c r="AL115">
        <v>0</v>
      </c>
      <c r="AM115">
        <v>0</v>
      </c>
      <c r="AN115">
        <v>12.2</v>
      </c>
      <c r="AO115">
        <v>0.4</v>
      </c>
      <c r="AP115">
        <v>23.8</v>
      </c>
      <c r="AQ115">
        <v>0</v>
      </c>
      <c r="AR115" s="5" t="s">
        <v>84</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0</v>
      </c>
    </row>
    <row r="116" spans="1:75" s="6" customFormat="1" x14ac:dyDescent="0.25">
      <c r="A116" s="6">
        <v>2448035</v>
      </c>
      <c r="B116" s="6">
        <v>1</v>
      </c>
      <c r="C116" s="7">
        <v>30286</v>
      </c>
      <c r="D116" s="6">
        <v>1</v>
      </c>
      <c r="E116" s="6">
        <v>46</v>
      </c>
      <c r="F116" s="6">
        <v>172.8</v>
      </c>
      <c r="G116" s="6">
        <v>12</v>
      </c>
      <c r="H116" s="6">
        <v>15</v>
      </c>
      <c r="I116" s="6">
        <v>1</v>
      </c>
      <c r="J116" s="6">
        <v>1</v>
      </c>
      <c r="K116" s="6">
        <v>1</v>
      </c>
      <c r="N116" s="6">
        <v>0</v>
      </c>
      <c r="O116" s="6">
        <v>12.8</v>
      </c>
      <c r="P116" s="6">
        <v>0</v>
      </c>
      <c r="Q116" s="6">
        <v>4.2</v>
      </c>
      <c r="R116" s="6">
        <v>0</v>
      </c>
      <c r="S116" s="6">
        <v>0</v>
      </c>
      <c r="T116" s="6">
        <v>0</v>
      </c>
      <c r="U116" s="6">
        <v>0</v>
      </c>
      <c r="V116" s="6">
        <v>2.4</v>
      </c>
      <c r="W116" s="6">
        <v>0</v>
      </c>
      <c r="X116" s="6">
        <v>0</v>
      </c>
      <c r="Y116" s="6">
        <v>46</v>
      </c>
      <c r="Z116" s="6">
        <v>6.2</v>
      </c>
      <c r="AA116" s="6">
        <v>0</v>
      </c>
      <c r="AB116" s="6">
        <v>0</v>
      </c>
      <c r="AC116" s="6">
        <v>2.6</v>
      </c>
      <c r="AD116" s="6">
        <v>0</v>
      </c>
      <c r="AE116" s="6">
        <v>13.4</v>
      </c>
      <c r="AF116" s="6">
        <v>18.600000000000001</v>
      </c>
      <c r="AG116" s="6">
        <v>19.2</v>
      </c>
      <c r="AH116" s="6">
        <v>16.399999999999999</v>
      </c>
      <c r="AI116" s="6">
        <v>9.1999999999999993</v>
      </c>
      <c r="AJ116" s="6">
        <v>6</v>
      </c>
      <c r="AK116" s="6">
        <v>0</v>
      </c>
      <c r="AL116" s="6">
        <v>0</v>
      </c>
      <c r="AM116" s="6">
        <v>0</v>
      </c>
      <c r="AN116" s="6">
        <v>0</v>
      </c>
      <c r="AO116" s="6">
        <v>6.8</v>
      </c>
      <c r="AP116" s="6">
        <v>8.6</v>
      </c>
      <c r="AQ116" s="6">
        <v>0</v>
      </c>
      <c r="AR116" s="6">
        <v>0.4</v>
      </c>
      <c r="AS116" s="6">
        <v>1</v>
      </c>
      <c r="AT116" s="6">
        <v>1</v>
      </c>
      <c r="AU116" s="6">
        <v>1</v>
      </c>
      <c r="AV116" s="6">
        <v>1</v>
      </c>
      <c r="AW116" s="6">
        <v>1</v>
      </c>
      <c r="AX116" s="6">
        <v>1</v>
      </c>
      <c r="AY116" s="6">
        <v>1</v>
      </c>
      <c r="AZ116" s="6">
        <v>1</v>
      </c>
      <c r="BA116" s="6">
        <v>1</v>
      </c>
      <c r="BB116" s="6">
        <v>1</v>
      </c>
      <c r="BC116" s="6">
        <v>1</v>
      </c>
      <c r="BD116" s="6">
        <v>1</v>
      </c>
      <c r="BE116" s="6">
        <v>1</v>
      </c>
      <c r="BF116" s="6">
        <v>1</v>
      </c>
      <c r="BG116" s="6">
        <v>1</v>
      </c>
      <c r="BH116" s="6">
        <v>1</v>
      </c>
      <c r="BI116" s="6">
        <v>1</v>
      </c>
      <c r="BJ116" s="6">
        <v>1</v>
      </c>
      <c r="BK116" s="6">
        <v>1</v>
      </c>
      <c r="BL116" s="6">
        <v>1</v>
      </c>
      <c r="BM116" s="6">
        <v>1</v>
      </c>
      <c r="BN116" s="6">
        <v>1</v>
      </c>
      <c r="BO116" s="6">
        <v>1</v>
      </c>
      <c r="BP116" s="6">
        <v>1</v>
      </c>
      <c r="BQ116" s="6">
        <v>1</v>
      </c>
      <c r="BR116" s="6">
        <v>1</v>
      </c>
      <c r="BS116" s="6">
        <v>1</v>
      </c>
      <c r="BT116" s="6">
        <v>1</v>
      </c>
      <c r="BU116" s="6">
        <v>1</v>
      </c>
      <c r="BV116" s="6">
        <v>1</v>
      </c>
      <c r="BW116" s="6">
        <v>1</v>
      </c>
    </row>
    <row r="117" spans="1:75" s="2" customFormat="1" x14ac:dyDescent="0.25">
      <c r="A117" s="2">
        <v>2448035</v>
      </c>
      <c r="B117" s="2">
        <v>1</v>
      </c>
      <c r="C117" s="3">
        <v>30317</v>
      </c>
      <c r="D117" s="2">
        <v>1</v>
      </c>
      <c r="E117" s="2">
        <v>20.399999999999999</v>
      </c>
      <c r="F117" s="2">
        <v>116.6</v>
      </c>
      <c r="G117" s="2">
        <v>26</v>
      </c>
      <c r="H117" s="2">
        <v>17</v>
      </c>
      <c r="I117" s="2">
        <v>1</v>
      </c>
      <c r="J117" s="2">
        <v>1</v>
      </c>
      <c r="K117" s="2">
        <v>1</v>
      </c>
      <c r="N117" s="2">
        <v>15.2</v>
      </c>
      <c r="O117" s="2">
        <v>0</v>
      </c>
      <c r="P117" s="2">
        <v>0</v>
      </c>
      <c r="Q117" s="2">
        <v>0</v>
      </c>
      <c r="R117" s="2">
        <v>8.6</v>
      </c>
      <c r="S117" s="2">
        <v>0</v>
      </c>
      <c r="T117" s="2">
        <v>7</v>
      </c>
      <c r="U117" s="2">
        <v>0</v>
      </c>
      <c r="V117" s="2">
        <v>8.1999999999999993</v>
      </c>
      <c r="W117" s="2">
        <v>0</v>
      </c>
      <c r="X117" s="2">
        <v>0</v>
      </c>
      <c r="Y117" s="2">
        <v>6.2</v>
      </c>
      <c r="Z117" s="2">
        <v>0.2</v>
      </c>
      <c r="AA117" s="2">
        <v>0.4</v>
      </c>
      <c r="AB117" s="2">
        <v>0.2</v>
      </c>
      <c r="AC117" s="2">
        <v>7.2</v>
      </c>
      <c r="AD117" s="2">
        <v>13.4</v>
      </c>
      <c r="AE117" s="2">
        <v>0</v>
      </c>
      <c r="AF117" s="2">
        <v>0</v>
      </c>
      <c r="AG117" s="2">
        <v>0</v>
      </c>
      <c r="AH117" s="2">
        <v>4.2</v>
      </c>
      <c r="AI117" s="2">
        <v>0</v>
      </c>
      <c r="AJ117" s="2">
        <v>6</v>
      </c>
      <c r="AK117" s="2">
        <v>0.6</v>
      </c>
      <c r="AL117" s="2">
        <v>0.2</v>
      </c>
      <c r="AM117" s="2">
        <v>20.399999999999999</v>
      </c>
      <c r="AN117" s="2">
        <v>0</v>
      </c>
      <c r="AO117" s="2">
        <v>0</v>
      </c>
      <c r="AP117" s="2">
        <v>0</v>
      </c>
      <c r="AQ117" s="2">
        <v>18</v>
      </c>
      <c r="AR117" s="2">
        <v>0.6</v>
      </c>
      <c r="AS117" s="2">
        <v>1</v>
      </c>
      <c r="AT117" s="2">
        <v>1</v>
      </c>
      <c r="AU117" s="2">
        <v>1</v>
      </c>
      <c r="AV117" s="2">
        <v>1</v>
      </c>
      <c r="AW117" s="2">
        <v>1</v>
      </c>
      <c r="AX117" s="2">
        <v>1</v>
      </c>
      <c r="AY117" s="2">
        <v>1</v>
      </c>
      <c r="AZ117" s="2">
        <v>1</v>
      </c>
      <c r="BA117" s="2">
        <v>1</v>
      </c>
      <c r="BB117" s="2">
        <v>1</v>
      </c>
      <c r="BC117" s="2">
        <v>1</v>
      </c>
      <c r="BD117" s="2">
        <v>1</v>
      </c>
      <c r="BE117" s="2">
        <v>1</v>
      </c>
      <c r="BF117" s="2">
        <v>1</v>
      </c>
      <c r="BG117" s="2">
        <v>1</v>
      </c>
      <c r="BH117" s="2">
        <v>1</v>
      </c>
      <c r="BI117" s="2">
        <v>1</v>
      </c>
      <c r="BJ117" s="2">
        <v>1</v>
      </c>
      <c r="BK117" s="2">
        <v>1</v>
      </c>
      <c r="BL117" s="2">
        <v>1</v>
      </c>
      <c r="BM117" s="2">
        <v>1</v>
      </c>
      <c r="BN117" s="2">
        <v>1</v>
      </c>
      <c r="BO117" s="2">
        <v>1</v>
      </c>
      <c r="BP117" s="2">
        <v>1</v>
      </c>
      <c r="BQ117" s="2">
        <v>1</v>
      </c>
      <c r="BR117" s="2">
        <v>1</v>
      </c>
      <c r="BS117" s="2">
        <v>1</v>
      </c>
      <c r="BT117" s="2">
        <v>1</v>
      </c>
      <c r="BU117" s="2">
        <v>1</v>
      </c>
      <c r="BV117" s="2">
        <v>1</v>
      </c>
      <c r="BW117" s="2">
        <v>1</v>
      </c>
    </row>
    <row r="118" spans="1:75" x14ac:dyDescent="0.25">
      <c r="A118">
        <v>2448035</v>
      </c>
      <c r="B118">
        <v>1</v>
      </c>
      <c r="C118" s="1">
        <v>30348</v>
      </c>
      <c r="D118">
        <v>1</v>
      </c>
      <c r="E118">
        <v>20.399999999999999</v>
      </c>
      <c r="F118">
        <v>120.2</v>
      </c>
      <c r="G118">
        <v>9</v>
      </c>
      <c r="H118">
        <v>13</v>
      </c>
      <c r="I118">
        <v>1</v>
      </c>
      <c r="J118">
        <v>1</v>
      </c>
      <c r="K118">
        <v>1</v>
      </c>
      <c r="N118">
        <v>9</v>
      </c>
      <c r="O118">
        <v>0</v>
      </c>
      <c r="P118">
        <v>0</v>
      </c>
      <c r="Q118">
        <v>0</v>
      </c>
      <c r="R118">
        <v>0</v>
      </c>
      <c r="S118">
        <v>0</v>
      </c>
      <c r="T118">
        <v>8.1999999999999993</v>
      </c>
      <c r="U118">
        <v>0</v>
      </c>
      <c r="V118">
        <v>20.399999999999999</v>
      </c>
      <c r="W118">
        <v>0</v>
      </c>
      <c r="X118">
        <v>0</v>
      </c>
      <c r="Y118">
        <v>12</v>
      </c>
      <c r="Z118">
        <v>18.2</v>
      </c>
      <c r="AA118">
        <v>0</v>
      </c>
      <c r="AB118">
        <v>0</v>
      </c>
      <c r="AC118">
        <v>8.1999999999999993</v>
      </c>
      <c r="AD118">
        <v>0</v>
      </c>
      <c r="AE118">
        <v>0</v>
      </c>
      <c r="AF118">
        <v>0.6</v>
      </c>
      <c r="AG118">
        <v>12.2</v>
      </c>
      <c r="AH118">
        <v>0.2</v>
      </c>
      <c r="AI118">
        <v>6.8</v>
      </c>
      <c r="AJ118">
        <v>0</v>
      </c>
      <c r="AK118">
        <v>2.8</v>
      </c>
      <c r="AL118">
        <v>0</v>
      </c>
      <c r="AM118">
        <v>7.2</v>
      </c>
      <c r="AN118">
        <v>14.4</v>
      </c>
      <c r="AO118">
        <v>0</v>
      </c>
      <c r="AP118" s="54" t="s">
        <v>84</v>
      </c>
      <c r="AQ118" s="54"/>
      <c r="AR118" s="54"/>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0</v>
      </c>
    </row>
    <row r="119" spans="1:75" x14ac:dyDescent="0.25">
      <c r="A119">
        <v>2448035</v>
      </c>
      <c r="B119">
        <v>1</v>
      </c>
      <c r="C119" s="1">
        <v>30376</v>
      </c>
      <c r="D119">
        <v>1</v>
      </c>
      <c r="E119">
        <v>25.2</v>
      </c>
      <c r="F119">
        <v>114.2</v>
      </c>
      <c r="G119">
        <v>1</v>
      </c>
      <c r="H119">
        <v>14</v>
      </c>
      <c r="I119">
        <v>1</v>
      </c>
      <c r="J119">
        <v>1</v>
      </c>
      <c r="K119">
        <v>1</v>
      </c>
      <c r="N119">
        <v>25.2</v>
      </c>
      <c r="O119">
        <v>0.2</v>
      </c>
      <c r="P119">
        <v>13.6</v>
      </c>
      <c r="Q119">
        <v>1.2</v>
      </c>
      <c r="R119">
        <v>0</v>
      </c>
      <c r="S119">
        <v>18.2</v>
      </c>
      <c r="T119">
        <v>0</v>
      </c>
      <c r="U119">
        <v>0</v>
      </c>
      <c r="V119">
        <v>0</v>
      </c>
      <c r="W119">
        <v>0.6</v>
      </c>
      <c r="X119">
        <v>0</v>
      </c>
      <c r="Y119">
        <v>4.8</v>
      </c>
      <c r="Z119">
        <v>0</v>
      </c>
      <c r="AA119">
        <v>0</v>
      </c>
      <c r="AB119">
        <v>0</v>
      </c>
      <c r="AC119">
        <v>1.6</v>
      </c>
      <c r="AD119">
        <v>0</v>
      </c>
      <c r="AE119">
        <v>12.2</v>
      </c>
      <c r="AF119">
        <v>15</v>
      </c>
      <c r="AG119">
        <v>0</v>
      </c>
      <c r="AH119">
        <v>0</v>
      </c>
      <c r="AI119">
        <v>0</v>
      </c>
      <c r="AJ119">
        <v>0</v>
      </c>
      <c r="AK119">
        <v>10.199999999999999</v>
      </c>
      <c r="AL119">
        <v>4.5999999999999996</v>
      </c>
      <c r="AM119">
        <v>0.2</v>
      </c>
      <c r="AN119">
        <v>0</v>
      </c>
      <c r="AO119">
        <v>6.6</v>
      </c>
      <c r="AP119">
        <v>0</v>
      </c>
      <c r="AQ119">
        <v>0</v>
      </c>
      <c r="AR119">
        <v>0</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row>
    <row r="120" spans="1:75" x14ac:dyDescent="0.25">
      <c r="A120">
        <v>2448035</v>
      </c>
      <c r="B120">
        <v>1</v>
      </c>
      <c r="C120" s="1">
        <v>30407</v>
      </c>
      <c r="D120">
        <v>1</v>
      </c>
      <c r="E120">
        <v>37.4</v>
      </c>
      <c r="F120">
        <v>165.4</v>
      </c>
      <c r="G120">
        <v>5</v>
      </c>
      <c r="H120">
        <v>9</v>
      </c>
      <c r="I120">
        <v>1</v>
      </c>
      <c r="J120">
        <v>1</v>
      </c>
      <c r="K120">
        <v>1</v>
      </c>
      <c r="N120">
        <v>0</v>
      </c>
      <c r="O120">
        <v>0</v>
      </c>
      <c r="P120">
        <v>0</v>
      </c>
      <c r="Q120">
        <v>25.8</v>
      </c>
      <c r="R120">
        <v>37.4</v>
      </c>
      <c r="S120">
        <v>13.2</v>
      </c>
      <c r="T120">
        <v>0</v>
      </c>
      <c r="U120">
        <v>0</v>
      </c>
      <c r="V120">
        <v>0</v>
      </c>
      <c r="W120">
        <v>0</v>
      </c>
      <c r="X120">
        <v>0</v>
      </c>
      <c r="Y120">
        <v>0</v>
      </c>
      <c r="Z120">
        <v>0</v>
      </c>
      <c r="AA120">
        <v>6.2</v>
      </c>
      <c r="AB120">
        <v>1.2</v>
      </c>
      <c r="AC120">
        <v>0</v>
      </c>
      <c r="AD120">
        <v>0</v>
      </c>
      <c r="AE120">
        <v>0</v>
      </c>
      <c r="AF120">
        <v>33.6</v>
      </c>
      <c r="AG120">
        <v>0</v>
      </c>
      <c r="AH120">
        <v>0</v>
      </c>
      <c r="AI120">
        <v>0</v>
      </c>
      <c r="AJ120">
        <v>19.600000000000001</v>
      </c>
      <c r="AK120">
        <v>9.1999999999999993</v>
      </c>
      <c r="AL120">
        <v>19.2</v>
      </c>
      <c r="AM120">
        <v>0</v>
      </c>
      <c r="AN120">
        <v>0</v>
      </c>
      <c r="AO120">
        <v>0</v>
      </c>
      <c r="AP120">
        <v>0</v>
      </c>
      <c r="AQ120">
        <v>0</v>
      </c>
      <c r="AR120" s="5" t="s">
        <v>84</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0</v>
      </c>
    </row>
    <row r="121" spans="1:75" x14ac:dyDescent="0.25">
      <c r="A121">
        <v>2448035</v>
      </c>
      <c r="B121">
        <v>1</v>
      </c>
      <c r="C121" s="1">
        <v>30437</v>
      </c>
      <c r="D121">
        <v>1</v>
      </c>
      <c r="E121">
        <v>54</v>
      </c>
      <c r="F121">
        <v>254.2</v>
      </c>
      <c r="G121">
        <v>28</v>
      </c>
      <c r="H121">
        <v>16</v>
      </c>
      <c r="I121">
        <v>1</v>
      </c>
      <c r="J121">
        <v>1</v>
      </c>
      <c r="K121">
        <v>1</v>
      </c>
      <c r="N121">
        <v>0.2</v>
      </c>
      <c r="O121">
        <v>0</v>
      </c>
      <c r="P121">
        <v>0</v>
      </c>
      <c r="Q121">
        <v>0</v>
      </c>
      <c r="R121">
        <v>0</v>
      </c>
      <c r="S121">
        <v>0</v>
      </c>
      <c r="T121">
        <v>2</v>
      </c>
      <c r="U121">
        <v>0</v>
      </c>
      <c r="V121">
        <v>0.4</v>
      </c>
      <c r="W121">
        <v>0</v>
      </c>
      <c r="X121">
        <v>0.6</v>
      </c>
      <c r="Y121">
        <v>0</v>
      </c>
      <c r="Z121">
        <v>0.8</v>
      </c>
      <c r="AA121">
        <v>13.2</v>
      </c>
      <c r="AB121">
        <v>2.8</v>
      </c>
      <c r="AC121">
        <v>0</v>
      </c>
      <c r="AD121">
        <v>0</v>
      </c>
      <c r="AE121">
        <v>0</v>
      </c>
      <c r="AF121">
        <v>34.200000000000003</v>
      </c>
      <c r="AG121">
        <v>53.2</v>
      </c>
      <c r="AH121">
        <v>0</v>
      </c>
      <c r="AI121">
        <v>0</v>
      </c>
      <c r="AJ121">
        <v>16</v>
      </c>
      <c r="AK121">
        <v>0.4</v>
      </c>
      <c r="AL121">
        <v>2.2000000000000002</v>
      </c>
      <c r="AM121">
        <v>0</v>
      </c>
      <c r="AN121">
        <v>0</v>
      </c>
      <c r="AO121">
        <v>54</v>
      </c>
      <c r="AP121">
        <v>13.2</v>
      </c>
      <c r="AQ121">
        <v>37.6</v>
      </c>
      <c r="AR121">
        <v>23.4</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row>
    <row r="122" spans="1:75" x14ac:dyDescent="0.25">
      <c r="A122">
        <v>2448035</v>
      </c>
      <c r="B122">
        <v>1</v>
      </c>
      <c r="C122" s="1">
        <v>30468</v>
      </c>
      <c r="D122">
        <v>1</v>
      </c>
      <c r="E122">
        <v>50.2</v>
      </c>
      <c r="F122">
        <v>312.8</v>
      </c>
      <c r="G122">
        <v>12</v>
      </c>
      <c r="H122">
        <v>16</v>
      </c>
      <c r="I122">
        <v>1</v>
      </c>
      <c r="J122">
        <v>1</v>
      </c>
      <c r="K122">
        <v>1</v>
      </c>
      <c r="N122">
        <v>0</v>
      </c>
      <c r="O122">
        <v>8.1999999999999993</v>
      </c>
      <c r="P122">
        <v>12</v>
      </c>
      <c r="Q122">
        <v>0</v>
      </c>
      <c r="R122">
        <v>22</v>
      </c>
      <c r="S122">
        <v>24</v>
      </c>
      <c r="T122">
        <v>14.8</v>
      </c>
      <c r="U122">
        <v>0</v>
      </c>
      <c r="V122">
        <v>42.2</v>
      </c>
      <c r="W122">
        <v>0</v>
      </c>
      <c r="X122">
        <v>22</v>
      </c>
      <c r="Y122">
        <v>50.2</v>
      </c>
      <c r="Z122">
        <v>15.4</v>
      </c>
      <c r="AA122">
        <v>0.2</v>
      </c>
      <c r="AB122">
        <v>0</v>
      </c>
      <c r="AC122">
        <v>0</v>
      </c>
      <c r="AD122">
        <v>0</v>
      </c>
      <c r="AE122">
        <v>0</v>
      </c>
      <c r="AF122">
        <v>0</v>
      </c>
      <c r="AG122">
        <v>0</v>
      </c>
      <c r="AH122">
        <v>0</v>
      </c>
      <c r="AI122">
        <v>0</v>
      </c>
      <c r="AJ122">
        <v>25.6</v>
      </c>
      <c r="AK122">
        <v>15.4</v>
      </c>
      <c r="AL122">
        <v>26</v>
      </c>
      <c r="AM122">
        <v>12.6</v>
      </c>
      <c r="AN122">
        <v>9</v>
      </c>
      <c r="AO122">
        <v>13.2</v>
      </c>
      <c r="AP122">
        <v>0</v>
      </c>
      <c r="AQ122">
        <v>0</v>
      </c>
      <c r="AR122" s="5" t="s">
        <v>84</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0</v>
      </c>
    </row>
    <row r="123" spans="1:75" x14ac:dyDescent="0.25">
      <c r="A123">
        <v>2448035</v>
      </c>
      <c r="B123">
        <v>1</v>
      </c>
      <c r="C123" s="1">
        <v>30498</v>
      </c>
      <c r="D123">
        <v>1</v>
      </c>
      <c r="E123">
        <v>25.2</v>
      </c>
      <c r="F123">
        <v>68.2</v>
      </c>
      <c r="G123">
        <v>6</v>
      </c>
      <c r="H123">
        <v>8</v>
      </c>
      <c r="I123">
        <v>1</v>
      </c>
      <c r="J123">
        <v>1</v>
      </c>
      <c r="K123">
        <v>1</v>
      </c>
      <c r="N123">
        <v>0</v>
      </c>
      <c r="O123">
        <v>0</v>
      </c>
      <c r="P123">
        <v>6.2</v>
      </c>
      <c r="Q123">
        <v>0</v>
      </c>
      <c r="R123">
        <v>0</v>
      </c>
      <c r="S123">
        <v>25.2</v>
      </c>
      <c r="T123">
        <v>17.600000000000001</v>
      </c>
      <c r="U123">
        <v>2.4</v>
      </c>
      <c r="V123">
        <v>8.1999999999999993</v>
      </c>
      <c r="W123">
        <v>0</v>
      </c>
      <c r="X123">
        <v>0</v>
      </c>
      <c r="Y123">
        <v>1.8</v>
      </c>
      <c r="Z123">
        <v>0</v>
      </c>
      <c r="AA123">
        <v>0</v>
      </c>
      <c r="AB123">
        <v>0</v>
      </c>
      <c r="AC123">
        <v>0</v>
      </c>
      <c r="AD123">
        <v>0</v>
      </c>
      <c r="AE123">
        <v>0</v>
      </c>
      <c r="AF123">
        <v>5.6</v>
      </c>
      <c r="AG123">
        <v>0</v>
      </c>
      <c r="AH123">
        <v>0</v>
      </c>
      <c r="AI123">
        <v>0</v>
      </c>
      <c r="AJ123">
        <v>0</v>
      </c>
      <c r="AK123">
        <v>0</v>
      </c>
      <c r="AL123">
        <v>0</v>
      </c>
      <c r="AM123">
        <v>1.2</v>
      </c>
      <c r="AN123">
        <v>0</v>
      </c>
      <c r="AO123">
        <v>0</v>
      </c>
      <c r="AP123">
        <v>0</v>
      </c>
      <c r="AQ123">
        <v>0</v>
      </c>
      <c r="AR123">
        <v>0</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row>
    <row r="124" spans="1:75" x14ac:dyDescent="0.25">
      <c r="A124">
        <v>2448035</v>
      </c>
      <c r="B124">
        <v>1</v>
      </c>
      <c r="C124" s="1">
        <v>30529</v>
      </c>
      <c r="D124">
        <v>1</v>
      </c>
      <c r="E124">
        <v>1.4</v>
      </c>
      <c r="F124">
        <v>1.4</v>
      </c>
      <c r="G124">
        <v>3</v>
      </c>
      <c r="H124">
        <v>1</v>
      </c>
      <c r="I124">
        <v>1</v>
      </c>
      <c r="J124">
        <v>1</v>
      </c>
      <c r="K124">
        <v>1</v>
      </c>
      <c r="N124">
        <v>0</v>
      </c>
      <c r="O124">
        <v>0</v>
      </c>
      <c r="P124">
        <v>1.4</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row>
    <row r="125" spans="1:75" x14ac:dyDescent="0.25">
      <c r="A125">
        <v>2448035</v>
      </c>
      <c r="B125">
        <v>1</v>
      </c>
      <c r="C125" s="1">
        <v>30560</v>
      </c>
      <c r="D125">
        <v>1</v>
      </c>
      <c r="E125">
        <v>44.6</v>
      </c>
      <c r="F125">
        <v>201.6</v>
      </c>
      <c r="G125">
        <v>18</v>
      </c>
      <c r="H125">
        <v>17</v>
      </c>
      <c r="I125">
        <v>1</v>
      </c>
      <c r="J125">
        <v>1</v>
      </c>
      <c r="K125">
        <v>1</v>
      </c>
      <c r="N125">
        <v>0</v>
      </c>
      <c r="O125">
        <v>0.2</v>
      </c>
      <c r="P125">
        <v>0</v>
      </c>
      <c r="Q125">
        <v>12.4</v>
      </c>
      <c r="R125">
        <v>11.2</v>
      </c>
      <c r="S125">
        <v>18.600000000000001</v>
      </c>
      <c r="T125">
        <v>2.2000000000000002</v>
      </c>
      <c r="U125">
        <v>16.2</v>
      </c>
      <c r="V125">
        <v>0</v>
      </c>
      <c r="W125">
        <v>0</v>
      </c>
      <c r="X125">
        <v>0.2</v>
      </c>
      <c r="Y125">
        <v>6.8</v>
      </c>
      <c r="Z125">
        <v>2.6</v>
      </c>
      <c r="AA125">
        <v>0</v>
      </c>
      <c r="AB125">
        <v>0</v>
      </c>
      <c r="AC125">
        <v>20</v>
      </c>
      <c r="AD125">
        <v>25.2</v>
      </c>
      <c r="AE125">
        <v>44.6</v>
      </c>
      <c r="AF125">
        <v>4</v>
      </c>
      <c r="AG125">
        <v>0</v>
      </c>
      <c r="AH125">
        <v>0</v>
      </c>
      <c r="AI125">
        <v>6.2</v>
      </c>
      <c r="AJ125">
        <v>25.8</v>
      </c>
      <c r="AK125">
        <v>1.6</v>
      </c>
      <c r="AL125">
        <v>0</v>
      </c>
      <c r="AM125">
        <v>0</v>
      </c>
      <c r="AN125">
        <v>0</v>
      </c>
      <c r="AO125">
        <v>0</v>
      </c>
      <c r="AP125">
        <v>0</v>
      </c>
      <c r="AQ125">
        <v>3.8</v>
      </c>
      <c r="AR125" s="5" t="s">
        <v>84</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0</v>
      </c>
    </row>
    <row r="126" spans="1:75" x14ac:dyDescent="0.25">
      <c r="A126">
        <v>2448035</v>
      </c>
      <c r="B126">
        <v>1</v>
      </c>
      <c r="C126" s="1">
        <v>30590</v>
      </c>
      <c r="D126">
        <v>1</v>
      </c>
      <c r="E126">
        <v>36</v>
      </c>
      <c r="F126">
        <v>57.8</v>
      </c>
      <c r="G126">
        <v>19</v>
      </c>
      <c r="H126">
        <v>6</v>
      </c>
      <c r="I126">
        <v>1</v>
      </c>
      <c r="J126">
        <v>1</v>
      </c>
      <c r="K126">
        <v>1</v>
      </c>
      <c r="N126">
        <v>0</v>
      </c>
      <c r="O126">
        <v>0</v>
      </c>
      <c r="P126">
        <v>0</v>
      </c>
      <c r="Q126">
        <v>0</v>
      </c>
      <c r="R126">
        <v>0</v>
      </c>
      <c r="S126">
        <v>0</v>
      </c>
      <c r="T126">
        <v>0</v>
      </c>
      <c r="U126">
        <v>0</v>
      </c>
      <c r="V126">
        <v>0</v>
      </c>
      <c r="W126">
        <v>1.2</v>
      </c>
      <c r="X126">
        <v>0</v>
      </c>
      <c r="Y126">
        <v>0</v>
      </c>
      <c r="Z126">
        <v>0</v>
      </c>
      <c r="AA126">
        <v>0</v>
      </c>
      <c r="AB126">
        <v>9.6</v>
      </c>
      <c r="AC126">
        <v>0</v>
      </c>
      <c r="AD126">
        <v>0</v>
      </c>
      <c r="AE126">
        <v>0</v>
      </c>
      <c r="AF126">
        <v>36</v>
      </c>
      <c r="AG126">
        <v>0</v>
      </c>
      <c r="AH126">
        <v>6</v>
      </c>
      <c r="AI126">
        <v>0</v>
      </c>
      <c r="AJ126">
        <v>0</v>
      </c>
      <c r="AK126">
        <v>0</v>
      </c>
      <c r="AL126">
        <v>0.8</v>
      </c>
      <c r="AM126">
        <v>0</v>
      </c>
      <c r="AN126">
        <v>0</v>
      </c>
      <c r="AO126">
        <v>0</v>
      </c>
      <c r="AP126">
        <v>4.2</v>
      </c>
      <c r="AQ126">
        <v>0</v>
      </c>
      <c r="AR126">
        <v>0</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row>
    <row r="127" spans="1:75" x14ac:dyDescent="0.25">
      <c r="A127">
        <v>2448035</v>
      </c>
      <c r="B127">
        <v>1</v>
      </c>
      <c r="C127" s="1">
        <v>30621</v>
      </c>
      <c r="D127">
        <v>1</v>
      </c>
      <c r="E127">
        <v>39.6</v>
      </c>
      <c r="F127">
        <v>88.2</v>
      </c>
      <c r="G127">
        <v>12</v>
      </c>
      <c r="H127">
        <v>8</v>
      </c>
      <c r="I127">
        <v>1</v>
      </c>
      <c r="J127">
        <v>1</v>
      </c>
      <c r="K127">
        <v>1</v>
      </c>
      <c r="N127">
        <v>16.8</v>
      </c>
      <c r="O127">
        <v>11.2</v>
      </c>
      <c r="P127">
        <v>0</v>
      </c>
      <c r="Q127">
        <v>1.2</v>
      </c>
      <c r="R127">
        <v>0</v>
      </c>
      <c r="S127">
        <v>0</v>
      </c>
      <c r="T127">
        <v>0</v>
      </c>
      <c r="U127">
        <v>0</v>
      </c>
      <c r="V127">
        <v>0</v>
      </c>
      <c r="W127">
        <v>0</v>
      </c>
      <c r="X127">
        <v>11.8</v>
      </c>
      <c r="Y127">
        <v>39.6</v>
      </c>
      <c r="Z127">
        <v>1.2</v>
      </c>
      <c r="AA127">
        <v>0</v>
      </c>
      <c r="AB127">
        <v>0</v>
      </c>
      <c r="AC127">
        <v>0</v>
      </c>
      <c r="AD127">
        <v>0</v>
      </c>
      <c r="AE127">
        <v>0</v>
      </c>
      <c r="AF127">
        <v>0</v>
      </c>
      <c r="AG127">
        <v>0</v>
      </c>
      <c r="AH127">
        <v>0</v>
      </c>
      <c r="AI127">
        <v>0</v>
      </c>
      <c r="AJ127">
        <v>6</v>
      </c>
      <c r="AK127">
        <v>0</v>
      </c>
      <c r="AL127">
        <v>0</v>
      </c>
      <c r="AM127">
        <v>0</v>
      </c>
      <c r="AN127">
        <v>0</v>
      </c>
      <c r="AO127">
        <v>0.4</v>
      </c>
      <c r="AP127">
        <v>0</v>
      </c>
      <c r="AQ127">
        <v>0</v>
      </c>
      <c r="AR127" s="5" t="s">
        <v>84</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0</v>
      </c>
    </row>
    <row r="128" spans="1:75" x14ac:dyDescent="0.25">
      <c r="A128">
        <v>2448035</v>
      </c>
      <c r="B128">
        <v>1</v>
      </c>
      <c r="C128" s="1">
        <v>30651</v>
      </c>
      <c r="D128">
        <v>1</v>
      </c>
      <c r="E128">
        <v>18.600000000000001</v>
      </c>
      <c r="F128">
        <v>110.4</v>
      </c>
      <c r="G128">
        <v>29</v>
      </c>
      <c r="H128">
        <v>14</v>
      </c>
      <c r="I128">
        <v>1</v>
      </c>
      <c r="J128">
        <v>1</v>
      </c>
      <c r="K128">
        <v>1</v>
      </c>
      <c r="N128">
        <v>0</v>
      </c>
      <c r="O128">
        <v>8.1999999999999993</v>
      </c>
      <c r="P128">
        <v>0</v>
      </c>
      <c r="Q128">
        <v>0</v>
      </c>
      <c r="R128">
        <v>0</v>
      </c>
      <c r="S128">
        <v>0</v>
      </c>
      <c r="T128">
        <v>2</v>
      </c>
      <c r="U128">
        <v>0</v>
      </c>
      <c r="V128">
        <v>0</v>
      </c>
      <c r="W128">
        <v>0.2</v>
      </c>
      <c r="X128">
        <v>0</v>
      </c>
      <c r="Y128">
        <v>0</v>
      </c>
      <c r="Z128">
        <v>0</v>
      </c>
      <c r="AA128">
        <v>2.2000000000000002</v>
      </c>
      <c r="AB128">
        <v>8.1999999999999993</v>
      </c>
      <c r="AC128">
        <v>0</v>
      </c>
      <c r="AD128">
        <v>0</v>
      </c>
      <c r="AE128">
        <v>13</v>
      </c>
      <c r="AF128">
        <v>0</v>
      </c>
      <c r="AG128">
        <v>8.4</v>
      </c>
      <c r="AH128">
        <v>0</v>
      </c>
      <c r="AI128">
        <v>9.1999999999999993</v>
      </c>
      <c r="AJ128">
        <v>15.2</v>
      </c>
      <c r="AK128">
        <v>0</v>
      </c>
      <c r="AL128">
        <v>0</v>
      </c>
      <c r="AM128">
        <v>4.4000000000000004</v>
      </c>
      <c r="AN128">
        <v>0</v>
      </c>
      <c r="AO128">
        <v>7.4</v>
      </c>
      <c r="AP128">
        <v>18.600000000000001</v>
      </c>
      <c r="AQ128">
        <v>10.8</v>
      </c>
      <c r="AR128">
        <v>2.6</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row>
    <row r="129" spans="1:75" s="2" customFormat="1" x14ac:dyDescent="0.25">
      <c r="A129" s="2">
        <v>2448035</v>
      </c>
      <c r="B129" s="2">
        <v>1</v>
      </c>
      <c r="C129" s="3">
        <v>30682</v>
      </c>
      <c r="D129" s="2">
        <v>1</v>
      </c>
      <c r="E129" s="2">
        <v>39.799999999999997</v>
      </c>
      <c r="F129" s="2">
        <v>147</v>
      </c>
      <c r="G129" s="2">
        <v>27</v>
      </c>
      <c r="H129" s="2">
        <v>11</v>
      </c>
      <c r="I129" s="2">
        <v>1</v>
      </c>
      <c r="J129" s="2">
        <v>1</v>
      </c>
      <c r="K129" s="2">
        <v>1</v>
      </c>
      <c r="N129" s="2">
        <v>0</v>
      </c>
      <c r="O129" s="2">
        <v>0</v>
      </c>
      <c r="P129" s="2">
        <v>0</v>
      </c>
      <c r="Q129" s="2">
        <v>8.6</v>
      </c>
      <c r="R129" s="2">
        <v>6</v>
      </c>
      <c r="S129" s="2">
        <v>0</v>
      </c>
      <c r="T129" s="2">
        <v>12.2</v>
      </c>
      <c r="U129" s="2">
        <v>0</v>
      </c>
      <c r="V129" s="2">
        <v>0</v>
      </c>
      <c r="W129" s="2">
        <v>0</v>
      </c>
      <c r="X129" s="2">
        <v>0</v>
      </c>
      <c r="Y129" s="2">
        <v>0</v>
      </c>
      <c r="Z129" s="2">
        <v>0</v>
      </c>
      <c r="AA129" s="2">
        <v>0</v>
      </c>
      <c r="AB129" s="2">
        <v>0</v>
      </c>
      <c r="AC129" s="2">
        <v>0</v>
      </c>
      <c r="AD129" s="2">
        <v>26.4</v>
      </c>
      <c r="AE129" s="2">
        <v>0</v>
      </c>
      <c r="AF129" s="2">
        <v>0</v>
      </c>
      <c r="AG129" s="2">
        <v>0</v>
      </c>
      <c r="AH129" s="2">
        <v>19.600000000000001</v>
      </c>
      <c r="AI129" s="2">
        <v>0</v>
      </c>
      <c r="AJ129" s="2">
        <v>8.6</v>
      </c>
      <c r="AK129" s="2">
        <v>0</v>
      </c>
      <c r="AL129" s="2">
        <v>2.4</v>
      </c>
      <c r="AM129" s="2">
        <v>0</v>
      </c>
      <c r="AN129" s="2">
        <v>39.799999999999997</v>
      </c>
      <c r="AO129" s="2">
        <v>0.2</v>
      </c>
      <c r="AP129" s="2">
        <v>6.2</v>
      </c>
      <c r="AQ129" s="2">
        <v>0</v>
      </c>
      <c r="AR129" s="2">
        <v>17</v>
      </c>
      <c r="AS129" s="2">
        <v>1</v>
      </c>
      <c r="AT129" s="2">
        <v>1</v>
      </c>
      <c r="AU129" s="2">
        <v>1</v>
      </c>
      <c r="AV129" s="2">
        <v>1</v>
      </c>
      <c r="AW129" s="2">
        <v>1</v>
      </c>
      <c r="AX129" s="2">
        <v>1</v>
      </c>
      <c r="AY129" s="2">
        <v>1</v>
      </c>
      <c r="AZ129" s="2">
        <v>1</v>
      </c>
      <c r="BA129" s="2">
        <v>1</v>
      </c>
      <c r="BB129" s="2">
        <v>1</v>
      </c>
      <c r="BC129" s="2">
        <v>1</v>
      </c>
      <c r="BD129" s="2">
        <v>1</v>
      </c>
      <c r="BE129" s="2">
        <v>1</v>
      </c>
      <c r="BF129" s="2">
        <v>1</v>
      </c>
      <c r="BG129" s="2">
        <v>1</v>
      </c>
      <c r="BH129" s="2">
        <v>1</v>
      </c>
      <c r="BI129" s="2">
        <v>1</v>
      </c>
      <c r="BJ129" s="2">
        <v>1</v>
      </c>
      <c r="BK129" s="2">
        <v>1</v>
      </c>
      <c r="BL129" s="2">
        <v>1</v>
      </c>
      <c r="BM129" s="2">
        <v>1</v>
      </c>
      <c r="BN129" s="2">
        <v>1</v>
      </c>
      <c r="BO129" s="2">
        <v>1</v>
      </c>
      <c r="BP129" s="2">
        <v>1</v>
      </c>
      <c r="BQ129" s="2">
        <v>1</v>
      </c>
      <c r="BR129" s="2">
        <v>1</v>
      </c>
      <c r="BS129" s="2">
        <v>1</v>
      </c>
      <c r="BT129" s="2">
        <v>1</v>
      </c>
      <c r="BU129" s="2">
        <v>1</v>
      </c>
      <c r="BV129" s="2">
        <v>1</v>
      </c>
      <c r="BW129" s="2">
        <v>1</v>
      </c>
    </row>
    <row r="130" spans="1:75" x14ac:dyDescent="0.25">
      <c r="A130">
        <v>2448035</v>
      </c>
      <c r="B130">
        <v>1</v>
      </c>
      <c r="C130" s="1">
        <v>30713</v>
      </c>
      <c r="D130">
        <v>1</v>
      </c>
      <c r="E130">
        <v>34.799999999999997</v>
      </c>
      <c r="F130">
        <v>116.2</v>
      </c>
      <c r="G130">
        <v>27</v>
      </c>
      <c r="H130">
        <v>8</v>
      </c>
      <c r="I130">
        <v>1</v>
      </c>
      <c r="J130">
        <v>1</v>
      </c>
      <c r="K130">
        <v>1</v>
      </c>
      <c r="N130">
        <v>0</v>
      </c>
      <c r="O130">
        <v>0</v>
      </c>
      <c r="P130">
        <v>19.399999999999999</v>
      </c>
      <c r="Q130">
        <v>0</v>
      </c>
      <c r="R130">
        <v>8.1999999999999993</v>
      </c>
      <c r="S130">
        <v>0</v>
      </c>
      <c r="T130">
        <v>16.2</v>
      </c>
      <c r="U130">
        <v>5.6</v>
      </c>
      <c r="V130">
        <v>0</v>
      </c>
      <c r="W130">
        <v>0</v>
      </c>
      <c r="X130">
        <v>0</v>
      </c>
      <c r="Y130">
        <v>0</v>
      </c>
      <c r="Z130">
        <v>0</v>
      </c>
      <c r="AA130">
        <v>0</v>
      </c>
      <c r="AB130">
        <v>8.1999999999999993</v>
      </c>
      <c r="AC130">
        <v>0</v>
      </c>
      <c r="AD130">
        <v>0</v>
      </c>
      <c r="AE130">
        <v>0</v>
      </c>
      <c r="AF130">
        <v>11</v>
      </c>
      <c r="AG130">
        <v>0</v>
      </c>
      <c r="AH130">
        <v>0</v>
      </c>
      <c r="AI130">
        <v>0</v>
      </c>
      <c r="AJ130">
        <v>0</v>
      </c>
      <c r="AK130">
        <v>0</v>
      </c>
      <c r="AL130">
        <v>0</v>
      </c>
      <c r="AM130">
        <v>0</v>
      </c>
      <c r="AN130">
        <v>34.799999999999997</v>
      </c>
      <c r="AO130">
        <v>0</v>
      </c>
      <c r="AP130">
        <v>12.8</v>
      </c>
      <c r="AQ130" s="54" t="s">
        <v>84</v>
      </c>
      <c r="AR130" s="54"/>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0</v>
      </c>
    </row>
    <row r="131" spans="1:75" x14ac:dyDescent="0.25">
      <c r="A131">
        <v>2448035</v>
      </c>
      <c r="B131">
        <v>1</v>
      </c>
      <c r="C131" s="1">
        <v>30742</v>
      </c>
      <c r="D131">
        <v>1</v>
      </c>
      <c r="E131">
        <v>20.8</v>
      </c>
      <c r="F131">
        <v>66</v>
      </c>
      <c r="G131">
        <v>5</v>
      </c>
      <c r="H131">
        <v>9</v>
      </c>
      <c r="I131">
        <v>1</v>
      </c>
      <c r="J131">
        <v>1</v>
      </c>
      <c r="K131">
        <v>1</v>
      </c>
      <c r="N131">
        <v>0</v>
      </c>
      <c r="O131">
        <v>0</v>
      </c>
      <c r="P131">
        <v>0</v>
      </c>
      <c r="Q131">
        <v>0</v>
      </c>
      <c r="R131">
        <v>20.8</v>
      </c>
      <c r="S131">
        <v>4.4000000000000004</v>
      </c>
      <c r="T131">
        <v>0</v>
      </c>
      <c r="U131">
        <v>2</v>
      </c>
      <c r="V131">
        <v>0</v>
      </c>
      <c r="W131">
        <v>0</v>
      </c>
      <c r="X131">
        <v>0</v>
      </c>
      <c r="Y131">
        <v>0.6</v>
      </c>
      <c r="Z131">
        <v>0</v>
      </c>
      <c r="AA131">
        <v>9.6</v>
      </c>
      <c r="AB131">
        <v>0</v>
      </c>
      <c r="AC131">
        <v>0</v>
      </c>
      <c r="AD131">
        <v>0</v>
      </c>
      <c r="AE131">
        <v>0</v>
      </c>
      <c r="AF131">
        <v>0.2</v>
      </c>
      <c r="AG131">
        <v>0</v>
      </c>
      <c r="AH131">
        <v>6.4</v>
      </c>
      <c r="AI131">
        <v>0</v>
      </c>
      <c r="AJ131">
        <v>0</v>
      </c>
      <c r="AK131">
        <v>0</v>
      </c>
      <c r="AL131">
        <v>0</v>
      </c>
      <c r="AM131">
        <v>2.6</v>
      </c>
      <c r="AN131">
        <v>0</v>
      </c>
      <c r="AO131">
        <v>0</v>
      </c>
      <c r="AP131">
        <v>19.399999999999999</v>
      </c>
      <c r="AQ131">
        <v>0</v>
      </c>
      <c r="AR131">
        <v>0</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row>
    <row r="132" spans="1:75" x14ac:dyDescent="0.25">
      <c r="A132">
        <v>2448035</v>
      </c>
      <c r="B132">
        <v>1</v>
      </c>
      <c r="C132" s="1">
        <v>30773</v>
      </c>
      <c r="D132">
        <v>1</v>
      </c>
      <c r="E132">
        <v>18.8</v>
      </c>
      <c r="F132">
        <v>66.400000000000006</v>
      </c>
      <c r="G132">
        <v>18</v>
      </c>
      <c r="H132">
        <v>7</v>
      </c>
      <c r="I132">
        <v>1</v>
      </c>
      <c r="J132">
        <v>1</v>
      </c>
      <c r="K132">
        <v>1</v>
      </c>
      <c r="N132">
        <v>0</v>
      </c>
      <c r="O132">
        <v>0</v>
      </c>
      <c r="P132">
        <v>2.8</v>
      </c>
      <c r="Q132">
        <v>0</v>
      </c>
      <c r="R132">
        <v>0</v>
      </c>
      <c r="S132">
        <v>0</v>
      </c>
      <c r="T132">
        <v>0</v>
      </c>
      <c r="U132">
        <v>0</v>
      </c>
      <c r="V132">
        <v>0</v>
      </c>
      <c r="W132">
        <v>0</v>
      </c>
      <c r="X132">
        <v>18.399999999999999</v>
      </c>
      <c r="Y132">
        <v>0</v>
      </c>
      <c r="Z132">
        <v>0</v>
      </c>
      <c r="AA132">
        <v>0</v>
      </c>
      <c r="AB132">
        <v>4.4000000000000004</v>
      </c>
      <c r="AC132">
        <v>0</v>
      </c>
      <c r="AD132">
        <v>0</v>
      </c>
      <c r="AE132">
        <v>18.8</v>
      </c>
      <c r="AF132">
        <v>0</v>
      </c>
      <c r="AG132">
        <v>0</v>
      </c>
      <c r="AH132">
        <v>0</v>
      </c>
      <c r="AI132">
        <v>0</v>
      </c>
      <c r="AJ132">
        <v>0</v>
      </c>
      <c r="AK132">
        <v>11.8</v>
      </c>
      <c r="AL132">
        <v>5.6</v>
      </c>
      <c r="AM132">
        <v>0</v>
      </c>
      <c r="AN132">
        <v>0</v>
      </c>
      <c r="AO132">
        <v>0</v>
      </c>
      <c r="AP132">
        <v>0</v>
      </c>
      <c r="AQ132">
        <v>4.5999999999999996</v>
      </c>
      <c r="AR132" s="5" t="s">
        <v>84</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0</v>
      </c>
    </row>
    <row r="133" spans="1:75" x14ac:dyDescent="0.25">
      <c r="A133">
        <v>2448035</v>
      </c>
      <c r="B133">
        <v>1</v>
      </c>
      <c r="C133" s="1">
        <v>30803</v>
      </c>
      <c r="D133">
        <v>1</v>
      </c>
      <c r="E133">
        <v>44</v>
      </c>
      <c r="F133">
        <v>123.6</v>
      </c>
      <c r="G133">
        <v>12</v>
      </c>
      <c r="H133">
        <v>9</v>
      </c>
      <c r="I133">
        <v>1</v>
      </c>
      <c r="J133">
        <v>1</v>
      </c>
      <c r="K133">
        <v>1</v>
      </c>
      <c r="N133">
        <v>18.2</v>
      </c>
      <c r="O133">
        <v>0</v>
      </c>
      <c r="P133">
        <v>0</v>
      </c>
      <c r="Q133">
        <v>0</v>
      </c>
      <c r="R133">
        <v>0</v>
      </c>
      <c r="S133">
        <v>6</v>
      </c>
      <c r="T133">
        <v>0</v>
      </c>
      <c r="U133">
        <v>0</v>
      </c>
      <c r="V133">
        <v>0</v>
      </c>
      <c r="W133">
        <v>0</v>
      </c>
      <c r="X133">
        <v>8.4</v>
      </c>
      <c r="Y133">
        <v>44</v>
      </c>
      <c r="Z133">
        <v>4.5999999999999996</v>
      </c>
      <c r="AA133">
        <v>0</v>
      </c>
      <c r="AB133">
        <v>0</v>
      </c>
      <c r="AC133">
        <v>12</v>
      </c>
      <c r="AD133">
        <v>0</v>
      </c>
      <c r="AE133">
        <v>23.4</v>
      </c>
      <c r="AF133">
        <v>0</v>
      </c>
      <c r="AG133">
        <v>6.2</v>
      </c>
      <c r="AH133">
        <v>0</v>
      </c>
      <c r="AI133">
        <v>0</v>
      </c>
      <c r="AJ133">
        <v>0</v>
      </c>
      <c r="AK133">
        <v>0</v>
      </c>
      <c r="AL133">
        <v>0</v>
      </c>
      <c r="AM133">
        <v>0</v>
      </c>
      <c r="AN133">
        <v>0</v>
      </c>
      <c r="AO133">
        <v>0</v>
      </c>
      <c r="AP133">
        <v>0</v>
      </c>
      <c r="AQ133">
        <v>0.8</v>
      </c>
      <c r="AR133">
        <v>0</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row>
    <row r="134" spans="1:75" x14ac:dyDescent="0.25">
      <c r="A134">
        <v>2448035</v>
      </c>
      <c r="B134">
        <v>1</v>
      </c>
      <c r="C134" s="1">
        <v>30834</v>
      </c>
      <c r="D134">
        <v>1</v>
      </c>
      <c r="E134">
        <v>27.4</v>
      </c>
      <c r="F134">
        <v>69</v>
      </c>
      <c r="G134">
        <v>18</v>
      </c>
      <c r="H134">
        <v>5</v>
      </c>
      <c r="I134">
        <v>1</v>
      </c>
      <c r="J134">
        <v>1</v>
      </c>
      <c r="K134">
        <v>1</v>
      </c>
      <c r="N134">
        <v>0</v>
      </c>
      <c r="O134">
        <v>0</v>
      </c>
      <c r="P134">
        <v>0</v>
      </c>
      <c r="Q134">
        <v>0</v>
      </c>
      <c r="R134">
        <v>0</v>
      </c>
      <c r="S134">
        <v>0</v>
      </c>
      <c r="T134">
        <v>0</v>
      </c>
      <c r="U134">
        <v>0</v>
      </c>
      <c r="V134">
        <v>0</v>
      </c>
      <c r="W134">
        <v>0</v>
      </c>
      <c r="X134">
        <v>0</v>
      </c>
      <c r="Y134">
        <v>0</v>
      </c>
      <c r="Z134">
        <v>0</v>
      </c>
      <c r="AA134">
        <v>6.8</v>
      </c>
      <c r="AB134">
        <v>0</v>
      </c>
      <c r="AC134">
        <v>24.2</v>
      </c>
      <c r="AD134">
        <v>0</v>
      </c>
      <c r="AE134">
        <v>27.4</v>
      </c>
      <c r="AF134">
        <v>0</v>
      </c>
      <c r="AG134">
        <v>0</v>
      </c>
      <c r="AH134">
        <v>0</v>
      </c>
      <c r="AI134">
        <v>0</v>
      </c>
      <c r="AJ134">
        <v>0</v>
      </c>
      <c r="AK134">
        <v>6.4</v>
      </c>
      <c r="AL134">
        <v>0</v>
      </c>
      <c r="AM134">
        <v>0</v>
      </c>
      <c r="AN134">
        <v>0</v>
      </c>
      <c r="AO134">
        <v>0</v>
      </c>
      <c r="AP134">
        <v>4.2</v>
      </c>
      <c r="AQ134">
        <v>0</v>
      </c>
      <c r="AR134" s="5" t="s">
        <v>84</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0</v>
      </c>
    </row>
    <row r="135" spans="1:75" x14ac:dyDescent="0.25">
      <c r="A135">
        <v>2448035</v>
      </c>
      <c r="B135">
        <v>1</v>
      </c>
      <c r="C135" s="1">
        <v>30864</v>
      </c>
      <c r="D135">
        <v>1</v>
      </c>
      <c r="E135">
        <v>26.2</v>
      </c>
      <c r="F135">
        <v>40</v>
      </c>
      <c r="G135">
        <v>7</v>
      </c>
      <c r="H135">
        <v>2</v>
      </c>
      <c r="I135">
        <v>1</v>
      </c>
      <c r="J135">
        <v>1</v>
      </c>
      <c r="K135">
        <v>1</v>
      </c>
      <c r="N135">
        <v>0</v>
      </c>
      <c r="O135">
        <v>0</v>
      </c>
      <c r="P135">
        <v>0</v>
      </c>
      <c r="Q135">
        <v>13.8</v>
      </c>
      <c r="R135">
        <v>0</v>
      </c>
      <c r="S135">
        <v>0</v>
      </c>
      <c r="T135">
        <v>26.2</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row>
    <row r="136" spans="1:75" x14ac:dyDescent="0.25">
      <c r="A136">
        <v>2448035</v>
      </c>
      <c r="B136">
        <v>1</v>
      </c>
      <c r="C136" s="1">
        <v>30895</v>
      </c>
      <c r="D136">
        <v>1</v>
      </c>
      <c r="E136">
        <v>32.200000000000003</v>
      </c>
      <c r="F136">
        <v>152</v>
      </c>
      <c r="G136">
        <v>4</v>
      </c>
      <c r="H136">
        <v>11</v>
      </c>
      <c r="I136">
        <v>1</v>
      </c>
      <c r="J136">
        <v>1</v>
      </c>
      <c r="K136">
        <v>1</v>
      </c>
      <c r="N136">
        <v>0</v>
      </c>
      <c r="O136">
        <v>0</v>
      </c>
      <c r="P136">
        <v>20.399999999999999</v>
      </c>
      <c r="Q136">
        <v>32.200000000000003</v>
      </c>
      <c r="R136">
        <v>0</v>
      </c>
      <c r="S136">
        <v>0</v>
      </c>
      <c r="T136">
        <v>0</v>
      </c>
      <c r="U136">
        <v>0</v>
      </c>
      <c r="V136">
        <v>0</v>
      </c>
      <c r="W136">
        <v>0</v>
      </c>
      <c r="X136">
        <v>0</v>
      </c>
      <c r="Y136">
        <v>0</v>
      </c>
      <c r="Z136">
        <v>0</v>
      </c>
      <c r="AA136">
        <v>24.2</v>
      </c>
      <c r="AB136">
        <v>0.6</v>
      </c>
      <c r="AC136">
        <v>12</v>
      </c>
      <c r="AD136">
        <v>6.8</v>
      </c>
      <c r="AE136">
        <v>0</v>
      </c>
      <c r="AF136">
        <v>1.8</v>
      </c>
      <c r="AG136">
        <v>0</v>
      </c>
      <c r="AH136">
        <v>0</v>
      </c>
      <c r="AI136">
        <v>7.8</v>
      </c>
      <c r="AJ136">
        <v>18</v>
      </c>
      <c r="AK136">
        <v>0</v>
      </c>
      <c r="AL136">
        <v>27.6</v>
      </c>
      <c r="AM136">
        <v>0</v>
      </c>
      <c r="AN136">
        <v>0</v>
      </c>
      <c r="AO136">
        <v>0.6</v>
      </c>
      <c r="AP136">
        <v>0</v>
      </c>
      <c r="AQ136">
        <v>0</v>
      </c>
      <c r="AR136">
        <v>0</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row>
    <row r="137" spans="1:75" x14ac:dyDescent="0.25">
      <c r="A137">
        <v>2448035</v>
      </c>
      <c r="B137">
        <v>1</v>
      </c>
      <c r="C137" s="1">
        <v>30926</v>
      </c>
      <c r="D137">
        <v>1</v>
      </c>
      <c r="E137">
        <v>56.8</v>
      </c>
      <c r="F137">
        <v>138.4</v>
      </c>
      <c r="G137">
        <v>26</v>
      </c>
      <c r="H137">
        <v>7</v>
      </c>
      <c r="I137">
        <v>1</v>
      </c>
      <c r="J137">
        <v>1</v>
      </c>
      <c r="K137">
        <v>1</v>
      </c>
      <c r="N137">
        <v>0</v>
      </c>
      <c r="O137">
        <v>0</v>
      </c>
      <c r="P137">
        <v>0</v>
      </c>
      <c r="Q137">
        <v>0</v>
      </c>
      <c r="R137">
        <v>0</v>
      </c>
      <c r="S137">
        <v>0</v>
      </c>
      <c r="T137">
        <v>0</v>
      </c>
      <c r="U137">
        <v>1.6</v>
      </c>
      <c r="V137">
        <v>0</v>
      </c>
      <c r="W137">
        <v>0</v>
      </c>
      <c r="X137">
        <v>0</v>
      </c>
      <c r="Y137">
        <v>0</v>
      </c>
      <c r="Z137">
        <v>0</v>
      </c>
      <c r="AA137">
        <v>0</v>
      </c>
      <c r="AB137">
        <v>0</v>
      </c>
      <c r="AC137">
        <v>0</v>
      </c>
      <c r="AD137">
        <v>0</v>
      </c>
      <c r="AE137">
        <v>0</v>
      </c>
      <c r="AF137">
        <v>0</v>
      </c>
      <c r="AG137">
        <v>50.2</v>
      </c>
      <c r="AH137">
        <v>0</v>
      </c>
      <c r="AI137">
        <v>4</v>
      </c>
      <c r="AJ137">
        <v>0</v>
      </c>
      <c r="AK137">
        <v>0</v>
      </c>
      <c r="AL137">
        <v>6.8</v>
      </c>
      <c r="AM137">
        <v>56.8</v>
      </c>
      <c r="AN137">
        <v>0.8</v>
      </c>
      <c r="AO137">
        <v>18.2</v>
      </c>
      <c r="AP137">
        <v>0</v>
      </c>
      <c r="AQ137">
        <v>0</v>
      </c>
      <c r="AR137" s="5" t="s">
        <v>84</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0</v>
      </c>
    </row>
    <row r="138" spans="1:75" x14ac:dyDescent="0.25">
      <c r="A138">
        <v>2448035</v>
      </c>
      <c r="B138">
        <v>1</v>
      </c>
      <c r="C138" s="1">
        <v>30956</v>
      </c>
      <c r="D138">
        <v>1</v>
      </c>
      <c r="E138">
        <v>14.2</v>
      </c>
      <c r="F138">
        <v>36.200000000000003</v>
      </c>
      <c r="G138">
        <v>31</v>
      </c>
      <c r="H138">
        <v>3</v>
      </c>
      <c r="I138">
        <v>1</v>
      </c>
      <c r="J138">
        <v>1</v>
      </c>
      <c r="K138">
        <v>1</v>
      </c>
      <c r="N138">
        <v>0</v>
      </c>
      <c r="O138">
        <v>0</v>
      </c>
      <c r="P138">
        <v>0</v>
      </c>
      <c r="Q138">
        <v>0</v>
      </c>
      <c r="R138">
        <v>0</v>
      </c>
      <c r="S138">
        <v>0</v>
      </c>
      <c r="T138">
        <v>0</v>
      </c>
      <c r="U138">
        <v>0</v>
      </c>
      <c r="V138">
        <v>9.1999999999999993</v>
      </c>
      <c r="W138">
        <v>0</v>
      </c>
      <c r="X138">
        <v>0</v>
      </c>
      <c r="Y138">
        <v>0</v>
      </c>
      <c r="Z138">
        <v>0</v>
      </c>
      <c r="AA138">
        <v>0</v>
      </c>
      <c r="AB138">
        <v>0</v>
      </c>
      <c r="AC138">
        <v>0</v>
      </c>
      <c r="AD138">
        <v>0</v>
      </c>
      <c r="AE138">
        <v>12.8</v>
      </c>
      <c r="AF138">
        <v>0</v>
      </c>
      <c r="AG138">
        <v>0</v>
      </c>
      <c r="AH138">
        <v>0</v>
      </c>
      <c r="AI138">
        <v>0</v>
      </c>
      <c r="AJ138">
        <v>0</v>
      </c>
      <c r="AK138">
        <v>0</v>
      </c>
      <c r="AL138">
        <v>0</v>
      </c>
      <c r="AM138">
        <v>0</v>
      </c>
      <c r="AN138">
        <v>0</v>
      </c>
      <c r="AO138">
        <v>0</v>
      </c>
      <c r="AP138">
        <v>0</v>
      </c>
      <c r="AQ138">
        <v>0</v>
      </c>
      <c r="AR138">
        <v>14.2</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row>
    <row r="139" spans="1:75" x14ac:dyDescent="0.25">
      <c r="A139">
        <v>2448035</v>
      </c>
      <c r="B139">
        <v>1</v>
      </c>
      <c r="C139" s="1">
        <v>30987</v>
      </c>
      <c r="D139">
        <v>1</v>
      </c>
      <c r="E139">
        <v>24.8</v>
      </c>
      <c r="F139">
        <v>133.80000000000001</v>
      </c>
      <c r="G139">
        <v>11</v>
      </c>
      <c r="H139">
        <v>14</v>
      </c>
      <c r="I139">
        <v>1</v>
      </c>
      <c r="J139">
        <v>1</v>
      </c>
      <c r="K139">
        <v>1</v>
      </c>
      <c r="N139">
        <v>0</v>
      </c>
      <c r="O139">
        <v>0</v>
      </c>
      <c r="P139">
        <v>22.8</v>
      </c>
      <c r="Q139">
        <v>5.6</v>
      </c>
      <c r="R139">
        <v>5.8</v>
      </c>
      <c r="S139">
        <v>0.2</v>
      </c>
      <c r="T139">
        <v>0</v>
      </c>
      <c r="U139">
        <v>0</v>
      </c>
      <c r="V139">
        <v>3.6</v>
      </c>
      <c r="W139">
        <v>0</v>
      </c>
      <c r="X139">
        <v>24.8</v>
      </c>
      <c r="Y139">
        <v>17.2</v>
      </c>
      <c r="Z139">
        <v>1.4</v>
      </c>
      <c r="AA139">
        <v>0</v>
      </c>
      <c r="AB139">
        <v>0</v>
      </c>
      <c r="AC139">
        <v>0</v>
      </c>
      <c r="AD139">
        <v>0</v>
      </c>
      <c r="AE139">
        <v>0</v>
      </c>
      <c r="AF139">
        <v>0.2</v>
      </c>
      <c r="AG139">
        <v>5.4</v>
      </c>
      <c r="AH139">
        <v>9.6</v>
      </c>
      <c r="AI139">
        <v>0</v>
      </c>
      <c r="AJ139">
        <v>0.4</v>
      </c>
      <c r="AK139">
        <v>0</v>
      </c>
      <c r="AL139">
        <v>24.2</v>
      </c>
      <c r="AM139">
        <v>12.6</v>
      </c>
      <c r="AN139">
        <v>0</v>
      </c>
      <c r="AO139">
        <v>0</v>
      </c>
      <c r="AP139">
        <v>0</v>
      </c>
      <c r="AQ139">
        <v>0</v>
      </c>
      <c r="AR139" s="5" t="s">
        <v>84</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0</v>
      </c>
    </row>
    <row r="140" spans="1:75" x14ac:dyDescent="0.25">
      <c r="A140">
        <v>2448035</v>
      </c>
      <c r="B140">
        <v>1</v>
      </c>
      <c r="C140" s="1">
        <v>31017</v>
      </c>
      <c r="D140">
        <v>1</v>
      </c>
      <c r="E140">
        <v>47.6</v>
      </c>
      <c r="F140">
        <v>184.4</v>
      </c>
      <c r="G140">
        <v>7</v>
      </c>
      <c r="H140">
        <v>11</v>
      </c>
      <c r="I140">
        <v>1</v>
      </c>
      <c r="J140">
        <v>1</v>
      </c>
      <c r="K140">
        <v>1</v>
      </c>
      <c r="N140">
        <v>16.8</v>
      </c>
      <c r="O140">
        <v>5.6</v>
      </c>
      <c r="P140">
        <v>0</v>
      </c>
      <c r="Q140">
        <v>0</v>
      </c>
      <c r="R140">
        <v>0</v>
      </c>
      <c r="S140">
        <v>0</v>
      </c>
      <c r="T140">
        <v>47.6</v>
      </c>
      <c r="U140">
        <v>12.8</v>
      </c>
      <c r="V140">
        <v>0</v>
      </c>
      <c r="W140">
        <v>0</v>
      </c>
      <c r="X140">
        <v>0</v>
      </c>
      <c r="Y140">
        <v>13.2</v>
      </c>
      <c r="Z140">
        <v>25.6</v>
      </c>
      <c r="AA140">
        <v>26.4</v>
      </c>
      <c r="AB140">
        <v>4.5999999999999996</v>
      </c>
      <c r="AC140">
        <v>0</v>
      </c>
      <c r="AD140">
        <v>0</v>
      </c>
      <c r="AE140">
        <v>0</v>
      </c>
      <c r="AF140">
        <v>0.6</v>
      </c>
      <c r="AG140">
        <v>0</v>
      </c>
      <c r="AH140">
        <v>0</v>
      </c>
      <c r="AI140">
        <v>0</v>
      </c>
      <c r="AJ140">
        <v>0</v>
      </c>
      <c r="AK140">
        <v>0</v>
      </c>
      <c r="AL140">
        <v>0</v>
      </c>
      <c r="AM140">
        <v>0</v>
      </c>
      <c r="AN140">
        <v>0</v>
      </c>
      <c r="AO140">
        <v>0</v>
      </c>
      <c r="AP140">
        <v>0</v>
      </c>
      <c r="AQ140">
        <v>15.6</v>
      </c>
      <c r="AR140">
        <v>15.6</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row>
    <row r="141" spans="1:75" s="2" customFormat="1" x14ac:dyDescent="0.25">
      <c r="A141" s="2">
        <v>2448035</v>
      </c>
      <c r="B141" s="2">
        <v>1</v>
      </c>
      <c r="C141" s="3">
        <v>31048</v>
      </c>
      <c r="D141" s="2">
        <v>1</v>
      </c>
      <c r="E141" s="2">
        <v>25.2</v>
      </c>
      <c r="F141" s="2">
        <v>61.6</v>
      </c>
      <c r="G141" s="2">
        <v>5</v>
      </c>
      <c r="H141" s="2">
        <v>5</v>
      </c>
      <c r="I141" s="2">
        <v>1</v>
      </c>
      <c r="J141" s="2">
        <v>1</v>
      </c>
      <c r="K141" s="2">
        <v>1</v>
      </c>
      <c r="N141" s="2">
        <v>0</v>
      </c>
      <c r="O141" s="2">
        <v>0</v>
      </c>
      <c r="P141" s="2">
        <v>0</v>
      </c>
      <c r="Q141" s="2">
        <v>0</v>
      </c>
      <c r="R141" s="2">
        <v>25.2</v>
      </c>
      <c r="S141" s="2">
        <v>13.6</v>
      </c>
      <c r="T141" s="2">
        <v>8.4</v>
      </c>
      <c r="U141" s="2">
        <v>0</v>
      </c>
      <c r="V141" s="2">
        <v>0</v>
      </c>
      <c r="W141" s="2">
        <v>0</v>
      </c>
      <c r="X141" s="2">
        <v>0</v>
      </c>
      <c r="Y141" s="2">
        <v>0</v>
      </c>
      <c r="Z141" s="2">
        <v>0</v>
      </c>
      <c r="AA141" s="2">
        <v>0</v>
      </c>
      <c r="AB141" s="2">
        <v>0</v>
      </c>
      <c r="AC141" s="2">
        <v>0</v>
      </c>
      <c r="AD141" s="2">
        <v>0</v>
      </c>
      <c r="AE141" s="2">
        <v>0</v>
      </c>
      <c r="AF141" s="2">
        <v>6.2</v>
      </c>
      <c r="AG141" s="2">
        <v>0</v>
      </c>
      <c r="AH141" s="2">
        <v>0</v>
      </c>
      <c r="AI141" s="2">
        <v>0</v>
      </c>
      <c r="AJ141" s="2">
        <v>8.1999999999999993</v>
      </c>
      <c r="AK141" s="2">
        <v>0</v>
      </c>
      <c r="AL141" s="2">
        <v>0</v>
      </c>
      <c r="AM141" s="2">
        <v>0</v>
      </c>
      <c r="AN141" s="2">
        <v>0</v>
      </c>
      <c r="AO141" s="2">
        <v>0</v>
      </c>
      <c r="AP141" s="2">
        <v>0</v>
      </c>
      <c r="AQ141" s="2">
        <v>0</v>
      </c>
      <c r="AR141" s="2">
        <v>0</v>
      </c>
      <c r="AS141" s="2">
        <v>1</v>
      </c>
      <c r="AT141" s="2">
        <v>1</v>
      </c>
      <c r="AU141" s="2">
        <v>1</v>
      </c>
      <c r="AV141" s="2">
        <v>1</v>
      </c>
      <c r="AW141" s="2">
        <v>1</v>
      </c>
      <c r="AX141" s="2">
        <v>1</v>
      </c>
      <c r="AY141" s="2">
        <v>1</v>
      </c>
      <c r="AZ141" s="2">
        <v>1</v>
      </c>
      <c r="BA141" s="2">
        <v>1</v>
      </c>
      <c r="BB141" s="2">
        <v>1</v>
      </c>
      <c r="BC141" s="2">
        <v>1</v>
      </c>
      <c r="BD141" s="2">
        <v>1</v>
      </c>
      <c r="BE141" s="2">
        <v>1</v>
      </c>
      <c r="BF141" s="2">
        <v>1</v>
      </c>
      <c r="BG141" s="2">
        <v>1</v>
      </c>
      <c r="BH141" s="2">
        <v>1</v>
      </c>
      <c r="BI141" s="2">
        <v>1</v>
      </c>
      <c r="BJ141" s="2">
        <v>1</v>
      </c>
      <c r="BK141" s="2">
        <v>1</v>
      </c>
      <c r="BL141" s="2">
        <v>1</v>
      </c>
      <c r="BM141" s="2">
        <v>1</v>
      </c>
      <c r="BN141" s="2">
        <v>1</v>
      </c>
      <c r="BO141" s="2">
        <v>1</v>
      </c>
      <c r="BP141" s="2">
        <v>1</v>
      </c>
      <c r="BQ141" s="2">
        <v>1</v>
      </c>
      <c r="BR141" s="2">
        <v>1</v>
      </c>
      <c r="BS141" s="2">
        <v>1</v>
      </c>
      <c r="BT141" s="2">
        <v>1</v>
      </c>
      <c r="BU141" s="2">
        <v>1</v>
      </c>
      <c r="BV141" s="2">
        <v>1</v>
      </c>
      <c r="BW141" s="2">
        <v>1</v>
      </c>
    </row>
    <row r="142" spans="1:75" x14ac:dyDescent="0.25">
      <c r="A142">
        <v>2448035</v>
      </c>
      <c r="B142">
        <v>1</v>
      </c>
      <c r="C142" s="1">
        <v>31079</v>
      </c>
      <c r="D142">
        <v>1</v>
      </c>
      <c r="E142">
        <v>31.8</v>
      </c>
      <c r="F142">
        <v>130.80000000000001</v>
      </c>
      <c r="G142">
        <v>15</v>
      </c>
      <c r="H142">
        <v>10</v>
      </c>
      <c r="I142">
        <v>1</v>
      </c>
      <c r="J142">
        <v>1</v>
      </c>
      <c r="K142">
        <v>1</v>
      </c>
      <c r="N142">
        <v>0</v>
      </c>
      <c r="O142">
        <v>0</v>
      </c>
      <c r="P142">
        <v>25.8</v>
      </c>
      <c r="Q142">
        <v>0</v>
      </c>
      <c r="R142">
        <v>0</v>
      </c>
      <c r="S142">
        <v>0</v>
      </c>
      <c r="T142">
        <v>0</v>
      </c>
      <c r="U142">
        <v>0</v>
      </c>
      <c r="V142">
        <v>6.8</v>
      </c>
      <c r="W142">
        <v>0</v>
      </c>
      <c r="X142">
        <v>15.2</v>
      </c>
      <c r="Y142">
        <v>0</v>
      </c>
      <c r="Z142">
        <v>0</v>
      </c>
      <c r="AA142">
        <v>0</v>
      </c>
      <c r="AB142">
        <v>31.8</v>
      </c>
      <c r="AC142">
        <v>2.8</v>
      </c>
      <c r="AD142">
        <v>11</v>
      </c>
      <c r="AE142">
        <v>0</v>
      </c>
      <c r="AF142">
        <v>16.2</v>
      </c>
      <c r="AG142">
        <v>0</v>
      </c>
      <c r="AH142">
        <v>0</v>
      </c>
      <c r="AI142">
        <v>0</v>
      </c>
      <c r="AJ142">
        <v>8.1999999999999993</v>
      </c>
      <c r="AK142">
        <v>0</v>
      </c>
      <c r="AL142">
        <v>8.6</v>
      </c>
      <c r="AM142">
        <v>0</v>
      </c>
      <c r="AN142">
        <v>4.4000000000000004</v>
      </c>
      <c r="AO142">
        <v>0</v>
      </c>
      <c r="AP142" s="54" t="s">
        <v>84</v>
      </c>
      <c r="AQ142" s="54"/>
      <c r="AR142" s="54"/>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0</v>
      </c>
    </row>
    <row r="143" spans="1:75" x14ac:dyDescent="0.25">
      <c r="A143">
        <v>2448035</v>
      </c>
      <c r="B143">
        <v>1</v>
      </c>
      <c r="C143" s="1">
        <v>31107</v>
      </c>
      <c r="D143">
        <v>1</v>
      </c>
      <c r="E143">
        <v>41.6</v>
      </c>
      <c r="F143">
        <v>154.4</v>
      </c>
      <c r="G143">
        <v>28</v>
      </c>
      <c r="H143">
        <v>11</v>
      </c>
      <c r="I143">
        <v>1</v>
      </c>
      <c r="J143">
        <v>1</v>
      </c>
      <c r="K143">
        <v>1</v>
      </c>
      <c r="N143">
        <v>0</v>
      </c>
      <c r="O143">
        <v>0</v>
      </c>
      <c r="P143">
        <v>5.2</v>
      </c>
      <c r="Q143">
        <v>0</v>
      </c>
      <c r="R143">
        <v>0.2</v>
      </c>
      <c r="S143">
        <v>0</v>
      </c>
      <c r="T143">
        <v>0</v>
      </c>
      <c r="U143">
        <v>0</v>
      </c>
      <c r="V143">
        <v>6.2</v>
      </c>
      <c r="W143">
        <v>0</v>
      </c>
      <c r="X143">
        <v>22.2</v>
      </c>
      <c r="Y143">
        <v>0</v>
      </c>
      <c r="Z143">
        <v>0</v>
      </c>
      <c r="AA143">
        <v>0</v>
      </c>
      <c r="AB143">
        <v>0</v>
      </c>
      <c r="AC143">
        <v>21.2</v>
      </c>
      <c r="AD143">
        <v>0</v>
      </c>
      <c r="AE143">
        <v>0</v>
      </c>
      <c r="AF143">
        <v>0</v>
      </c>
      <c r="AG143">
        <v>0</v>
      </c>
      <c r="AH143">
        <v>1.8</v>
      </c>
      <c r="AI143">
        <v>2.2000000000000002</v>
      </c>
      <c r="AJ143">
        <v>17</v>
      </c>
      <c r="AK143">
        <v>0</v>
      </c>
      <c r="AL143">
        <v>17.600000000000001</v>
      </c>
      <c r="AM143">
        <v>0</v>
      </c>
      <c r="AN143">
        <v>0</v>
      </c>
      <c r="AO143">
        <v>41.6</v>
      </c>
      <c r="AP143">
        <v>19.2</v>
      </c>
      <c r="AQ143">
        <v>0</v>
      </c>
      <c r="AR143">
        <v>0</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row>
    <row r="144" spans="1:75" x14ac:dyDescent="0.25">
      <c r="A144">
        <v>2448035</v>
      </c>
      <c r="B144">
        <v>1</v>
      </c>
      <c r="C144" s="1">
        <v>31138</v>
      </c>
      <c r="D144">
        <v>1</v>
      </c>
      <c r="E144">
        <v>30.2</v>
      </c>
      <c r="F144">
        <v>74.400000000000006</v>
      </c>
      <c r="G144">
        <v>17</v>
      </c>
      <c r="H144">
        <v>6</v>
      </c>
      <c r="I144">
        <v>1</v>
      </c>
      <c r="J144">
        <v>1</v>
      </c>
      <c r="K144">
        <v>1</v>
      </c>
      <c r="N144">
        <v>0</v>
      </c>
      <c r="O144">
        <v>0</v>
      </c>
      <c r="P144">
        <v>0</v>
      </c>
      <c r="Q144">
        <v>0</v>
      </c>
      <c r="R144">
        <v>6.2</v>
      </c>
      <c r="S144">
        <v>0</v>
      </c>
      <c r="T144">
        <v>0</v>
      </c>
      <c r="U144">
        <v>10.199999999999999</v>
      </c>
      <c r="V144">
        <v>0</v>
      </c>
      <c r="W144">
        <v>0</v>
      </c>
      <c r="X144">
        <v>0</v>
      </c>
      <c r="Y144">
        <v>0</v>
      </c>
      <c r="Z144">
        <v>0</v>
      </c>
      <c r="AA144">
        <v>0</v>
      </c>
      <c r="AB144">
        <v>0</v>
      </c>
      <c r="AC144">
        <v>2</v>
      </c>
      <c r="AD144">
        <v>30.2</v>
      </c>
      <c r="AE144">
        <v>0</v>
      </c>
      <c r="AF144">
        <v>0</v>
      </c>
      <c r="AG144">
        <v>0</v>
      </c>
      <c r="AH144">
        <v>0</v>
      </c>
      <c r="AI144">
        <v>0</v>
      </c>
      <c r="AJ144">
        <v>0</v>
      </c>
      <c r="AK144">
        <v>0</v>
      </c>
      <c r="AL144">
        <v>0</v>
      </c>
      <c r="AM144">
        <v>0</v>
      </c>
      <c r="AN144">
        <v>5.8</v>
      </c>
      <c r="AO144">
        <v>0</v>
      </c>
      <c r="AP144">
        <v>0</v>
      </c>
      <c r="AQ144">
        <v>20</v>
      </c>
      <c r="AR144" s="5" t="s">
        <v>84</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0</v>
      </c>
    </row>
    <row r="145" spans="1:75" x14ac:dyDescent="0.25">
      <c r="A145">
        <v>2448035</v>
      </c>
      <c r="B145">
        <v>1</v>
      </c>
      <c r="C145" s="1">
        <v>31168</v>
      </c>
      <c r="D145">
        <v>1</v>
      </c>
      <c r="E145">
        <v>15.6</v>
      </c>
      <c r="F145">
        <v>36.4</v>
      </c>
      <c r="G145">
        <v>20</v>
      </c>
      <c r="H145">
        <v>6</v>
      </c>
      <c r="I145">
        <v>1</v>
      </c>
      <c r="J145">
        <v>1</v>
      </c>
      <c r="K145">
        <v>1</v>
      </c>
      <c r="N145">
        <v>0</v>
      </c>
      <c r="O145">
        <v>0</v>
      </c>
      <c r="P145">
        <v>1.6</v>
      </c>
      <c r="Q145">
        <v>0</v>
      </c>
      <c r="R145">
        <v>0</v>
      </c>
      <c r="S145">
        <v>0</v>
      </c>
      <c r="T145">
        <v>0</v>
      </c>
      <c r="U145">
        <v>0</v>
      </c>
      <c r="V145">
        <v>0</v>
      </c>
      <c r="W145">
        <v>0</v>
      </c>
      <c r="X145">
        <v>0</v>
      </c>
      <c r="Y145">
        <v>0</v>
      </c>
      <c r="Z145">
        <v>0</v>
      </c>
      <c r="AA145">
        <v>0</v>
      </c>
      <c r="AB145">
        <v>0</v>
      </c>
      <c r="AC145">
        <v>0</v>
      </c>
      <c r="AD145">
        <v>0</v>
      </c>
      <c r="AE145">
        <v>0</v>
      </c>
      <c r="AF145">
        <v>0</v>
      </c>
      <c r="AG145">
        <v>15.6</v>
      </c>
      <c r="AH145">
        <v>5.2</v>
      </c>
      <c r="AI145">
        <v>0.2</v>
      </c>
      <c r="AJ145">
        <v>8.6</v>
      </c>
      <c r="AK145">
        <v>0</v>
      </c>
      <c r="AL145">
        <v>0</v>
      </c>
      <c r="AM145">
        <v>0</v>
      </c>
      <c r="AN145">
        <v>0</v>
      </c>
      <c r="AO145">
        <v>0</v>
      </c>
      <c r="AP145">
        <v>5.2</v>
      </c>
      <c r="AQ145">
        <v>0</v>
      </c>
      <c r="AR145">
        <v>0</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row>
    <row r="146" spans="1:75" x14ac:dyDescent="0.25">
      <c r="A146">
        <v>2448035</v>
      </c>
      <c r="B146">
        <v>1</v>
      </c>
      <c r="C146" s="1">
        <v>31199</v>
      </c>
      <c r="D146">
        <v>1</v>
      </c>
      <c r="E146">
        <v>13.2</v>
      </c>
      <c r="F146">
        <v>13.2</v>
      </c>
      <c r="G146">
        <v>3</v>
      </c>
      <c r="H146">
        <v>1</v>
      </c>
      <c r="I146">
        <v>1</v>
      </c>
      <c r="J146">
        <v>1</v>
      </c>
      <c r="K146">
        <v>1</v>
      </c>
      <c r="N146">
        <v>0</v>
      </c>
      <c r="O146">
        <v>0</v>
      </c>
      <c r="P146">
        <v>13.2</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s="5" t="s">
        <v>84</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0</v>
      </c>
    </row>
    <row r="147" spans="1:75" x14ac:dyDescent="0.25">
      <c r="A147">
        <v>2448035</v>
      </c>
      <c r="B147">
        <v>1</v>
      </c>
      <c r="C147" s="1">
        <v>31229</v>
      </c>
      <c r="D147">
        <v>1</v>
      </c>
      <c r="E147">
        <v>8.4</v>
      </c>
      <c r="F147">
        <v>15.2</v>
      </c>
      <c r="G147">
        <v>6</v>
      </c>
      <c r="H147">
        <v>2</v>
      </c>
      <c r="I147">
        <v>1</v>
      </c>
      <c r="J147">
        <v>1</v>
      </c>
      <c r="K147">
        <v>1</v>
      </c>
      <c r="N147">
        <v>0</v>
      </c>
      <c r="O147">
        <v>0</v>
      </c>
      <c r="P147">
        <v>0</v>
      </c>
      <c r="Q147">
        <v>6.8</v>
      </c>
      <c r="R147">
        <v>0</v>
      </c>
      <c r="S147">
        <v>8.4</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row>
    <row r="148" spans="1:75" x14ac:dyDescent="0.25">
      <c r="A148">
        <v>2448035</v>
      </c>
      <c r="B148">
        <v>1</v>
      </c>
      <c r="C148" s="1">
        <v>31260</v>
      </c>
      <c r="D148">
        <v>1</v>
      </c>
      <c r="E148">
        <v>8.6</v>
      </c>
      <c r="F148">
        <v>8.6</v>
      </c>
      <c r="G148">
        <v>31</v>
      </c>
      <c r="H148">
        <v>1</v>
      </c>
      <c r="I148">
        <v>1</v>
      </c>
      <c r="J148">
        <v>1</v>
      </c>
      <c r="K148">
        <v>1</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8.6</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row>
    <row r="149" spans="1:75" x14ac:dyDescent="0.25">
      <c r="A149">
        <v>2448035</v>
      </c>
      <c r="B149">
        <v>1</v>
      </c>
      <c r="C149" s="1">
        <v>31291</v>
      </c>
      <c r="D149">
        <v>1</v>
      </c>
      <c r="E149">
        <v>51.8</v>
      </c>
      <c r="F149">
        <v>109.6</v>
      </c>
      <c r="G149">
        <v>1</v>
      </c>
      <c r="H149">
        <v>4</v>
      </c>
      <c r="I149">
        <v>1</v>
      </c>
      <c r="J149">
        <v>1</v>
      </c>
      <c r="K149">
        <v>1</v>
      </c>
      <c r="N149">
        <v>51.8</v>
      </c>
      <c r="O149">
        <v>0</v>
      </c>
      <c r="P149">
        <v>22.8</v>
      </c>
      <c r="Q149">
        <v>28.4</v>
      </c>
      <c r="R149">
        <v>0</v>
      </c>
      <c r="S149">
        <v>0</v>
      </c>
      <c r="T149">
        <v>0</v>
      </c>
      <c r="U149">
        <v>6.6</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s="5" t="s">
        <v>84</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0</v>
      </c>
    </row>
    <row r="150" spans="1:75" x14ac:dyDescent="0.25">
      <c r="A150">
        <v>2448035</v>
      </c>
      <c r="B150">
        <v>1</v>
      </c>
      <c r="C150" s="1">
        <v>31321</v>
      </c>
      <c r="D150">
        <v>1</v>
      </c>
      <c r="E150">
        <v>33.6</v>
      </c>
      <c r="F150">
        <v>72</v>
      </c>
      <c r="G150">
        <v>21</v>
      </c>
      <c r="H150">
        <v>5</v>
      </c>
      <c r="I150">
        <v>1</v>
      </c>
      <c r="J150">
        <v>1</v>
      </c>
      <c r="K150">
        <v>1</v>
      </c>
      <c r="N150">
        <v>0</v>
      </c>
      <c r="O150">
        <v>0</v>
      </c>
      <c r="P150">
        <v>0</v>
      </c>
      <c r="Q150">
        <v>0</v>
      </c>
      <c r="R150">
        <v>0</v>
      </c>
      <c r="S150">
        <v>1.6</v>
      </c>
      <c r="T150">
        <v>0</v>
      </c>
      <c r="U150">
        <v>0</v>
      </c>
      <c r="V150">
        <v>0</v>
      </c>
      <c r="W150">
        <v>5.4</v>
      </c>
      <c r="X150">
        <v>0</v>
      </c>
      <c r="Y150">
        <v>0</v>
      </c>
      <c r="Z150">
        <v>0</v>
      </c>
      <c r="AA150">
        <v>0</v>
      </c>
      <c r="AB150">
        <v>0</v>
      </c>
      <c r="AC150">
        <v>0</v>
      </c>
      <c r="AD150">
        <v>0</v>
      </c>
      <c r="AE150">
        <v>0</v>
      </c>
      <c r="AF150">
        <v>0</v>
      </c>
      <c r="AG150">
        <v>0</v>
      </c>
      <c r="AH150">
        <v>33.6</v>
      </c>
      <c r="AI150">
        <v>0</v>
      </c>
      <c r="AJ150">
        <v>0</v>
      </c>
      <c r="AK150">
        <v>0</v>
      </c>
      <c r="AL150">
        <v>0</v>
      </c>
      <c r="AM150">
        <v>0</v>
      </c>
      <c r="AN150">
        <v>0</v>
      </c>
      <c r="AO150">
        <v>25.6</v>
      </c>
      <c r="AP150">
        <v>0</v>
      </c>
      <c r="AQ150">
        <v>5.8</v>
      </c>
      <c r="AR150">
        <v>0</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row>
    <row r="151" spans="1:75" x14ac:dyDescent="0.25">
      <c r="A151">
        <v>2448035</v>
      </c>
      <c r="B151">
        <v>1</v>
      </c>
      <c r="C151" s="1">
        <v>31352</v>
      </c>
      <c r="D151">
        <v>1</v>
      </c>
      <c r="E151">
        <v>23.4</v>
      </c>
      <c r="F151">
        <v>55.6</v>
      </c>
      <c r="G151">
        <v>24</v>
      </c>
      <c r="H151">
        <v>4</v>
      </c>
      <c r="I151">
        <v>1</v>
      </c>
      <c r="J151">
        <v>1</v>
      </c>
      <c r="K151">
        <v>1</v>
      </c>
      <c r="N151">
        <v>0</v>
      </c>
      <c r="O151">
        <v>17.2</v>
      </c>
      <c r="P151">
        <v>6.4</v>
      </c>
      <c r="Q151">
        <v>0</v>
      </c>
      <c r="R151">
        <v>0</v>
      </c>
      <c r="S151">
        <v>0</v>
      </c>
      <c r="T151">
        <v>0</v>
      </c>
      <c r="U151">
        <v>0</v>
      </c>
      <c r="V151">
        <v>0</v>
      </c>
      <c r="W151">
        <v>0</v>
      </c>
      <c r="X151">
        <v>0</v>
      </c>
      <c r="Y151">
        <v>0</v>
      </c>
      <c r="Z151">
        <v>0</v>
      </c>
      <c r="AA151">
        <v>0</v>
      </c>
      <c r="AB151">
        <v>0</v>
      </c>
      <c r="AC151">
        <v>0</v>
      </c>
      <c r="AD151">
        <v>0</v>
      </c>
      <c r="AE151">
        <v>0</v>
      </c>
      <c r="AF151">
        <v>0</v>
      </c>
      <c r="AG151">
        <v>0</v>
      </c>
      <c r="AH151">
        <v>0</v>
      </c>
      <c r="AI151">
        <v>8.6</v>
      </c>
      <c r="AJ151">
        <v>0</v>
      </c>
      <c r="AK151">
        <v>23.4</v>
      </c>
      <c r="AL151">
        <v>0</v>
      </c>
      <c r="AM151">
        <v>0</v>
      </c>
      <c r="AN151">
        <v>0</v>
      </c>
      <c r="AO151">
        <v>0</v>
      </c>
      <c r="AP151">
        <v>0</v>
      </c>
      <c r="AQ151">
        <v>0</v>
      </c>
      <c r="AR151" s="5" t="s">
        <v>84</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0</v>
      </c>
    </row>
    <row r="152" spans="1:75" x14ac:dyDescent="0.25">
      <c r="A152">
        <v>2448035</v>
      </c>
      <c r="B152">
        <v>1</v>
      </c>
      <c r="C152" s="1">
        <v>31382</v>
      </c>
      <c r="D152">
        <v>1</v>
      </c>
      <c r="E152">
        <v>27.8</v>
      </c>
      <c r="F152">
        <v>70.599999999999994</v>
      </c>
      <c r="G152">
        <v>27</v>
      </c>
      <c r="H152">
        <v>4</v>
      </c>
      <c r="I152">
        <v>1</v>
      </c>
      <c r="J152">
        <v>1</v>
      </c>
      <c r="K152">
        <v>1</v>
      </c>
      <c r="N152">
        <v>0</v>
      </c>
      <c r="O152">
        <v>0</v>
      </c>
      <c r="P152">
        <v>3.2</v>
      </c>
      <c r="Q152">
        <v>0</v>
      </c>
      <c r="R152">
        <v>0</v>
      </c>
      <c r="S152">
        <v>0</v>
      </c>
      <c r="T152">
        <v>0</v>
      </c>
      <c r="U152">
        <v>0</v>
      </c>
      <c r="V152">
        <v>0</v>
      </c>
      <c r="W152">
        <v>0</v>
      </c>
      <c r="X152">
        <v>0</v>
      </c>
      <c r="Y152">
        <v>0</v>
      </c>
      <c r="Z152">
        <v>0</v>
      </c>
      <c r="AA152">
        <v>0</v>
      </c>
      <c r="AB152">
        <v>26.2</v>
      </c>
      <c r="AC152">
        <v>0</v>
      </c>
      <c r="AD152">
        <v>0</v>
      </c>
      <c r="AE152">
        <v>0</v>
      </c>
      <c r="AF152">
        <v>0</v>
      </c>
      <c r="AG152">
        <v>0</v>
      </c>
      <c r="AH152">
        <v>0</v>
      </c>
      <c r="AI152">
        <v>13.4</v>
      </c>
      <c r="AJ152">
        <v>0</v>
      </c>
      <c r="AK152">
        <v>0</v>
      </c>
      <c r="AL152">
        <v>0</v>
      </c>
      <c r="AM152">
        <v>0</v>
      </c>
      <c r="AN152">
        <v>27.8</v>
      </c>
      <c r="AO152">
        <v>0</v>
      </c>
      <c r="AP152">
        <v>0</v>
      </c>
      <c r="AQ152">
        <v>0</v>
      </c>
      <c r="AR152">
        <v>0</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row>
    <row r="153" spans="1:75" s="2" customFormat="1" x14ac:dyDescent="0.25">
      <c r="A153" s="2">
        <v>2448035</v>
      </c>
      <c r="B153" s="2">
        <v>1</v>
      </c>
      <c r="C153" s="3">
        <v>31413</v>
      </c>
      <c r="D153" s="2">
        <v>1</v>
      </c>
      <c r="E153" s="2">
        <v>50.6</v>
      </c>
      <c r="F153" s="2">
        <v>192.8</v>
      </c>
      <c r="G153" s="2">
        <v>11</v>
      </c>
      <c r="H153" s="2">
        <v>8</v>
      </c>
      <c r="I153" s="2">
        <v>1</v>
      </c>
      <c r="J153" s="2">
        <v>1</v>
      </c>
      <c r="K153" s="2">
        <v>1</v>
      </c>
      <c r="N153" s="2">
        <v>0</v>
      </c>
      <c r="O153" s="2">
        <v>0</v>
      </c>
      <c r="P153" s="2">
        <v>0</v>
      </c>
      <c r="Q153" s="2">
        <v>0</v>
      </c>
      <c r="R153" s="2">
        <v>0</v>
      </c>
      <c r="S153" s="2">
        <v>0</v>
      </c>
      <c r="T153" s="2">
        <v>0</v>
      </c>
      <c r="U153" s="2">
        <v>0</v>
      </c>
      <c r="V153" s="2">
        <v>0</v>
      </c>
      <c r="W153" s="2">
        <v>0</v>
      </c>
      <c r="X153" s="2">
        <v>50.6</v>
      </c>
      <c r="Y153" s="2">
        <v>0</v>
      </c>
      <c r="Z153" s="2">
        <v>47.6</v>
      </c>
      <c r="AA153" s="2">
        <v>0</v>
      </c>
      <c r="AB153" s="2">
        <v>2.6</v>
      </c>
      <c r="AC153" s="2">
        <v>0</v>
      </c>
      <c r="AD153" s="2">
        <v>0</v>
      </c>
      <c r="AE153" s="2">
        <v>0</v>
      </c>
      <c r="AF153" s="2">
        <v>18.8</v>
      </c>
      <c r="AG153" s="2">
        <v>6.8</v>
      </c>
      <c r="AH153" s="2">
        <v>0</v>
      </c>
      <c r="AI153" s="2">
        <v>13.2</v>
      </c>
      <c r="AJ153" s="2">
        <v>0</v>
      </c>
      <c r="AK153" s="2">
        <v>34</v>
      </c>
      <c r="AL153" s="2">
        <v>0</v>
      </c>
      <c r="AM153" s="2">
        <v>0</v>
      </c>
      <c r="AN153" s="2">
        <v>0</v>
      </c>
      <c r="AO153" s="2">
        <v>0</v>
      </c>
      <c r="AP153" s="2">
        <v>19.2</v>
      </c>
      <c r="AQ153" s="2">
        <v>0</v>
      </c>
      <c r="AR153" s="2">
        <v>0</v>
      </c>
      <c r="AS153" s="2">
        <v>1</v>
      </c>
      <c r="AT153" s="2">
        <v>1</v>
      </c>
      <c r="AU153" s="2">
        <v>1</v>
      </c>
      <c r="AV153" s="2">
        <v>1</v>
      </c>
      <c r="AW153" s="2">
        <v>1</v>
      </c>
      <c r="AX153" s="2">
        <v>1</v>
      </c>
      <c r="AY153" s="2">
        <v>1</v>
      </c>
      <c r="AZ153" s="2">
        <v>1</v>
      </c>
      <c r="BA153" s="2">
        <v>1</v>
      </c>
      <c r="BB153" s="2">
        <v>1</v>
      </c>
      <c r="BC153" s="2">
        <v>1</v>
      </c>
      <c r="BD153" s="2">
        <v>1</v>
      </c>
      <c r="BE153" s="2">
        <v>1</v>
      </c>
      <c r="BF153" s="2">
        <v>1</v>
      </c>
      <c r="BG153" s="2">
        <v>1</v>
      </c>
      <c r="BH153" s="2">
        <v>1</v>
      </c>
      <c r="BI153" s="2">
        <v>1</v>
      </c>
      <c r="BJ153" s="2">
        <v>1</v>
      </c>
      <c r="BK153" s="2">
        <v>1</v>
      </c>
      <c r="BL153" s="2">
        <v>1</v>
      </c>
      <c r="BM153" s="2">
        <v>1</v>
      </c>
      <c r="BN153" s="2">
        <v>1</v>
      </c>
      <c r="BO153" s="2">
        <v>1</v>
      </c>
      <c r="BP153" s="2">
        <v>1</v>
      </c>
      <c r="BQ153" s="2">
        <v>1</v>
      </c>
      <c r="BR153" s="2">
        <v>1</v>
      </c>
      <c r="BS153" s="2">
        <v>1</v>
      </c>
      <c r="BT153" s="2">
        <v>1</v>
      </c>
      <c r="BU153" s="2">
        <v>1</v>
      </c>
      <c r="BV153" s="2">
        <v>1</v>
      </c>
      <c r="BW153" s="2">
        <v>1</v>
      </c>
    </row>
    <row r="154" spans="1:75" x14ac:dyDescent="0.25">
      <c r="A154">
        <v>2448035</v>
      </c>
      <c r="B154">
        <v>1</v>
      </c>
      <c r="C154" s="1">
        <v>31444</v>
      </c>
      <c r="D154">
        <v>1</v>
      </c>
      <c r="E154">
        <v>60.4</v>
      </c>
      <c r="F154">
        <v>187.4</v>
      </c>
      <c r="G154">
        <v>27</v>
      </c>
      <c r="H154">
        <v>12</v>
      </c>
      <c r="I154">
        <v>1</v>
      </c>
      <c r="J154">
        <v>1</v>
      </c>
      <c r="K154">
        <v>1</v>
      </c>
      <c r="N154">
        <v>8.1999999999999993</v>
      </c>
      <c r="O154">
        <v>0</v>
      </c>
      <c r="P154">
        <v>2.2000000000000002</v>
      </c>
      <c r="Q154">
        <v>2.4</v>
      </c>
      <c r="R154">
        <v>0</v>
      </c>
      <c r="S154">
        <v>0</v>
      </c>
      <c r="T154">
        <v>0</v>
      </c>
      <c r="U154">
        <v>0</v>
      </c>
      <c r="V154">
        <v>17.2</v>
      </c>
      <c r="W154">
        <v>0</v>
      </c>
      <c r="X154">
        <v>0</v>
      </c>
      <c r="Y154">
        <v>0.2</v>
      </c>
      <c r="Z154">
        <v>2.4</v>
      </c>
      <c r="AA154">
        <v>0</v>
      </c>
      <c r="AB154">
        <v>18</v>
      </c>
      <c r="AC154">
        <v>0</v>
      </c>
      <c r="AD154">
        <v>4.4000000000000004</v>
      </c>
      <c r="AE154">
        <v>0</v>
      </c>
      <c r="AF154">
        <v>0</v>
      </c>
      <c r="AG154">
        <v>60.2</v>
      </c>
      <c r="AH154">
        <v>0</v>
      </c>
      <c r="AI154">
        <v>3.6</v>
      </c>
      <c r="AJ154">
        <v>0</v>
      </c>
      <c r="AK154">
        <v>0</v>
      </c>
      <c r="AL154">
        <v>8.1999999999999993</v>
      </c>
      <c r="AM154">
        <v>0</v>
      </c>
      <c r="AN154">
        <v>60.4</v>
      </c>
      <c r="AO154">
        <v>0</v>
      </c>
      <c r="AP154" s="54" t="s">
        <v>84</v>
      </c>
      <c r="AQ154" s="54"/>
      <c r="AR154" s="54"/>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0</v>
      </c>
    </row>
    <row r="155" spans="1:75" x14ac:dyDescent="0.25">
      <c r="A155">
        <v>2448035</v>
      </c>
      <c r="B155">
        <v>1</v>
      </c>
      <c r="C155" s="1">
        <v>31472</v>
      </c>
      <c r="D155">
        <v>1</v>
      </c>
      <c r="E155">
        <v>15.2</v>
      </c>
      <c r="F155">
        <v>61.8</v>
      </c>
      <c r="G155">
        <v>10</v>
      </c>
      <c r="H155">
        <v>9</v>
      </c>
      <c r="I155">
        <v>1</v>
      </c>
      <c r="J155">
        <v>1</v>
      </c>
      <c r="K155">
        <v>1</v>
      </c>
      <c r="N155">
        <v>0</v>
      </c>
      <c r="O155">
        <v>3.4</v>
      </c>
      <c r="P155">
        <v>0</v>
      </c>
      <c r="Q155">
        <v>0</v>
      </c>
      <c r="R155">
        <v>0</v>
      </c>
      <c r="S155">
        <v>0</v>
      </c>
      <c r="T155">
        <v>5.2</v>
      </c>
      <c r="U155">
        <v>0</v>
      </c>
      <c r="V155">
        <v>0</v>
      </c>
      <c r="W155">
        <v>15.2</v>
      </c>
      <c r="X155">
        <v>8.4</v>
      </c>
      <c r="Y155">
        <v>0</v>
      </c>
      <c r="Z155">
        <v>0.4</v>
      </c>
      <c r="AA155">
        <v>0</v>
      </c>
      <c r="AB155">
        <v>0</v>
      </c>
      <c r="AC155">
        <v>3.8</v>
      </c>
      <c r="AD155">
        <v>0</v>
      </c>
      <c r="AE155">
        <v>0</v>
      </c>
      <c r="AF155">
        <v>0</v>
      </c>
      <c r="AG155">
        <v>5.6</v>
      </c>
      <c r="AH155">
        <v>0</v>
      </c>
      <c r="AI155">
        <v>0</v>
      </c>
      <c r="AJ155">
        <v>0</v>
      </c>
      <c r="AK155">
        <v>0</v>
      </c>
      <c r="AL155">
        <v>0</v>
      </c>
      <c r="AM155">
        <v>0</v>
      </c>
      <c r="AN155">
        <v>0</v>
      </c>
      <c r="AO155">
        <v>0</v>
      </c>
      <c r="AP155">
        <v>6.2</v>
      </c>
      <c r="AQ155">
        <v>0</v>
      </c>
      <c r="AR155">
        <v>13.6</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row>
    <row r="156" spans="1:75" x14ac:dyDescent="0.25">
      <c r="A156">
        <v>2448035</v>
      </c>
      <c r="B156">
        <v>1</v>
      </c>
      <c r="C156" s="1">
        <v>31503</v>
      </c>
      <c r="D156">
        <v>1</v>
      </c>
      <c r="E156">
        <v>44.2</v>
      </c>
      <c r="F156">
        <v>86.4</v>
      </c>
      <c r="G156">
        <v>16</v>
      </c>
      <c r="H156">
        <v>6</v>
      </c>
      <c r="I156">
        <v>1</v>
      </c>
      <c r="J156">
        <v>1</v>
      </c>
      <c r="K156">
        <v>1</v>
      </c>
      <c r="N156">
        <v>0</v>
      </c>
      <c r="O156">
        <v>0</v>
      </c>
      <c r="P156">
        <v>0</v>
      </c>
      <c r="Q156">
        <v>0</v>
      </c>
      <c r="R156">
        <v>0</v>
      </c>
      <c r="S156">
        <v>5.6</v>
      </c>
      <c r="T156">
        <v>0</v>
      </c>
      <c r="U156">
        <v>0</v>
      </c>
      <c r="V156">
        <v>0</v>
      </c>
      <c r="W156">
        <v>0</v>
      </c>
      <c r="X156">
        <v>0</v>
      </c>
      <c r="Y156">
        <v>1.2</v>
      </c>
      <c r="Z156">
        <v>0</v>
      </c>
      <c r="AA156">
        <v>2.8</v>
      </c>
      <c r="AB156">
        <v>0</v>
      </c>
      <c r="AC156">
        <v>44.2</v>
      </c>
      <c r="AD156">
        <v>0</v>
      </c>
      <c r="AE156">
        <v>0</v>
      </c>
      <c r="AF156">
        <v>0</v>
      </c>
      <c r="AG156">
        <v>0</v>
      </c>
      <c r="AH156">
        <v>27.2</v>
      </c>
      <c r="AI156">
        <v>0</v>
      </c>
      <c r="AJ156">
        <v>0</v>
      </c>
      <c r="AK156">
        <v>0</v>
      </c>
      <c r="AL156">
        <v>0</v>
      </c>
      <c r="AM156">
        <v>0</v>
      </c>
      <c r="AN156">
        <v>0</v>
      </c>
      <c r="AO156">
        <v>5.4</v>
      </c>
      <c r="AP156">
        <v>0</v>
      </c>
      <c r="AQ156">
        <v>0</v>
      </c>
      <c r="AR156" s="5" t="s">
        <v>84</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0</v>
      </c>
    </row>
    <row r="157" spans="1:75" x14ac:dyDescent="0.25">
      <c r="A157">
        <v>2448035</v>
      </c>
      <c r="B157">
        <v>1</v>
      </c>
      <c r="C157" s="1">
        <v>31533</v>
      </c>
      <c r="D157">
        <v>1</v>
      </c>
      <c r="E157">
        <v>30.4</v>
      </c>
      <c r="F157">
        <v>94.2</v>
      </c>
      <c r="G157">
        <v>10</v>
      </c>
      <c r="H157">
        <v>8</v>
      </c>
      <c r="I157">
        <v>1</v>
      </c>
      <c r="J157">
        <v>1</v>
      </c>
      <c r="K157">
        <v>1</v>
      </c>
      <c r="N157">
        <v>0</v>
      </c>
      <c r="O157">
        <v>0</v>
      </c>
      <c r="P157">
        <v>0</v>
      </c>
      <c r="Q157">
        <v>0</v>
      </c>
      <c r="R157">
        <v>0</v>
      </c>
      <c r="S157">
        <v>0</v>
      </c>
      <c r="T157">
        <v>16.8</v>
      </c>
      <c r="U157">
        <v>0</v>
      </c>
      <c r="V157">
        <v>0</v>
      </c>
      <c r="W157">
        <v>30.4</v>
      </c>
      <c r="X157">
        <v>0</v>
      </c>
      <c r="Y157">
        <v>2.6</v>
      </c>
      <c r="Z157">
        <v>0</v>
      </c>
      <c r="AA157">
        <v>0</v>
      </c>
      <c r="AB157">
        <v>0</v>
      </c>
      <c r="AC157">
        <v>0.4</v>
      </c>
      <c r="AD157">
        <v>0</v>
      </c>
      <c r="AE157">
        <v>24.2</v>
      </c>
      <c r="AF157">
        <v>1.8</v>
      </c>
      <c r="AG157">
        <v>0</v>
      </c>
      <c r="AH157">
        <v>0</v>
      </c>
      <c r="AI157">
        <v>1.8</v>
      </c>
      <c r="AJ157">
        <v>0</v>
      </c>
      <c r="AK157">
        <v>0</v>
      </c>
      <c r="AL157">
        <v>16.2</v>
      </c>
      <c r="AM157">
        <v>0</v>
      </c>
      <c r="AN157">
        <v>0</v>
      </c>
      <c r="AO157">
        <v>0</v>
      </c>
      <c r="AP157">
        <v>0</v>
      </c>
      <c r="AQ157">
        <v>0</v>
      </c>
      <c r="AR157">
        <v>0</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row>
    <row r="158" spans="1:75" x14ac:dyDescent="0.25">
      <c r="A158">
        <v>2448035</v>
      </c>
      <c r="B158">
        <v>1</v>
      </c>
      <c r="C158" s="1">
        <v>31564</v>
      </c>
      <c r="D158">
        <v>1</v>
      </c>
      <c r="E158">
        <v>37.200000000000003</v>
      </c>
      <c r="F158">
        <v>95.6</v>
      </c>
      <c r="G158">
        <v>16</v>
      </c>
      <c r="H158">
        <v>6</v>
      </c>
      <c r="I158">
        <v>1</v>
      </c>
      <c r="J158">
        <v>1</v>
      </c>
      <c r="K158">
        <v>1</v>
      </c>
      <c r="N158">
        <v>0</v>
      </c>
      <c r="O158">
        <v>0</v>
      </c>
      <c r="P158">
        <v>15.6</v>
      </c>
      <c r="Q158">
        <v>0</v>
      </c>
      <c r="R158">
        <v>0</v>
      </c>
      <c r="S158">
        <v>0</v>
      </c>
      <c r="T158">
        <v>0</v>
      </c>
      <c r="U158">
        <v>0</v>
      </c>
      <c r="V158">
        <v>12</v>
      </c>
      <c r="W158">
        <v>0</v>
      </c>
      <c r="X158">
        <v>0</v>
      </c>
      <c r="Y158">
        <v>0</v>
      </c>
      <c r="Z158">
        <v>0</v>
      </c>
      <c r="AA158">
        <v>0</v>
      </c>
      <c r="AB158">
        <v>0</v>
      </c>
      <c r="AC158">
        <v>37.200000000000003</v>
      </c>
      <c r="AD158">
        <v>0</v>
      </c>
      <c r="AE158">
        <v>0</v>
      </c>
      <c r="AF158">
        <v>0</v>
      </c>
      <c r="AG158">
        <v>0</v>
      </c>
      <c r="AH158">
        <v>0</v>
      </c>
      <c r="AI158">
        <v>0</v>
      </c>
      <c r="AJ158">
        <v>0</v>
      </c>
      <c r="AK158">
        <v>12.6</v>
      </c>
      <c r="AL158">
        <v>0</v>
      </c>
      <c r="AM158">
        <v>0</v>
      </c>
      <c r="AN158">
        <v>0</v>
      </c>
      <c r="AO158">
        <v>0.2</v>
      </c>
      <c r="AP158">
        <v>18</v>
      </c>
      <c r="AQ158">
        <v>0</v>
      </c>
      <c r="AR158" s="5" t="s">
        <v>84</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0</v>
      </c>
    </row>
    <row r="159" spans="1:75" x14ac:dyDescent="0.25">
      <c r="A159">
        <v>2448035</v>
      </c>
      <c r="B159">
        <v>1</v>
      </c>
      <c r="C159" s="1">
        <v>31594</v>
      </c>
      <c r="D159">
        <v>1</v>
      </c>
      <c r="E159">
        <v>16.2</v>
      </c>
      <c r="F159">
        <v>37</v>
      </c>
      <c r="G159">
        <v>22</v>
      </c>
      <c r="H159">
        <v>3</v>
      </c>
      <c r="I159">
        <v>1</v>
      </c>
      <c r="J159">
        <v>1</v>
      </c>
      <c r="K159">
        <v>1</v>
      </c>
      <c r="N159">
        <v>0</v>
      </c>
      <c r="O159">
        <v>0</v>
      </c>
      <c r="P159">
        <v>0</v>
      </c>
      <c r="Q159">
        <v>0</v>
      </c>
      <c r="R159">
        <v>0</v>
      </c>
      <c r="S159">
        <v>0</v>
      </c>
      <c r="T159">
        <v>12.6</v>
      </c>
      <c r="U159">
        <v>0</v>
      </c>
      <c r="V159">
        <v>0</v>
      </c>
      <c r="W159">
        <v>0</v>
      </c>
      <c r="X159">
        <v>0</v>
      </c>
      <c r="Y159">
        <v>8.1999999999999993</v>
      </c>
      <c r="Z159">
        <v>0</v>
      </c>
      <c r="AA159">
        <v>0</v>
      </c>
      <c r="AB159">
        <v>0</v>
      </c>
      <c r="AC159">
        <v>0</v>
      </c>
      <c r="AD159">
        <v>0</v>
      </c>
      <c r="AE159">
        <v>0</v>
      </c>
      <c r="AF159">
        <v>0</v>
      </c>
      <c r="AG159">
        <v>0</v>
      </c>
      <c r="AH159">
        <v>0</v>
      </c>
      <c r="AI159">
        <v>16.2</v>
      </c>
      <c r="AJ159">
        <v>0</v>
      </c>
      <c r="AK159">
        <v>0</v>
      </c>
      <c r="AL159">
        <v>0</v>
      </c>
      <c r="AM159">
        <v>0</v>
      </c>
      <c r="AN159">
        <v>0</v>
      </c>
      <c r="AO159">
        <v>0</v>
      </c>
      <c r="AP159">
        <v>0</v>
      </c>
      <c r="AQ159">
        <v>0</v>
      </c>
      <c r="AR159">
        <v>0</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row>
    <row r="160" spans="1:75" x14ac:dyDescent="0.25">
      <c r="A160">
        <v>2448035</v>
      </c>
      <c r="B160">
        <v>1</v>
      </c>
      <c r="C160" s="1">
        <v>31625</v>
      </c>
      <c r="D160">
        <v>1</v>
      </c>
      <c r="E160">
        <v>62</v>
      </c>
      <c r="F160">
        <v>134</v>
      </c>
      <c r="G160">
        <v>21</v>
      </c>
      <c r="H160">
        <v>5</v>
      </c>
      <c r="I160">
        <v>1</v>
      </c>
      <c r="J160">
        <v>1</v>
      </c>
      <c r="K160">
        <v>1</v>
      </c>
      <c r="N160">
        <v>0</v>
      </c>
      <c r="O160">
        <v>0</v>
      </c>
      <c r="P160">
        <v>0</v>
      </c>
      <c r="Q160">
        <v>0</v>
      </c>
      <c r="R160">
        <v>0</v>
      </c>
      <c r="S160">
        <v>0</v>
      </c>
      <c r="T160">
        <v>0</v>
      </c>
      <c r="U160">
        <v>0</v>
      </c>
      <c r="V160">
        <v>0</v>
      </c>
      <c r="W160">
        <v>0</v>
      </c>
      <c r="X160">
        <v>0</v>
      </c>
      <c r="Y160">
        <v>18.8</v>
      </c>
      <c r="Z160">
        <v>0</v>
      </c>
      <c r="AA160">
        <v>9.4</v>
      </c>
      <c r="AB160">
        <v>0</v>
      </c>
      <c r="AC160">
        <v>0</v>
      </c>
      <c r="AD160">
        <v>0</v>
      </c>
      <c r="AE160">
        <v>18.2</v>
      </c>
      <c r="AF160">
        <v>0</v>
      </c>
      <c r="AG160">
        <v>25.6</v>
      </c>
      <c r="AH160">
        <v>62</v>
      </c>
      <c r="AI160">
        <v>0</v>
      </c>
      <c r="AJ160">
        <v>0</v>
      </c>
      <c r="AK160">
        <v>0</v>
      </c>
      <c r="AL160">
        <v>0</v>
      </c>
      <c r="AM160">
        <v>0</v>
      </c>
      <c r="AN160">
        <v>0</v>
      </c>
      <c r="AO160">
        <v>0</v>
      </c>
      <c r="AP160">
        <v>0</v>
      </c>
      <c r="AQ160">
        <v>0</v>
      </c>
      <c r="AR160">
        <v>0</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row>
    <row r="161" spans="1:75" x14ac:dyDescent="0.25">
      <c r="A161">
        <v>2448035</v>
      </c>
      <c r="B161">
        <v>1</v>
      </c>
      <c r="C161" s="1">
        <v>31656</v>
      </c>
      <c r="D161">
        <v>1</v>
      </c>
      <c r="E161">
        <v>18.600000000000001</v>
      </c>
      <c r="F161">
        <v>63.8</v>
      </c>
      <c r="G161">
        <v>4</v>
      </c>
      <c r="H161">
        <v>5</v>
      </c>
      <c r="I161">
        <v>1</v>
      </c>
      <c r="J161">
        <v>1</v>
      </c>
      <c r="K161">
        <v>1</v>
      </c>
      <c r="N161">
        <v>0</v>
      </c>
      <c r="O161">
        <v>0</v>
      </c>
      <c r="P161">
        <v>0</v>
      </c>
      <c r="Q161">
        <v>18.600000000000001</v>
      </c>
      <c r="R161">
        <v>0</v>
      </c>
      <c r="S161">
        <v>0</v>
      </c>
      <c r="T161">
        <v>0</v>
      </c>
      <c r="U161">
        <v>0</v>
      </c>
      <c r="V161">
        <v>0.6</v>
      </c>
      <c r="W161">
        <v>0</v>
      </c>
      <c r="X161">
        <v>0</v>
      </c>
      <c r="Y161">
        <v>0</v>
      </c>
      <c r="Z161">
        <v>0</v>
      </c>
      <c r="AA161">
        <v>0</v>
      </c>
      <c r="AB161">
        <v>0</v>
      </c>
      <c r="AC161">
        <v>0</v>
      </c>
      <c r="AD161">
        <v>0</v>
      </c>
      <c r="AE161">
        <v>0</v>
      </c>
      <c r="AF161">
        <v>10.199999999999999</v>
      </c>
      <c r="AG161">
        <v>0</v>
      </c>
      <c r="AH161">
        <v>16</v>
      </c>
      <c r="AI161">
        <v>0</v>
      </c>
      <c r="AJ161">
        <v>0</v>
      </c>
      <c r="AK161">
        <v>0</v>
      </c>
      <c r="AL161">
        <v>0</v>
      </c>
      <c r="AM161">
        <v>18.399999999999999</v>
      </c>
      <c r="AN161">
        <v>0</v>
      </c>
      <c r="AO161">
        <v>0</v>
      </c>
      <c r="AP161">
        <v>0</v>
      </c>
      <c r="AQ161">
        <v>0</v>
      </c>
      <c r="AR161" s="5" t="s">
        <v>84</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0</v>
      </c>
    </row>
    <row r="162" spans="1:75" x14ac:dyDescent="0.25">
      <c r="A162">
        <v>2448035</v>
      </c>
      <c r="B162">
        <v>1</v>
      </c>
      <c r="C162" s="1">
        <v>31686</v>
      </c>
      <c r="D162">
        <v>1</v>
      </c>
      <c r="E162">
        <v>27.5</v>
      </c>
      <c r="F162">
        <v>57.4</v>
      </c>
      <c r="G162">
        <v>10</v>
      </c>
      <c r="H162">
        <v>7</v>
      </c>
      <c r="I162">
        <v>1</v>
      </c>
      <c r="J162">
        <v>1</v>
      </c>
      <c r="K162">
        <v>1</v>
      </c>
      <c r="N162">
        <v>0</v>
      </c>
      <c r="O162">
        <v>0</v>
      </c>
      <c r="P162">
        <v>0</v>
      </c>
      <c r="Q162">
        <v>0</v>
      </c>
      <c r="R162">
        <v>0</v>
      </c>
      <c r="S162">
        <v>0</v>
      </c>
      <c r="T162">
        <v>0</v>
      </c>
      <c r="U162">
        <v>6.2</v>
      </c>
      <c r="V162">
        <v>0</v>
      </c>
      <c r="W162">
        <v>27.5</v>
      </c>
      <c r="X162">
        <v>0</v>
      </c>
      <c r="Y162">
        <v>0</v>
      </c>
      <c r="Z162">
        <v>0</v>
      </c>
      <c r="AA162">
        <v>0</v>
      </c>
      <c r="AB162">
        <v>6.2</v>
      </c>
      <c r="AC162">
        <v>0</v>
      </c>
      <c r="AD162">
        <v>0</v>
      </c>
      <c r="AE162">
        <v>0</v>
      </c>
      <c r="AF162">
        <v>6.8</v>
      </c>
      <c r="AG162">
        <v>1.3</v>
      </c>
      <c r="AH162">
        <v>2.9</v>
      </c>
      <c r="AI162">
        <v>6.5</v>
      </c>
      <c r="AJ162">
        <v>0</v>
      </c>
      <c r="AK162">
        <v>0</v>
      </c>
      <c r="AL162">
        <v>0</v>
      </c>
      <c r="AM162">
        <v>0</v>
      </c>
      <c r="AN162">
        <v>0</v>
      </c>
      <c r="AO162">
        <v>0</v>
      </c>
      <c r="AP162">
        <v>0</v>
      </c>
      <c r="AQ162">
        <v>0</v>
      </c>
      <c r="AR162">
        <v>0</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row>
    <row r="163" spans="1:75" x14ac:dyDescent="0.25">
      <c r="A163">
        <v>2448035</v>
      </c>
      <c r="B163">
        <v>1</v>
      </c>
      <c r="C163" s="1">
        <v>31717</v>
      </c>
      <c r="D163">
        <v>1</v>
      </c>
      <c r="E163">
        <v>42.8</v>
      </c>
      <c r="F163">
        <v>169.9</v>
      </c>
      <c r="G163">
        <v>1</v>
      </c>
      <c r="H163">
        <v>11</v>
      </c>
      <c r="I163">
        <v>1</v>
      </c>
      <c r="J163">
        <v>1</v>
      </c>
      <c r="K163">
        <v>1</v>
      </c>
      <c r="N163">
        <v>42.8</v>
      </c>
      <c r="O163">
        <v>2.4</v>
      </c>
      <c r="P163">
        <v>20</v>
      </c>
      <c r="Q163">
        <v>12.7</v>
      </c>
      <c r="R163">
        <v>7.2</v>
      </c>
      <c r="S163">
        <v>0</v>
      </c>
      <c r="T163">
        <v>0</v>
      </c>
      <c r="U163">
        <v>0</v>
      </c>
      <c r="V163">
        <v>0</v>
      </c>
      <c r="W163">
        <v>0.6</v>
      </c>
      <c r="X163">
        <v>22.8</v>
      </c>
      <c r="Y163">
        <v>0.2</v>
      </c>
      <c r="Z163">
        <v>0</v>
      </c>
      <c r="AA163">
        <v>0</v>
      </c>
      <c r="AB163">
        <v>0</v>
      </c>
      <c r="AC163">
        <v>0</v>
      </c>
      <c r="AD163">
        <v>0</v>
      </c>
      <c r="AE163">
        <v>0</v>
      </c>
      <c r="AF163">
        <v>0</v>
      </c>
      <c r="AG163">
        <v>0</v>
      </c>
      <c r="AH163">
        <v>0</v>
      </c>
      <c r="AI163">
        <v>0</v>
      </c>
      <c r="AJ163">
        <v>0</v>
      </c>
      <c r="AK163">
        <v>0</v>
      </c>
      <c r="AL163">
        <v>23.2</v>
      </c>
      <c r="AM163">
        <v>0</v>
      </c>
      <c r="AN163">
        <v>8.6999999999999993</v>
      </c>
      <c r="AO163">
        <v>0</v>
      </c>
      <c r="AP163">
        <v>0</v>
      </c>
      <c r="AQ163">
        <v>29.3</v>
      </c>
      <c r="AR163" s="5" t="s">
        <v>84</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0</v>
      </c>
    </row>
    <row r="164" spans="1:75" x14ac:dyDescent="0.25">
      <c r="A164">
        <v>2448035</v>
      </c>
      <c r="B164">
        <v>1</v>
      </c>
      <c r="C164" s="1">
        <v>31747</v>
      </c>
      <c r="D164">
        <v>1</v>
      </c>
      <c r="E164">
        <v>26.1</v>
      </c>
      <c r="F164">
        <v>119.8</v>
      </c>
      <c r="G164">
        <v>1</v>
      </c>
      <c r="H164">
        <v>15</v>
      </c>
      <c r="I164">
        <v>1</v>
      </c>
      <c r="J164">
        <v>1</v>
      </c>
      <c r="K164">
        <v>1</v>
      </c>
      <c r="N164">
        <v>26.1</v>
      </c>
      <c r="O164">
        <v>0</v>
      </c>
      <c r="P164">
        <v>6.2</v>
      </c>
      <c r="Q164">
        <v>0</v>
      </c>
      <c r="R164">
        <v>2.1</v>
      </c>
      <c r="S164">
        <v>2.8</v>
      </c>
      <c r="T164">
        <v>25.2</v>
      </c>
      <c r="U164">
        <v>0</v>
      </c>
      <c r="V164">
        <v>0</v>
      </c>
      <c r="W164">
        <v>6.8</v>
      </c>
      <c r="X164">
        <v>0</v>
      </c>
      <c r="Y164">
        <v>8.1999999999999993</v>
      </c>
      <c r="Z164">
        <v>0.2</v>
      </c>
      <c r="AA164">
        <v>0</v>
      </c>
      <c r="AB164">
        <v>0</v>
      </c>
      <c r="AC164">
        <v>8.6</v>
      </c>
      <c r="AD164">
        <v>0</v>
      </c>
      <c r="AE164">
        <v>0</v>
      </c>
      <c r="AF164">
        <v>6.2</v>
      </c>
      <c r="AG164">
        <v>0</v>
      </c>
      <c r="AH164">
        <v>0</v>
      </c>
      <c r="AI164">
        <v>1.2</v>
      </c>
      <c r="AJ164">
        <v>0</v>
      </c>
      <c r="AK164">
        <v>0</v>
      </c>
      <c r="AL164">
        <v>0.2</v>
      </c>
      <c r="AM164">
        <v>2.7</v>
      </c>
      <c r="AN164">
        <v>0</v>
      </c>
      <c r="AO164">
        <v>0.6</v>
      </c>
      <c r="AP164">
        <v>22.7</v>
      </c>
      <c r="AQ164">
        <v>0</v>
      </c>
      <c r="AR164">
        <v>0</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row>
    <row r="165" spans="1:75" s="2" customFormat="1" x14ac:dyDescent="0.25">
      <c r="A165" s="2">
        <v>2448035</v>
      </c>
      <c r="B165" s="2">
        <v>1</v>
      </c>
      <c r="C165" s="3">
        <v>31778</v>
      </c>
      <c r="D165" s="2">
        <v>1</v>
      </c>
      <c r="E165" s="2">
        <v>45.6</v>
      </c>
      <c r="F165" s="2">
        <v>123</v>
      </c>
      <c r="G165" s="2">
        <v>13</v>
      </c>
      <c r="H165" s="2">
        <v>11</v>
      </c>
      <c r="I165" s="2">
        <v>1</v>
      </c>
      <c r="J165" s="2">
        <v>1</v>
      </c>
      <c r="K165" s="2">
        <v>1</v>
      </c>
      <c r="N165" s="2">
        <v>0</v>
      </c>
      <c r="O165" s="2">
        <v>0</v>
      </c>
      <c r="P165" s="2">
        <v>0</v>
      </c>
      <c r="Q165" s="2">
        <v>0</v>
      </c>
      <c r="R165" s="2">
        <v>0.4</v>
      </c>
      <c r="S165" s="2">
        <v>0</v>
      </c>
      <c r="T165" s="2">
        <v>0</v>
      </c>
      <c r="U165" s="2">
        <v>0</v>
      </c>
      <c r="V165" s="2">
        <v>0</v>
      </c>
      <c r="W165" s="2">
        <v>0</v>
      </c>
      <c r="X165" s="2">
        <v>0</v>
      </c>
      <c r="Y165" s="2">
        <v>0.2</v>
      </c>
      <c r="Z165" s="2">
        <v>45.6</v>
      </c>
      <c r="AA165" s="2">
        <v>0</v>
      </c>
      <c r="AB165" s="2">
        <v>22.3</v>
      </c>
      <c r="AC165" s="2">
        <v>35.6</v>
      </c>
      <c r="AD165" s="2">
        <v>0</v>
      </c>
      <c r="AE165" s="2">
        <v>0</v>
      </c>
      <c r="AF165" s="2">
        <v>2.6</v>
      </c>
      <c r="AG165" s="2">
        <v>0.6</v>
      </c>
      <c r="AH165" s="2">
        <v>0.2</v>
      </c>
      <c r="AI165" s="2">
        <v>0</v>
      </c>
      <c r="AJ165" s="2">
        <v>0</v>
      </c>
      <c r="AK165" s="2">
        <v>0</v>
      </c>
      <c r="AL165" s="2">
        <v>0.4</v>
      </c>
      <c r="AM165" s="2">
        <v>8.5</v>
      </c>
      <c r="AN165" s="2">
        <v>0</v>
      </c>
      <c r="AO165" s="2">
        <v>0</v>
      </c>
      <c r="AP165" s="2">
        <v>0</v>
      </c>
      <c r="AQ165" s="2">
        <v>0</v>
      </c>
      <c r="AR165" s="2">
        <v>6.6</v>
      </c>
      <c r="AS165" s="2">
        <v>1</v>
      </c>
      <c r="AT165" s="2">
        <v>1</v>
      </c>
      <c r="AU165" s="2">
        <v>1</v>
      </c>
      <c r="AV165" s="2">
        <v>1</v>
      </c>
      <c r="AW165" s="2">
        <v>1</v>
      </c>
      <c r="AX165" s="2">
        <v>1</v>
      </c>
      <c r="AY165" s="2">
        <v>1</v>
      </c>
      <c r="AZ165" s="2">
        <v>1</v>
      </c>
      <c r="BA165" s="2">
        <v>1</v>
      </c>
      <c r="BB165" s="2">
        <v>1</v>
      </c>
      <c r="BC165" s="2">
        <v>1</v>
      </c>
      <c r="BD165" s="2">
        <v>1</v>
      </c>
      <c r="BE165" s="2">
        <v>1</v>
      </c>
      <c r="BF165" s="2">
        <v>1</v>
      </c>
      <c r="BG165" s="2">
        <v>1</v>
      </c>
      <c r="BH165" s="2">
        <v>1</v>
      </c>
      <c r="BI165" s="2">
        <v>1</v>
      </c>
      <c r="BJ165" s="2">
        <v>1</v>
      </c>
      <c r="BK165" s="2">
        <v>1</v>
      </c>
      <c r="BL165" s="2">
        <v>1</v>
      </c>
      <c r="BM165" s="2">
        <v>1</v>
      </c>
      <c r="BN165" s="2">
        <v>1</v>
      </c>
      <c r="BO165" s="2">
        <v>1</v>
      </c>
      <c r="BP165" s="2">
        <v>1</v>
      </c>
      <c r="BQ165" s="2">
        <v>1</v>
      </c>
      <c r="BR165" s="2">
        <v>1</v>
      </c>
      <c r="BS165" s="2">
        <v>1</v>
      </c>
      <c r="BT165" s="2">
        <v>1</v>
      </c>
      <c r="BU165" s="2">
        <v>1</v>
      </c>
      <c r="BV165" s="2">
        <v>1</v>
      </c>
      <c r="BW165" s="2">
        <v>1</v>
      </c>
    </row>
    <row r="166" spans="1:75" x14ac:dyDescent="0.25">
      <c r="A166">
        <v>2448035</v>
      </c>
      <c r="B166">
        <v>1</v>
      </c>
      <c r="C166" s="1">
        <v>31809</v>
      </c>
      <c r="D166">
        <v>1</v>
      </c>
      <c r="E166">
        <v>25.8</v>
      </c>
      <c r="F166">
        <v>151.1</v>
      </c>
      <c r="G166">
        <v>4</v>
      </c>
      <c r="H166">
        <v>15</v>
      </c>
      <c r="I166">
        <v>1</v>
      </c>
      <c r="J166">
        <v>1</v>
      </c>
      <c r="K166">
        <v>1</v>
      </c>
      <c r="N166">
        <v>7.5</v>
      </c>
      <c r="O166">
        <v>0</v>
      </c>
      <c r="P166">
        <v>24.4</v>
      </c>
      <c r="Q166">
        <v>25.8</v>
      </c>
      <c r="R166">
        <v>0</v>
      </c>
      <c r="S166">
        <v>6.8</v>
      </c>
      <c r="T166">
        <v>14.7</v>
      </c>
      <c r="U166">
        <v>10</v>
      </c>
      <c r="V166">
        <v>2.7</v>
      </c>
      <c r="W166">
        <v>0.2</v>
      </c>
      <c r="X166">
        <v>4.2</v>
      </c>
      <c r="Y166">
        <v>0</v>
      </c>
      <c r="Z166">
        <v>0</v>
      </c>
      <c r="AA166">
        <v>2.7</v>
      </c>
      <c r="AB166">
        <v>0</v>
      </c>
      <c r="AC166">
        <v>6.2</v>
      </c>
      <c r="AD166">
        <v>21.9</v>
      </c>
      <c r="AE166">
        <v>0</v>
      </c>
      <c r="AF166">
        <v>10.8</v>
      </c>
      <c r="AG166">
        <v>10</v>
      </c>
      <c r="AH166">
        <v>3.2</v>
      </c>
      <c r="AI166">
        <v>0</v>
      </c>
      <c r="AJ166">
        <v>0</v>
      </c>
      <c r="AK166">
        <v>0</v>
      </c>
      <c r="AL166">
        <v>0</v>
      </c>
      <c r="AM166">
        <v>0</v>
      </c>
      <c r="AN166">
        <v>0</v>
      </c>
      <c r="AO166">
        <v>0</v>
      </c>
      <c r="AP166" s="54" t="s">
        <v>84</v>
      </c>
      <c r="AQ166" s="54"/>
      <c r="AR166" s="54"/>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0</v>
      </c>
    </row>
    <row r="167" spans="1:75" x14ac:dyDescent="0.25">
      <c r="A167">
        <v>2448035</v>
      </c>
      <c r="B167">
        <v>1</v>
      </c>
      <c r="C167" s="1">
        <v>31837</v>
      </c>
      <c r="D167">
        <v>1</v>
      </c>
      <c r="E167">
        <v>17.399999999999999</v>
      </c>
      <c r="F167">
        <v>23.3</v>
      </c>
      <c r="G167">
        <v>27</v>
      </c>
      <c r="H167">
        <v>3</v>
      </c>
      <c r="I167">
        <v>1</v>
      </c>
      <c r="J167">
        <v>1</v>
      </c>
      <c r="K167">
        <v>1</v>
      </c>
      <c r="N167">
        <v>0</v>
      </c>
      <c r="O167">
        <v>0</v>
      </c>
      <c r="P167">
        <v>0</v>
      </c>
      <c r="Q167">
        <v>0</v>
      </c>
      <c r="R167">
        <v>0</v>
      </c>
      <c r="S167">
        <v>0</v>
      </c>
      <c r="T167">
        <v>0</v>
      </c>
      <c r="U167">
        <v>0</v>
      </c>
      <c r="V167">
        <v>0</v>
      </c>
      <c r="W167">
        <v>0</v>
      </c>
      <c r="X167">
        <v>0</v>
      </c>
      <c r="Y167">
        <v>0</v>
      </c>
      <c r="Z167">
        <v>2.4</v>
      </c>
      <c r="AA167">
        <v>0</v>
      </c>
      <c r="AB167">
        <v>0</v>
      </c>
      <c r="AC167">
        <v>0</v>
      </c>
      <c r="AD167">
        <v>0</v>
      </c>
      <c r="AE167">
        <v>0</v>
      </c>
      <c r="AF167">
        <v>3.5</v>
      </c>
      <c r="AG167">
        <v>0</v>
      </c>
      <c r="AH167">
        <v>0</v>
      </c>
      <c r="AI167">
        <v>0</v>
      </c>
      <c r="AJ167">
        <v>0</v>
      </c>
      <c r="AK167">
        <v>0</v>
      </c>
      <c r="AL167">
        <v>0</v>
      </c>
      <c r="AM167">
        <v>0</v>
      </c>
      <c r="AN167">
        <v>17.399999999999999</v>
      </c>
      <c r="AO167">
        <v>0</v>
      </c>
      <c r="AP167">
        <v>0</v>
      </c>
      <c r="AQ167">
        <v>0</v>
      </c>
      <c r="AR167">
        <v>0</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row>
    <row r="168" spans="1:75" x14ac:dyDescent="0.25">
      <c r="A168">
        <v>2448035</v>
      </c>
      <c r="B168">
        <v>1</v>
      </c>
      <c r="C168" s="1">
        <v>31868</v>
      </c>
      <c r="D168">
        <v>1</v>
      </c>
      <c r="E168">
        <v>26.8</v>
      </c>
      <c r="F168">
        <v>36</v>
      </c>
      <c r="G168">
        <v>24</v>
      </c>
      <c r="H168">
        <v>5</v>
      </c>
      <c r="I168">
        <v>1</v>
      </c>
      <c r="J168">
        <v>1</v>
      </c>
      <c r="K168">
        <v>1</v>
      </c>
      <c r="N168">
        <v>0</v>
      </c>
      <c r="O168">
        <v>1.2</v>
      </c>
      <c r="P168">
        <v>0</v>
      </c>
      <c r="Q168">
        <v>2.7</v>
      </c>
      <c r="R168">
        <v>0</v>
      </c>
      <c r="S168">
        <v>0</v>
      </c>
      <c r="T168">
        <v>0</v>
      </c>
      <c r="U168">
        <v>0</v>
      </c>
      <c r="V168">
        <v>0</v>
      </c>
      <c r="W168">
        <v>0</v>
      </c>
      <c r="X168">
        <v>5.0999999999999996</v>
      </c>
      <c r="Y168">
        <v>0</v>
      </c>
      <c r="Z168">
        <v>0</v>
      </c>
      <c r="AA168">
        <v>0</v>
      </c>
      <c r="AB168">
        <v>0</v>
      </c>
      <c r="AC168">
        <v>0</v>
      </c>
      <c r="AD168">
        <v>0</v>
      </c>
      <c r="AE168">
        <v>0</v>
      </c>
      <c r="AF168">
        <v>0</v>
      </c>
      <c r="AG168">
        <v>0</v>
      </c>
      <c r="AH168">
        <v>0</v>
      </c>
      <c r="AI168">
        <v>0</v>
      </c>
      <c r="AJ168">
        <v>0</v>
      </c>
      <c r="AK168">
        <v>26.8</v>
      </c>
      <c r="AL168">
        <v>0</v>
      </c>
      <c r="AM168">
        <v>0</v>
      </c>
      <c r="AN168">
        <v>0</v>
      </c>
      <c r="AO168">
        <v>0</v>
      </c>
      <c r="AP168">
        <v>0.2</v>
      </c>
      <c r="AQ168">
        <v>0</v>
      </c>
      <c r="AR168" s="5" t="s">
        <v>84</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0</v>
      </c>
    </row>
    <row r="169" spans="1:75" x14ac:dyDescent="0.25">
      <c r="A169">
        <v>2448035</v>
      </c>
      <c r="B169">
        <v>1</v>
      </c>
      <c r="C169" s="1">
        <v>31898</v>
      </c>
      <c r="D169">
        <v>1</v>
      </c>
      <c r="E169">
        <v>50.5</v>
      </c>
      <c r="F169">
        <v>226</v>
      </c>
      <c r="G169">
        <v>16</v>
      </c>
      <c r="H169">
        <v>14</v>
      </c>
      <c r="I169">
        <v>1</v>
      </c>
      <c r="J169">
        <v>1</v>
      </c>
      <c r="K169">
        <v>1</v>
      </c>
      <c r="N169">
        <v>0</v>
      </c>
      <c r="O169">
        <v>0</v>
      </c>
      <c r="P169">
        <v>0</v>
      </c>
      <c r="Q169">
        <v>11.8</v>
      </c>
      <c r="R169">
        <v>0</v>
      </c>
      <c r="S169">
        <v>0</v>
      </c>
      <c r="T169">
        <v>9.5</v>
      </c>
      <c r="U169">
        <v>0</v>
      </c>
      <c r="V169">
        <v>0</v>
      </c>
      <c r="W169">
        <v>0</v>
      </c>
      <c r="X169">
        <v>0</v>
      </c>
      <c r="Y169">
        <v>0</v>
      </c>
      <c r="Z169">
        <v>6.2</v>
      </c>
      <c r="AA169">
        <v>50.4</v>
      </c>
      <c r="AB169">
        <v>8.6</v>
      </c>
      <c r="AC169">
        <v>50.5</v>
      </c>
      <c r="AD169">
        <v>0.6</v>
      </c>
      <c r="AE169">
        <v>10.6</v>
      </c>
      <c r="AF169">
        <v>20</v>
      </c>
      <c r="AG169">
        <v>47.6</v>
      </c>
      <c r="AH169">
        <v>0</v>
      </c>
      <c r="AI169">
        <v>0</v>
      </c>
      <c r="AJ169">
        <v>3</v>
      </c>
      <c r="AK169">
        <v>0</v>
      </c>
      <c r="AL169">
        <v>0</v>
      </c>
      <c r="AM169">
        <v>0.8</v>
      </c>
      <c r="AN169">
        <v>0</v>
      </c>
      <c r="AO169">
        <v>0</v>
      </c>
      <c r="AP169">
        <v>6.2</v>
      </c>
      <c r="AQ169">
        <v>0.2</v>
      </c>
      <c r="AR169">
        <v>0</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row>
    <row r="170" spans="1:75" x14ac:dyDescent="0.25">
      <c r="A170">
        <v>2448035</v>
      </c>
      <c r="B170">
        <v>1</v>
      </c>
      <c r="C170" s="1">
        <v>31929</v>
      </c>
      <c r="D170">
        <v>1</v>
      </c>
      <c r="E170">
        <v>43</v>
      </c>
      <c r="F170">
        <v>77.599999999999994</v>
      </c>
      <c r="G170">
        <v>15</v>
      </c>
      <c r="H170">
        <v>8</v>
      </c>
      <c r="I170">
        <v>1</v>
      </c>
      <c r="J170">
        <v>1</v>
      </c>
      <c r="K170">
        <v>1</v>
      </c>
      <c r="N170">
        <v>0.6</v>
      </c>
      <c r="O170">
        <v>0</v>
      </c>
      <c r="P170">
        <v>0</v>
      </c>
      <c r="Q170">
        <v>0</v>
      </c>
      <c r="R170">
        <v>0</v>
      </c>
      <c r="S170">
        <v>0</v>
      </c>
      <c r="T170">
        <v>0</v>
      </c>
      <c r="U170">
        <v>0</v>
      </c>
      <c r="V170">
        <v>0</v>
      </c>
      <c r="W170">
        <v>0</v>
      </c>
      <c r="X170">
        <v>0</v>
      </c>
      <c r="Y170">
        <v>0</v>
      </c>
      <c r="Z170">
        <v>20.399999999999999</v>
      </c>
      <c r="AA170">
        <v>0.6</v>
      </c>
      <c r="AB170">
        <v>43</v>
      </c>
      <c r="AC170">
        <v>0</v>
      </c>
      <c r="AD170">
        <v>0</v>
      </c>
      <c r="AE170">
        <v>0</v>
      </c>
      <c r="AF170">
        <v>0</v>
      </c>
      <c r="AG170">
        <v>0</v>
      </c>
      <c r="AH170">
        <v>6</v>
      </c>
      <c r="AI170">
        <v>6.2</v>
      </c>
      <c r="AJ170">
        <v>0.6</v>
      </c>
      <c r="AK170">
        <v>0</v>
      </c>
      <c r="AL170">
        <v>0</v>
      </c>
      <c r="AM170">
        <v>0</v>
      </c>
      <c r="AN170">
        <v>0</v>
      </c>
      <c r="AO170">
        <v>0</v>
      </c>
      <c r="AP170">
        <v>0</v>
      </c>
      <c r="AQ170">
        <v>0.2</v>
      </c>
      <c r="AR170" s="5" t="s">
        <v>84</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0</v>
      </c>
    </row>
    <row r="171" spans="1:75" x14ac:dyDescent="0.25">
      <c r="A171">
        <v>2448035</v>
      </c>
      <c r="B171">
        <v>1</v>
      </c>
      <c r="C171" s="1">
        <v>31959</v>
      </c>
      <c r="D171">
        <v>1</v>
      </c>
      <c r="E171">
        <v>20.2</v>
      </c>
      <c r="F171">
        <v>41</v>
      </c>
      <c r="G171">
        <v>5</v>
      </c>
      <c r="H171">
        <v>5</v>
      </c>
      <c r="I171">
        <v>1</v>
      </c>
      <c r="J171">
        <v>1</v>
      </c>
      <c r="K171">
        <v>1</v>
      </c>
      <c r="N171">
        <v>6.8</v>
      </c>
      <c r="O171">
        <v>0</v>
      </c>
      <c r="P171">
        <v>0</v>
      </c>
      <c r="Q171">
        <v>0</v>
      </c>
      <c r="R171">
        <v>20.2</v>
      </c>
      <c r="S171">
        <v>7.2</v>
      </c>
      <c r="T171">
        <v>0</v>
      </c>
      <c r="U171">
        <v>0</v>
      </c>
      <c r="V171">
        <v>0</v>
      </c>
      <c r="W171">
        <v>0</v>
      </c>
      <c r="X171">
        <v>0</v>
      </c>
      <c r="Y171">
        <v>0</v>
      </c>
      <c r="Z171">
        <v>6.2</v>
      </c>
      <c r="AA171">
        <v>0</v>
      </c>
      <c r="AB171">
        <v>0</v>
      </c>
      <c r="AC171">
        <v>0</v>
      </c>
      <c r="AD171">
        <v>0.6</v>
      </c>
      <c r="AE171">
        <v>0</v>
      </c>
      <c r="AF171">
        <v>0</v>
      </c>
      <c r="AG171">
        <v>0</v>
      </c>
      <c r="AH171">
        <v>0</v>
      </c>
      <c r="AI171">
        <v>0</v>
      </c>
      <c r="AJ171">
        <v>0</v>
      </c>
      <c r="AK171">
        <v>0</v>
      </c>
      <c r="AL171">
        <v>0</v>
      </c>
      <c r="AM171">
        <v>0</v>
      </c>
      <c r="AN171">
        <v>0</v>
      </c>
      <c r="AO171">
        <v>0</v>
      </c>
      <c r="AP171">
        <v>0</v>
      </c>
      <c r="AQ171">
        <v>0</v>
      </c>
      <c r="AR171">
        <v>0</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row>
    <row r="172" spans="1:75" x14ac:dyDescent="0.25">
      <c r="A172">
        <v>2448035</v>
      </c>
      <c r="B172">
        <v>1</v>
      </c>
      <c r="C172" s="1">
        <v>31990</v>
      </c>
      <c r="D172">
        <v>1</v>
      </c>
      <c r="E172">
        <v>48.7</v>
      </c>
      <c r="F172">
        <v>55.4</v>
      </c>
      <c r="G172">
        <v>16</v>
      </c>
      <c r="H172">
        <v>2</v>
      </c>
      <c r="I172">
        <v>1</v>
      </c>
      <c r="J172">
        <v>1</v>
      </c>
      <c r="K172">
        <v>1</v>
      </c>
      <c r="N172">
        <v>0</v>
      </c>
      <c r="O172">
        <v>0</v>
      </c>
      <c r="P172">
        <v>0</v>
      </c>
      <c r="Q172">
        <v>0</v>
      </c>
      <c r="R172">
        <v>0</v>
      </c>
      <c r="S172">
        <v>0</v>
      </c>
      <c r="T172">
        <v>0</v>
      </c>
      <c r="U172">
        <v>0</v>
      </c>
      <c r="V172">
        <v>0</v>
      </c>
      <c r="W172">
        <v>0</v>
      </c>
      <c r="X172">
        <v>0</v>
      </c>
      <c r="Y172">
        <v>0</v>
      </c>
      <c r="Z172">
        <v>0</v>
      </c>
      <c r="AA172">
        <v>0</v>
      </c>
      <c r="AB172">
        <v>0</v>
      </c>
      <c r="AC172">
        <v>48.7</v>
      </c>
      <c r="AD172">
        <v>0</v>
      </c>
      <c r="AE172">
        <v>0</v>
      </c>
      <c r="AF172">
        <v>0</v>
      </c>
      <c r="AG172">
        <v>0</v>
      </c>
      <c r="AH172">
        <v>0</v>
      </c>
      <c r="AI172">
        <v>0</v>
      </c>
      <c r="AJ172">
        <v>0</v>
      </c>
      <c r="AK172">
        <v>0</v>
      </c>
      <c r="AL172">
        <v>0</v>
      </c>
      <c r="AM172">
        <v>0</v>
      </c>
      <c r="AN172">
        <v>0</v>
      </c>
      <c r="AO172">
        <v>0</v>
      </c>
      <c r="AP172">
        <v>0</v>
      </c>
      <c r="AQ172">
        <v>6.7</v>
      </c>
      <c r="AR172">
        <v>0</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row>
    <row r="173" spans="1:75" x14ac:dyDescent="0.25">
      <c r="A173">
        <v>2448035</v>
      </c>
      <c r="B173">
        <v>1</v>
      </c>
      <c r="C173" s="1">
        <v>32021</v>
      </c>
      <c r="D173">
        <v>1</v>
      </c>
      <c r="E173">
        <v>14.4</v>
      </c>
      <c r="F173">
        <v>51.8</v>
      </c>
      <c r="G173">
        <v>16</v>
      </c>
      <c r="H173">
        <v>6</v>
      </c>
      <c r="I173">
        <v>1</v>
      </c>
      <c r="J173">
        <v>1</v>
      </c>
      <c r="K173">
        <v>1</v>
      </c>
      <c r="N173">
        <v>0</v>
      </c>
      <c r="O173">
        <v>0</v>
      </c>
      <c r="P173">
        <v>9.3000000000000007</v>
      </c>
      <c r="Q173">
        <v>0</v>
      </c>
      <c r="R173">
        <v>0</v>
      </c>
      <c r="S173">
        <v>0</v>
      </c>
      <c r="T173">
        <v>0</v>
      </c>
      <c r="U173">
        <v>0</v>
      </c>
      <c r="V173">
        <v>0</v>
      </c>
      <c r="W173">
        <v>6.2</v>
      </c>
      <c r="X173">
        <v>9.6999999999999993</v>
      </c>
      <c r="Y173">
        <v>0</v>
      </c>
      <c r="Z173">
        <v>0</v>
      </c>
      <c r="AA173">
        <v>0</v>
      </c>
      <c r="AB173">
        <v>0</v>
      </c>
      <c r="AC173">
        <v>14.4</v>
      </c>
      <c r="AD173">
        <v>0</v>
      </c>
      <c r="AE173">
        <v>0</v>
      </c>
      <c r="AF173">
        <v>6.2</v>
      </c>
      <c r="AG173">
        <v>0</v>
      </c>
      <c r="AH173">
        <v>0</v>
      </c>
      <c r="AI173">
        <v>0</v>
      </c>
      <c r="AJ173">
        <v>0</v>
      </c>
      <c r="AK173">
        <v>6</v>
      </c>
      <c r="AL173">
        <v>0</v>
      </c>
      <c r="AM173">
        <v>0</v>
      </c>
      <c r="AN173">
        <v>0</v>
      </c>
      <c r="AO173">
        <v>0</v>
      </c>
      <c r="AP173">
        <v>0</v>
      </c>
      <c r="AQ173">
        <v>0</v>
      </c>
      <c r="AR173" s="5" t="s">
        <v>84</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0</v>
      </c>
    </row>
    <row r="174" spans="1:75" x14ac:dyDescent="0.25">
      <c r="A174">
        <v>2448035</v>
      </c>
      <c r="B174">
        <v>1</v>
      </c>
      <c r="C174" s="1">
        <v>32051</v>
      </c>
      <c r="D174">
        <v>1</v>
      </c>
      <c r="E174">
        <v>48.4</v>
      </c>
      <c r="F174">
        <v>125.4</v>
      </c>
      <c r="G174">
        <v>25</v>
      </c>
      <c r="H174">
        <v>8</v>
      </c>
      <c r="I174">
        <v>1</v>
      </c>
      <c r="J174">
        <v>1</v>
      </c>
      <c r="K174">
        <v>1</v>
      </c>
      <c r="N174">
        <v>0</v>
      </c>
      <c r="O174">
        <v>0</v>
      </c>
      <c r="P174">
        <v>0</v>
      </c>
      <c r="Q174">
        <v>0</v>
      </c>
      <c r="R174">
        <v>0</v>
      </c>
      <c r="S174">
        <v>0</v>
      </c>
      <c r="T174">
        <v>0</v>
      </c>
      <c r="U174">
        <v>0</v>
      </c>
      <c r="V174">
        <v>0</v>
      </c>
      <c r="W174">
        <v>0</v>
      </c>
      <c r="X174">
        <v>0</v>
      </c>
      <c r="Y174">
        <v>0</v>
      </c>
      <c r="Z174">
        <v>14.2</v>
      </c>
      <c r="AA174">
        <v>20.399999999999999</v>
      </c>
      <c r="AB174">
        <v>0</v>
      </c>
      <c r="AC174">
        <v>0</v>
      </c>
      <c r="AD174">
        <v>8.1999999999999993</v>
      </c>
      <c r="AE174">
        <v>12.4</v>
      </c>
      <c r="AF174">
        <v>0</v>
      </c>
      <c r="AG174">
        <v>0</v>
      </c>
      <c r="AH174">
        <v>3.7</v>
      </c>
      <c r="AI174">
        <v>0</v>
      </c>
      <c r="AJ174">
        <v>0</v>
      </c>
      <c r="AK174">
        <v>3.4</v>
      </c>
      <c r="AL174">
        <v>48.4</v>
      </c>
      <c r="AM174">
        <v>0</v>
      </c>
      <c r="AN174">
        <v>0</v>
      </c>
      <c r="AO174">
        <v>0</v>
      </c>
      <c r="AP174">
        <v>14.7</v>
      </c>
      <c r="AQ174">
        <v>0</v>
      </c>
      <c r="AR174">
        <v>0</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row>
    <row r="175" spans="1:75" x14ac:dyDescent="0.25">
      <c r="A175">
        <v>2448035</v>
      </c>
      <c r="B175">
        <v>1</v>
      </c>
      <c r="C175" s="1">
        <v>32082</v>
      </c>
      <c r="D175">
        <v>1</v>
      </c>
      <c r="E175">
        <v>24.1</v>
      </c>
      <c r="F175">
        <v>58.5</v>
      </c>
      <c r="G175">
        <v>9</v>
      </c>
      <c r="H175">
        <v>7</v>
      </c>
      <c r="I175">
        <v>1</v>
      </c>
      <c r="J175">
        <v>1</v>
      </c>
      <c r="K175">
        <v>1</v>
      </c>
      <c r="N175">
        <v>0</v>
      </c>
      <c r="O175">
        <v>0</v>
      </c>
      <c r="P175">
        <v>0</v>
      </c>
      <c r="Q175">
        <v>0</v>
      </c>
      <c r="R175">
        <v>0</v>
      </c>
      <c r="S175">
        <v>0</v>
      </c>
      <c r="T175">
        <v>2.4</v>
      </c>
      <c r="U175">
        <v>0</v>
      </c>
      <c r="V175">
        <v>24.1</v>
      </c>
      <c r="W175">
        <v>0</v>
      </c>
      <c r="X175">
        <v>0</v>
      </c>
      <c r="Y175">
        <v>8.1999999999999993</v>
      </c>
      <c r="Z175">
        <v>0</v>
      </c>
      <c r="AA175">
        <v>0</v>
      </c>
      <c r="AB175">
        <v>2.4</v>
      </c>
      <c r="AC175">
        <v>0</v>
      </c>
      <c r="AD175">
        <v>6.8</v>
      </c>
      <c r="AE175">
        <v>0</v>
      </c>
      <c r="AF175">
        <v>0</v>
      </c>
      <c r="AG175">
        <v>6.2</v>
      </c>
      <c r="AH175">
        <v>0</v>
      </c>
      <c r="AI175">
        <v>0</v>
      </c>
      <c r="AJ175">
        <v>0</v>
      </c>
      <c r="AK175">
        <v>0</v>
      </c>
      <c r="AL175">
        <v>0</v>
      </c>
      <c r="AM175">
        <v>8.4</v>
      </c>
      <c r="AN175">
        <v>0</v>
      </c>
      <c r="AO175">
        <v>0</v>
      </c>
      <c r="AP175">
        <v>0</v>
      </c>
      <c r="AQ175">
        <v>0</v>
      </c>
      <c r="AR175" s="5" t="s">
        <v>84</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0</v>
      </c>
    </row>
    <row r="176" spans="1:75" x14ac:dyDescent="0.25">
      <c r="A176">
        <v>2448035</v>
      </c>
      <c r="B176">
        <v>1</v>
      </c>
      <c r="C176" s="1">
        <v>32112</v>
      </c>
      <c r="D176">
        <v>1</v>
      </c>
      <c r="E176">
        <v>28.2</v>
      </c>
      <c r="F176">
        <v>74</v>
      </c>
      <c r="G176">
        <v>8</v>
      </c>
      <c r="H176">
        <v>7</v>
      </c>
      <c r="I176">
        <v>1</v>
      </c>
      <c r="J176">
        <v>1</v>
      </c>
      <c r="K176">
        <v>1</v>
      </c>
      <c r="N176">
        <v>0</v>
      </c>
      <c r="O176">
        <v>9.4</v>
      </c>
      <c r="P176">
        <v>0</v>
      </c>
      <c r="Q176">
        <v>0</v>
      </c>
      <c r="R176">
        <v>0</v>
      </c>
      <c r="S176">
        <v>0</v>
      </c>
      <c r="T176">
        <v>0</v>
      </c>
      <c r="U176">
        <v>28.2</v>
      </c>
      <c r="V176">
        <v>0</v>
      </c>
      <c r="W176">
        <v>0</v>
      </c>
      <c r="X176">
        <v>6.8</v>
      </c>
      <c r="Y176">
        <v>0</v>
      </c>
      <c r="Z176">
        <v>8.6</v>
      </c>
      <c r="AA176">
        <v>0.4</v>
      </c>
      <c r="AB176">
        <v>0</v>
      </c>
      <c r="AC176">
        <v>0</v>
      </c>
      <c r="AD176">
        <v>0</v>
      </c>
      <c r="AE176">
        <v>0</v>
      </c>
      <c r="AF176">
        <v>0</v>
      </c>
      <c r="AG176">
        <v>0</v>
      </c>
      <c r="AH176">
        <v>0</v>
      </c>
      <c r="AI176">
        <v>0</v>
      </c>
      <c r="AJ176">
        <v>12.4</v>
      </c>
      <c r="AK176">
        <v>0</v>
      </c>
      <c r="AL176">
        <v>0</v>
      </c>
      <c r="AM176">
        <v>8.1999999999999993</v>
      </c>
      <c r="AN176">
        <v>0</v>
      </c>
      <c r="AO176">
        <v>0</v>
      </c>
      <c r="AP176">
        <v>0</v>
      </c>
      <c r="AQ176">
        <v>0</v>
      </c>
      <c r="AR176">
        <v>0</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row>
    <row r="177" spans="1:75" s="2" customFormat="1" x14ac:dyDescent="0.25">
      <c r="A177" s="2">
        <v>2448035</v>
      </c>
      <c r="B177" s="2">
        <v>1</v>
      </c>
      <c r="C177" s="3">
        <v>32143</v>
      </c>
      <c r="D177" s="2">
        <v>1</v>
      </c>
      <c r="E177" s="2">
        <v>54.4</v>
      </c>
      <c r="F177" s="2">
        <v>126.4</v>
      </c>
      <c r="G177" s="2">
        <v>23</v>
      </c>
      <c r="H177" s="2">
        <v>5</v>
      </c>
      <c r="I177" s="2">
        <v>1</v>
      </c>
      <c r="J177" s="2">
        <v>1</v>
      </c>
      <c r="K177" s="2">
        <v>1</v>
      </c>
      <c r="N177" s="2">
        <v>0</v>
      </c>
      <c r="O177" s="2">
        <v>0</v>
      </c>
      <c r="P177" s="2">
        <v>0</v>
      </c>
      <c r="Q177" s="2">
        <v>0</v>
      </c>
      <c r="R177" s="2">
        <v>0</v>
      </c>
      <c r="S177" s="2">
        <v>0</v>
      </c>
      <c r="T177" s="2">
        <v>0</v>
      </c>
      <c r="U177" s="2">
        <v>0</v>
      </c>
      <c r="V177" s="2">
        <v>0</v>
      </c>
      <c r="W177" s="2">
        <v>0</v>
      </c>
      <c r="X177" s="2">
        <v>0</v>
      </c>
      <c r="Y177" s="2">
        <v>0</v>
      </c>
      <c r="Z177" s="2">
        <v>0</v>
      </c>
      <c r="AA177" s="2">
        <v>0</v>
      </c>
      <c r="AB177" s="2">
        <v>0</v>
      </c>
      <c r="AC177" s="2">
        <v>0</v>
      </c>
      <c r="AD177" s="2">
        <v>0</v>
      </c>
      <c r="AE177" s="2">
        <v>12.2</v>
      </c>
      <c r="AF177" s="2">
        <v>0</v>
      </c>
      <c r="AG177" s="2">
        <v>0</v>
      </c>
      <c r="AH177" s="2">
        <v>0</v>
      </c>
      <c r="AI177" s="2">
        <v>0</v>
      </c>
      <c r="AJ177" s="2">
        <v>54.4</v>
      </c>
      <c r="AK177" s="2">
        <v>0</v>
      </c>
      <c r="AL177" s="2">
        <v>0</v>
      </c>
      <c r="AM177" s="2">
        <v>0</v>
      </c>
      <c r="AN177" s="2">
        <v>12.2</v>
      </c>
      <c r="AO177" s="2">
        <v>18.399999999999999</v>
      </c>
      <c r="AP177" s="2">
        <v>0</v>
      </c>
      <c r="AQ177" s="2">
        <v>0</v>
      </c>
      <c r="AR177" s="2">
        <v>29.2</v>
      </c>
      <c r="AS177" s="2">
        <v>1</v>
      </c>
      <c r="AT177" s="2">
        <v>1</v>
      </c>
      <c r="AU177" s="2">
        <v>1</v>
      </c>
      <c r="AV177" s="2">
        <v>1</v>
      </c>
      <c r="AW177" s="2">
        <v>1</v>
      </c>
      <c r="AX177" s="2">
        <v>1</v>
      </c>
      <c r="AY177" s="2">
        <v>1</v>
      </c>
      <c r="AZ177" s="2">
        <v>1</v>
      </c>
      <c r="BA177" s="2">
        <v>1</v>
      </c>
      <c r="BB177" s="2">
        <v>1</v>
      </c>
      <c r="BC177" s="2">
        <v>1</v>
      </c>
      <c r="BD177" s="2">
        <v>1</v>
      </c>
      <c r="BE177" s="2">
        <v>1</v>
      </c>
      <c r="BF177" s="2">
        <v>1</v>
      </c>
      <c r="BG177" s="2">
        <v>1</v>
      </c>
      <c r="BH177" s="2">
        <v>1</v>
      </c>
      <c r="BI177" s="2">
        <v>1</v>
      </c>
      <c r="BJ177" s="2">
        <v>1</v>
      </c>
      <c r="BK177" s="2">
        <v>1</v>
      </c>
      <c r="BL177" s="2">
        <v>1</v>
      </c>
      <c r="BM177" s="2">
        <v>1</v>
      </c>
      <c r="BN177" s="2">
        <v>1</v>
      </c>
      <c r="BO177" s="2">
        <v>1</v>
      </c>
      <c r="BP177" s="2">
        <v>1</v>
      </c>
      <c r="BQ177" s="2">
        <v>1</v>
      </c>
      <c r="BR177" s="2">
        <v>1</v>
      </c>
      <c r="BS177" s="2">
        <v>1</v>
      </c>
      <c r="BT177" s="2">
        <v>1</v>
      </c>
      <c r="BU177" s="2">
        <v>1</v>
      </c>
      <c r="BV177" s="2">
        <v>1</v>
      </c>
      <c r="BW177" s="2">
        <v>1</v>
      </c>
    </row>
    <row r="178" spans="1:75" x14ac:dyDescent="0.25">
      <c r="A178">
        <v>2448035</v>
      </c>
      <c r="B178">
        <v>1</v>
      </c>
      <c r="C178" s="1">
        <v>32174</v>
      </c>
      <c r="D178">
        <v>1</v>
      </c>
      <c r="E178">
        <v>43.6</v>
      </c>
      <c r="F178">
        <v>188.3</v>
      </c>
      <c r="G178">
        <v>26</v>
      </c>
      <c r="H178">
        <v>7</v>
      </c>
      <c r="I178">
        <v>1</v>
      </c>
      <c r="J178">
        <v>1</v>
      </c>
      <c r="K178">
        <v>1</v>
      </c>
      <c r="N178">
        <v>0</v>
      </c>
      <c r="O178">
        <v>0</v>
      </c>
      <c r="P178">
        <v>0</v>
      </c>
      <c r="Q178">
        <v>0</v>
      </c>
      <c r="R178">
        <v>0</v>
      </c>
      <c r="S178">
        <v>0</v>
      </c>
      <c r="T178">
        <v>25.4</v>
      </c>
      <c r="U178">
        <v>0</v>
      </c>
      <c r="V178">
        <v>32.200000000000003</v>
      </c>
      <c r="W178">
        <v>0.2</v>
      </c>
      <c r="X178">
        <v>0</v>
      </c>
      <c r="Y178">
        <v>0</v>
      </c>
      <c r="Z178">
        <v>0</v>
      </c>
      <c r="AA178">
        <v>0</v>
      </c>
      <c r="AB178">
        <v>0</v>
      </c>
      <c r="AC178">
        <v>0</v>
      </c>
      <c r="AD178">
        <v>0</v>
      </c>
      <c r="AE178">
        <v>0</v>
      </c>
      <c r="AF178">
        <v>0</v>
      </c>
      <c r="AG178">
        <v>0</v>
      </c>
      <c r="AH178">
        <v>0</v>
      </c>
      <c r="AI178">
        <v>0</v>
      </c>
      <c r="AJ178">
        <v>10.8</v>
      </c>
      <c r="AK178">
        <v>0</v>
      </c>
      <c r="AL178">
        <v>0</v>
      </c>
      <c r="AM178">
        <v>43.6</v>
      </c>
      <c r="AN178">
        <v>0</v>
      </c>
      <c r="AO178">
        <v>36.4</v>
      </c>
      <c r="AP178">
        <v>39.700000000000003</v>
      </c>
      <c r="AQ178" s="54" t="s">
        <v>84</v>
      </c>
      <c r="AR178" s="54"/>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0</v>
      </c>
    </row>
    <row r="179" spans="1:75" x14ac:dyDescent="0.25">
      <c r="A179">
        <v>2448035</v>
      </c>
      <c r="B179">
        <v>1</v>
      </c>
      <c r="C179" s="1">
        <v>32203</v>
      </c>
      <c r="D179">
        <v>1</v>
      </c>
      <c r="E179">
        <v>18.8</v>
      </c>
      <c r="F179">
        <v>50.2</v>
      </c>
      <c r="G179">
        <v>13</v>
      </c>
      <c r="H179">
        <v>4</v>
      </c>
      <c r="I179">
        <v>1</v>
      </c>
      <c r="J179">
        <v>1</v>
      </c>
      <c r="K179">
        <v>1</v>
      </c>
      <c r="N179">
        <v>0</v>
      </c>
      <c r="O179">
        <v>13.2</v>
      </c>
      <c r="P179">
        <v>0</v>
      </c>
      <c r="Q179">
        <v>0</v>
      </c>
      <c r="R179">
        <v>0</v>
      </c>
      <c r="S179">
        <v>0</v>
      </c>
      <c r="T179">
        <v>5.4</v>
      </c>
      <c r="U179">
        <v>0</v>
      </c>
      <c r="V179">
        <v>0</v>
      </c>
      <c r="W179">
        <v>0</v>
      </c>
      <c r="X179">
        <v>0</v>
      </c>
      <c r="Y179">
        <v>0</v>
      </c>
      <c r="Z179">
        <v>18.8</v>
      </c>
      <c r="AA179">
        <v>0</v>
      </c>
      <c r="AB179">
        <v>0</v>
      </c>
      <c r="AC179">
        <v>0</v>
      </c>
      <c r="AD179">
        <v>0</v>
      </c>
      <c r="AE179">
        <v>0</v>
      </c>
      <c r="AF179">
        <v>0</v>
      </c>
      <c r="AG179">
        <v>0</v>
      </c>
      <c r="AH179">
        <v>0</v>
      </c>
      <c r="AI179">
        <v>0</v>
      </c>
      <c r="AJ179">
        <v>0</v>
      </c>
      <c r="AK179">
        <v>0</v>
      </c>
      <c r="AL179">
        <v>0</v>
      </c>
      <c r="AM179">
        <v>0</v>
      </c>
      <c r="AN179">
        <v>0</v>
      </c>
      <c r="AO179">
        <v>0</v>
      </c>
      <c r="AP179">
        <v>12.8</v>
      </c>
      <c r="AQ179">
        <v>0</v>
      </c>
      <c r="AR179">
        <v>0</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row>
    <row r="180" spans="1:75" x14ac:dyDescent="0.25">
      <c r="A180">
        <v>2448035</v>
      </c>
      <c r="B180">
        <v>1</v>
      </c>
      <c r="C180" s="1">
        <v>32234</v>
      </c>
      <c r="D180">
        <v>1</v>
      </c>
      <c r="E180">
        <v>38.200000000000003</v>
      </c>
      <c r="F180">
        <v>132.6</v>
      </c>
      <c r="G180">
        <v>7</v>
      </c>
      <c r="H180">
        <v>9</v>
      </c>
      <c r="I180">
        <v>1</v>
      </c>
      <c r="J180">
        <v>1</v>
      </c>
      <c r="K180">
        <v>1</v>
      </c>
      <c r="N180">
        <v>0</v>
      </c>
      <c r="O180">
        <v>0</v>
      </c>
      <c r="P180">
        <v>0</v>
      </c>
      <c r="Q180">
        <v>7.8</v>
      </c>
      <c r="R180">
        <v>0</v>
      </c>
      <c r="S180">
        <v>0</v>
      </c>
      <c r="T180">
        <v>38.200000000000003</v>
      </c>
      <c r="U180">
        <v>0</v>
      </c>
      <c r="V180">
        <v>0</v>
      </c>
      <c r="W180">
        <v>0</v>
      </c>
      <c r="X180">
        <v>0</v>
      </c>
      <c r="Y180">
        <v>37.200000000000003</v>
      </c>
      <c r="Z180">
        <v>0</v>
      </c>
      <c r="AA180">
        <v>0</v>
      </c>
      <c r="AB180">
        <v>0</v>
      </c>
      <c r="AC180">
        <v>0</v>
      </c>
      <c r="AD180">
        <v>0</v>
      </c>
      <c r="AE180">
        <v>8.1999999999999993</v>
      </c>
      <c r="AF180">
        <v>0</v>
      </c>
      <c r="AG180">
        <v>4.2</v>
      </c>
      <c r="AH180">
        <v>13.4</v>
      </c>
      <c r="AI180">
        <v>0</v>
      </c>
      <c r="AJ180">
        <v>0</v>
      </c>
      <c r="AK180">
        <v>0.8</v>
      </c>
      <c r="AL180">
        <v>0</v>
      </c>
      <c r="AM180">
        <v>10.6</v>
      </c>
      <c r="AN180">
        <v>12.2</v>
      </c>
      <c r="AO180">
        <v>0</v>
      </c>
      <c r="AP180">
        <v>0</v>
      </c>
      <c r="AQ180">
        <v>0</v>
      </c>
      <c r="AR180" s="5" t="s">
        <v>84</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0</v>
      </c>
    </row>
    <row r="181" spans="1:75" x14ac:dyDescent="0.25">
      <c r="A181">
        <v>2448035</v>
      </c>
      <c r="B181">
        <v>1</v>
      </c>
      <c r="C181" s="1">
        <v>32264</v>
      </c>
      <c r="D181">
        <v>1</v>
      </c>
      <c r="E181">
        <v>26.2</v>
      </c>
      <c r="F181">
        <v>255.1</v>
      </c>
      <c r="G181">
        <v>21</v>
      </c>
      <c r="H181">
        <v>15</v>
      </c>
      <c r="I181">
        <v>1</v>
      </c>
      <c r="J181">
        <v>1</v>
      </c>
      <c r="K181">
        <v>1</v>
      </c>
      <c r="N181">
        <v>0</v>
      </c>
      <c r="O181">
        <v>10.8</v>
      </c>
      <c r="P181">
        <v>0</v>
      </c>
      <c r="Q181">
        <v>20.6</v>
      </c>
      <c r="R181">
        <v>0</v>
      </c>
      <c r="S181">
        <v>20.2</v>
      </c>
      <c r="T181">
        <v>0</v>
      </c>
      <c r="U181">
        <v>0</v>
      </c>
      <c r="V181">
        <v>0</v>
      </c>
      <c r="W181">
        <v>0</v>
      </c>
      <c r="X181">
        <v>0</v>
      </c>
      <c r="Y181">
        <v>15.2</v>
      </c>
      <c r="Z181">
        <v>0</v>
      </c>
      <c r="AA181">
        <v>0</v>
      </c>
      <c r="AB181">
        <v>0</v>
      </c>
      <c r="AC181">
        <v>0</v>
      </c>
      <c r="AD181">
        <v>24.1</v>
      </c>
      <c r="AE181">
        <v>0.4</v>
      </c>
      <c r="AF181">
        <v>0</v>
      </c>
      <c r="AG181">
        <v>15.4</v>
      </c>
      <c r="AH181">
        <v>26.2</v>
      </c>
      <c r="AI181">
        <v>13.4</v>
      </c>
      <c r="AJ181">
        <v>24.4</v>
      </c>
      <c r="AK181">
        <v>22</v>
      </c>
      <c r="AL181">
        <v>0</v>
      </c>
      <c r="AM181">
        <v>0</v>
      </c>
      <c r="AN181">
        <v>0</v>
      </c>
      <c r="AO181">
        <v>23.2</v>
      </c>
      <c r="AP181">
        <v>11.4</v>
      </c>
      <c r="AQ181">
        <v>20</v>
      </c>
      <c r="AR181">
        <v>7.8</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row>
    <row r="182" spans="1:75" x14ac:dyDescent="0.25">
      <c r="A182">
        <v>2448035</v>
      </c>
      <c r="B182">
        <v>1</v>
      </c>
      <c r="C182" s="1">
        <v>32295</v>
      </c>
      <c r="D182">
        <v>1</v>
      </c>
      <c r="E182">
        <v>16.600000000000001</v>
      </c>
      <c r="F182">
        <v>43.6</v>
      </c>
      <c r="G182">
        <v>18</v>
      </c>
      <c r="H182">
        <v>4</v>
      </c>
      <c r="I182">
        <v>1</v>
      </c>
      <c r="J182">
        <v>1</v>
      </c>
      <c r="K182">
        <v>1</v>
      </c>
      <c r="N182">
        <v>0</v>
      </c>
      <c r="O182">
        <v>0</v>
      </c>
      <c r="P182">
        <v>0</v>
      </c>
      <c r="Q182">
        <v>15.2</v>
      </c>
      <c r="R182">
        <v>0</v>
      </c>
      <c r="S182">
        <v>0</v>
      </c>
      <c r="T182">
        <v>0</v>
      </c>
      <c r="U182">
        <v>0</v>
      </c>
      <c r="V182">
        <v>0</v>
      </c>
      <c r="W182">
        <v>0</v>
      </c>
      <c r="X182">
        <v>0</v>
      </c>
      <c r="Y182">
        <v>5.6</v>
      </c>
      <c r="Z182">
        <v>0</v>
      </c>
      <c r="AA182">
        <v>0</v>
      </c>
      <c r="AB182">
        <v>0</v>
      </c>
      <c r="AC182">
        <v>0</v>
      </c>
      <c r="AD182">
        <v>0</v>
      </c>
      <c r="AE182">
        <v>16.600000000000001</v>
      </c>
      <c r="AF182">
        <v>0</v>
      </c>
      <c r="AG182">
        <v>0</v>
      </c>
      <c r="AH182">
        <v>0</v>
      </c>
      <c r="AI182">
        <v>0</v>
      </c>
      <c r="AJ182">
        <v>6.2</v>
      </c>
      <c r="AK182">
        <v>0</v>
      </c>
      <c r="AL182">
        <v>0</v>
      </c>
      <c r="AM182">
        <v>0</v>
      </c>
      <c r="AN182">
        <v>0</v>
      </c>
      <c r="AO182">
        <v>0</v>
      </c>
      <c r="AP182">
        <v>0</v>
      </c>
      <c r="AQ182">
        <v>0</v>
      </c>
      <c r="AR182" s="5" t="s">
        <v>84</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0</v>
      </c>
    </row>
    <row r="183" spans="1:75" x14ac:dyDescent="0.25">
      <c r="A183">
        <v>2448035</v>
      </c>
      <c r="B183">
        <v>1</v>
      </c>
      <c r="C183" s="1">
        <v>32325</v>
      </c>
      <c r="D183">
        <v>1</v>
      </c>
      <c r="E183">
        <v>17.8</v>
      </c>
      <c r="F183">
        <v>41.4</v>
      </c>
      <c r="G183">
        <v>22</v>
      </c>
      <c r="H183">
        <v>4</v>
      </c>
      <c r="I183">
        <v>1</v>
      </c>
      <c r="J183">
        <v>1</v>
      </c>
      <c r="K183">
        <v>1</v>
      </c>
      <c r="N183">
        <v>0</v>
      </c>
      <c r="O183">
        <v>0</v>
      </c>
      <c r="P183">
        <v>15.2</v>
      </c>
      <c r="Q183">
        <v>0</v>
      </c>
      <c r="R183">
        <v>0</v>
      </c>
      <c r="S183">
        <v>0</v>
      </c>
      <c r="T183">
        <v>0</v>
      </c>
      <c r="U183">
        <v>0</v>
      </c>
      <c r="V183">
        <v>0.6</v>
      </c>
      <c r="W183">
        <v>0</v>
      </c>
      <c r="X183">
        <v>0</v>
      </c>
      <c r="Y183">
        <v>0</v>
      </c>
      <c r="Z183">
        <v>0</v>
      </c>
      <c r="AA183">
        <v>0</v>
      </c>
      <c r="AB183">
        <v>0</v>
      </c>
      <c r="AC183">
        <v>0</v>
      </c>
      <c r="AD183">
        <v>7.8</v>
      </c>
      <c r="AE183">
        <v>0</v>
      </c>
      <c r="AF183">
        <v>0</v>
      </c>
      <c r="AG183">
        <v>0</v>
      </c>
      <c r="AH183">
        <v>0</v>
      </c>
      <c r="AI183">
        <v>17.8</v>
      </c>
      <c r="AJ183">
        <v>0</v>
      </c>
      <c r="AK183">
        <v>0</v>
      </c>
      <c r="AL183">
        <v>0</v>
      </c>
      <c r="AM183">
        <v>0</v>
      </c>
      <c r="AN183">
        <v>0</v>
      </c>
      <c r="AO183">
        <v>0</v>
      </c>
      <c r="AP183">
        <v>0</v>
      </c>
      <c r="AQ183">
        <v>0</v>
      </c>
      <c r="AR183">
        <v>0</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row>
    <row r="184" spans="1:75" x14ac:dyDescent="0.25">
      <c r="A184">
        <v>2448035</v>
      </c>
      <c r="B184">
        <v>1</v>
      </c>
      <c r="C184" s="1">
        <v>32356</v>
      </c>
      <c r="D184">
        <v>1</v>
      </c>
      <c r="E184">
        <v>3.2</v>
      </c>
      <c r="F184">
        <v>3.2</v>
      </c>
      <c r="G184">
        <v>21</v>
      </c>
      <c r="H184">
        <v>1</v>
      </c>
      <c r="I184">
        <v>1</v>
      </c>
      <c r="J184">
        <v>1</v>
      </c>
      <c r="K184">
        <v>1</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3.2</v>
      </c>
      <c r="AI184">
        <v>0</v>
      </c>
      <c r="AJ184">
        <v>0</v>
      </c>
      <c r="AK184">
        <v>0</v>
      </c>
      <c r="AL184">
        <v>0</v>
      </c>
      <c r="AM184">
        <v>0</v>
      </c>
      <c r="AN184">
        <v>0</v>
      </c>
      <c r="AO184">
        <v>0</v>
      </c>
      <c r="AP184">
        <v>0</v>
      </c>
      <c r="AQ184">
        <v>0</v>
      </c>
      <c r="AR184">
        <v>0</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row>
    <row r="185" spans="1:75" x14ac:dyDescent="0.25">
      <c r="A185">
        <v>2448035</v>
      </c>
      <c r="B185">
        <v>1</v>
      </c>
      <c r="C185" s="1">
        <v>32387</v>
      </c>
      <c r="D185">
        <v>1</v>
      </c>
      <c r="E185">
        <v>28.2</v>
      </c>
      <c r="F185">
        <v>103.3</v>
      </c>
      <c r="G185">
        <v>27</v>
      </c>
      <c r="H185">
        <v>6</v>
      </c>
      <c r="I185">
        <v>1</v>
      </c>
      <c r="J185">
        <v>1</v>
      </c>
      <c r="K185">
        <v>1</v>
      </c>
      <c r="N185">
        <v>0</v>
      </c>
      <c r="O185">
        <v>0</v>
      </c>
      <c r="P185">
        <v>0</v>
      </c>
      <c r="Q185">
        <v>0</v>
      </c>
      <c r="R185">
        <v>0</v>
      </c>
      <c r="S185">
        <v>0</v>
      </c>
      <c r="T185">
        <v>0</v>
      </c>
      <c r="U185">
        <v>0</v>
      </c>
      <c r="V185">
        <v>0</v>
      </c>
      <c r="W185">
        <v>0</v>
      </c>
      <c r="X185">
        <v>0</v>
      </c>
      <c r="Y185">
        <v>0</v>
      </c>
      <c r="Z185">
        <v>0</v>
      </c>
      <c r="AA185">
        <v>19</v>
      </c>
      <c r="AB185">
        <v>0</v>
      </c>
      <c r="AC185">
        <v>17.2</v>
      </c>
      <c r="AD185">
        <v>0</v>
      </c>
      <c r="AE185">
        <v>13.2</v>
      </c>
      <c r="AF185">
        <v>0.1</v>
      </c>
      <c r="AG185">
        <v>0</v>
      </c>
      <c r="AH185">
        <v>0</v>
      </c>
      <c r="AI185">
        <v>0</v>
      </c>
      <c r="AJ185">
        <v>0</v>
      </c>
      <c r="AK185">
        <v>0</v>
      </c>
      <c r="AL185">
        <v>0</v>
      </c>
      <c r="AM185">
        <v>0</v>
      </c>
      <c r="AN185">
        <v>28.2</v>
      </c>
      <c r="AO185">
        <v>25.6</v>
      </c>
      <c r="AP185">
        <v>0</v>
      </c>
      <c r="AQ185">
        <v>0</v>
      </c>
      <c r="AR185" s="5" t="s">
        <v>84</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0</v>
      </c>
    </row>
    <row r="186" spans="1:75" x14ac:dyDescent="0.25">
      <c r="A186">
        <v>2448035</v>
      </c>
      <c r="B186">
        <v>1</v>
      </c>
      <c r="C186" s="1">
        <v>32417</v>
      </c>
      <c r="D186">
        <v>1</v>
      </c>
      <c r="E186">
        <v>33.299999999999997</v>
      </c>
      <c r="F186">
        <v>156.6</v>
      </c>
      <c r="G186">
        <v>19</v>
      </c>
      <c r="H186">
        <v>12</v>
      </c>
      <c r="I186">
        <v>1</v>
      </c>
      <c r="J186">
        <v>1</v>
      </c>
      <c r="K186">
        <v>1</v>
      </c>
      <c r="N186">
        <v>7.4</v>
      </c>
      <c r="O186">
        <v>12.8</v>
      </c>
      <c r="P186">
        <v>0</v>
      </c>
      <c r="Q186">
        <v>10.6</v>
      </c>
      <c r="R186">
        <v>0</v>
      </c>
      <c r="S186">
        <v>0</v>
      </c>
      <c r="T186">
        <v>0</v>
      </c>
      <c r="U186">
        <v>0</v>
      </c>
      <c r="V186">
        <v>0</v>
      </c>
      <c r="W186">
        <v>0</v>
      </c>
      <c r="X186">
        <v>0</v>
      </c>
      <c r="Y186">
        <v>0</v>
      </c>
      <c r="Z186">
        <v>0.3</v>
      </c>
      <c r="AA186">
        <v>7.4</v>
      </c>
      <c r="AB186">
        <v>0</v>
      </c>
      <c r="AC186">
        <v>0</v>
      </c>
      <c r="AD186">
        <v>0</v>
      </c>
      <c r="AE186">
        <v>0</v>
      </c>
      <c r="AF186">
        <v>33.299999999999997</v>
      </c>
      <c r="AG186">
        <v>10.199999999999999</v>
      </c>
      <c r="AH186">
        <v>0</v>
      </c>
      <c r="AI186">
        <v>0</v>
      </c>
      <c r="AJ186">
        <v>24.2</v>
      </c>
      <c r="AK186">
        <v>0</v>
      </c>
      <c r="AL186">
        <v>26</v>
      </c>
      <c r="AM186">
        <v>6</v>
      </c>
      <c r="AN186">
        <v>0</v>
      </c>
      <c r="AO186">
        <v>6.2</v>
      </c>
      <c r="AP186">
        <v>0</v>
      </c>
      <c r="AQ186">
        <v>0</v>
      </c>
      <c r="AR186">
        <v>12.2</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row>
    <row r="187" spans="1:75" x14ac:dyDescent="0.25">
      <c r="A187">
        <v>2448035</v>
      </c>
      <c r="B187">
        <v>1</v>
      </c>
      <c r="C187" s="1">
        <v>32448</v>
      </c>
      <c r="D187">
        <v>1</v>
      </c>
      <c r="E187">
        <v>22.4</v>
      </c>
      <c r="F187">
        <v>25.2</v>
      </c>
      <c r="G187">
        <v>13</v>
      </c>
      <c r="H187">
        <v>4</v>
      </c>
      <c r="I187">
        <v>1</v>
      </c>
      <c r="J187">
        <v>1</v>
      </c>
      <c r="K187">
        <v>1</v>
      </c>
      <c r="N187">
        <v>0</v>
      </c>
      <c r="O187">
        <v>0</v>
      </c>
      <c r="P187">
        <v>0.2</v>
      </c>
      <c r="Q187">
        <v>0</v>
      </c>
      <c r="R187">
        <v>0</v>
      </c>
      <c r="S187">
        <v>0</v>
      </c>
      <c r="T187">
        <v>0</v>
      </c>
      <c r="U187">
        <v>0</v>
      </c>
      <c r="V187">
        <v>0</v>
      </c>
      <c r="W187">
        <v>0</v>
      </c>
      <c r="X187">
        <v>0</v>
      </c>
      <c r="Y187">
        <v>0</v>
      </c>
      <c r="Z187">
        <v>22.4</v>
      </c>
      <c r="AA187">
        <v>0</v>
      </c>
      <c r="AB187">
        <v>0</v>
      </c>
      <c r="AC187">
        <v>0</v>
      </c>
      <c r="AD187">
        <v>0.6</v>
      </c>
      <c r="AE187">
        <v>0</v>
      </c>
      <c r="AF187">
        <v>0</v>
      </c>
      <c r="AG187">
        <v>0</v>
      </c>
      <c r="AH187">
        <v>2</v>
      </c>
      <c r="AI187">
        <v>0</v>
      </c>
      <c r="AJ187">
        <v>0</v>
      </c>
      <c r="AK187">
        <v>0</v>
      </c>
      <c r="AL187">
        <v>0</v>
      </c>
      <c r="AM187">
        <v>0</v>
      </c>
      <c r="AN187">
        <v>0</v>
      </c>
      <c r="AO187">
        <v>0</v>
      </c>
      <c r="AP187">
        <v>0</v>
      </c>
      <c r="AQ187">
        <v>0</v>
      </c>
      <c r="AR187" s="5" t="s">
        <v>84</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0</v>
      </c>
    </row>
    <row r="188" spans="1:75" x14ac:dyDescent="0.25">
      <c r="A188">
        <v>2448035</v>
      </c>
      <c r="B188">
        <v>1</v>
      </c>
      <c r="C188" s="1">
        <v>32478</v>
      </c>
      <c r="D188">
        <v>1</v>
      </c>
      <c r="E188">
        <v>47.2</v>
      </c>
      <c r="F188">
        <v>137</v>
      </c>
      <c r="G188">
        <v>14</v>
      </c>
      <c r="H188">
        <v>9</v>
      </c>
      <c r="I188">
        <v>1</v>
      </c>
      <c r="J188">
        <v>1</v>
      </c>
      <c r="K188">
        <v>1</v>
      </c>
      <c r="N188">
        <v>0</v>
      </c>
      <c r="O188">
        <v>0</v>
      </c>
      <c r="P188">
        <v>0</v>
      </c>
      <c r="Q188">
        <v>0</v>
      </c>
      <c r="R188">
        <v>0</v>
      </c>
      <c r="S188">
        <v>0</v>
      </c>
      <c r="T188">
        <v>0</v>
      </c>
      <c r="U188">
        <v>0</v>
      </c>
      <c r="V188">
        <v>0</v>
      </c>
      <c r="W188">
        <v>0</v>
      </c>
      <c r="X188">
        <v>0</v>
      </c>
      <c r="Y188">
        <v>0</v>
      </c>
      <c r="Z188">
        <v>0</v>
      </c>
      <c r="AA188">
        <v>47.2</v>
      </c>
      <c r="AB188">
        <v>3.8</v>
      </c>
      <c r="AC188">
        <v>0</v>
      </c>
      <c r="AD188">
        <v>0</v>
      </c>
      <c r="AE188">
        <v>0</v>
      </c>
      <c r="AF188">
        <v>12.2</v>
      </c>
      <c r="AG188">
        <v>10.4</v>
      </c>
      <c r="AH188">
        <v>0</v>
      </c>
      <c r="AI188">
        <v>0</v>
      </c>
      <c r="AJ188">
        <v>0</v>
      </c>
      <c r="AK188">
        <v>6.2</v>
      </c>
      <c r="AL188">
        <v>0</v>
      </c>
      <c r="AM188">
        <v>15.2</v>
      </c>
      <c r="AN188">
        <v>13.4</v>
      </c>
      <c r="AO188">
        <v>22.2</v>
      </c>
      <c r="AP188">
        <v>0</v>
      </c>
      <c r="AQ188">
        <v>0</v>
      </c>
      <c r="AR188">
        <v>6.4</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row>
    <row r="189" spans="1:75" s="2" customFormat="1" x14ac:dyDescent="0.25">
      <c r="A189" s="2">
        <v>2448035</v>
      </c>
      <c r="B189" s="2">
        <v>1</v>
      </c>
      <c r="C189" s="3">
        <v>32509</v>
      </c>
      <c r="D189" s="2">
        <v>1</v>
      </c>
      <c r="E189" s="2">
        <v>45.4</v>
      </c>
      <c r="F189" s="2">
        <v>263.8</v>
      </c>
      <c r="G189" s="2">
        <v>1</v>
      </c>
      <c r="H189" s="2">
        <v>19</v>
      </c>
      <c r="I189" s="2">
        <v>1</v>
      </c>
      <c r="J189" s="2">
        <v>1</v>
      </c>
      <c r="K189" s="2">
        <v>1</v>
      </c>
      <c r="N189" s="2">
        <v>45.4</v>
      </c>
      <c r="O189" s="2">
        <v>9.6</v>
      </c>
      <c r="P189" s="2">
        <v>13.9</v>
      </c>
      <c r="Q189" s="2">
        <v>8.8000000000000007</v>
      </c>
      <c r="R189" s="2">
        <v>16.600000000000001</v>
      </c>
      <c r="S189" s="2">
        <v>23.6</v>
      </c>
      <c r="T189" s="2">
        <v>8.4</v>
      </c>
      <c r="U189" s="2">
        <v>6.8</v>
      </c>
      <c r="V189" s="2">
        <v>8.4</v>
      </c>
      <c r="W189" s="2">
        <v>13</v>
      </c>
      <c r="X189" s="2">
        <v>0</v>
      </c>
      <c r="Y189" s="2">
        <v>21</v>
      </c>
      <c r="Z189" s="2">
        <v>0.8</v>
      </c>
      <c r="AA189" s="2">
        <v>13.7</v>
      </c>
      <c r="AB189" s="2">
        <v>0</v>
      </c>
      <c r="AC189" s="2">
        <v>16</v>
      </c>
      <c r="AD189" s="2">
        <v>0</v>
      </c>
      <c r="AE189" s="2">
        <v>0</v>
      </c>
      <c r="AF189" s="2">
        <v>0</v>
      </c>
      <c r="AG189" s="2">
        <v>0</v>
      </c>
      <c r="AH189" s="2">
        <v>0</v>
      </c>
      <c r="AI189" s="2">
        <v>0</v>
      </c>
      <c r="AJ189" s="2">
        <v>3.6</v>
      </c>
      <c r="AK189" s="2">
        <v>0</v>
      </c>
      <c r="AL189" s="2">
        <v>0</v>
      </c>
      <c r="AM189" s="2">
        <v>12.2</v>
      </c>
      <c r="AN189" s="2">
        <v>0</v>
      </c>
      <c r="AO189" s="2">
        <v>6</v>
      </c>
      <c r="AP189" s="2">
        <v>26.8</v>
      </c>
      <c r="AQ189" s="2">
        <v>9.1999999999999993</v>
      </c>
      <c r="AR189" s="2">
        <v>0</v>
      </c>
      <c r="AS189" s="2">
        <v>1</v>
      </c>
      <c r="AT189" s="2">
        <v>1</v>
      </c>
      <c r="AU189" s="2">
        <v>1</v>
      </c>
      <c r="AV189" s="2">
        <v>1</v>
      </c>
      <c r="AW189" s="2">
        <v>1</v>
      </c>
      <c r="AX189" s="2">
        <v>1</v>
      </c>
      <c r="AY189" s="2">
        <v>1</v>
      </c>
      <c r="AZ189" s="2">
        <v>1</v>
      </c>
      <c r="BA189" s="2">
        <v>1</v>
      </c>
      <c r="BB189" s="2">
        <v>1</v>
      </c>
      <c r="BC189" s="2">
        <v>1</v>
      </c>
      <c r="BD189" s="2">
        <v>1</v>
      </c>
      <c r="BE189" s="2">
        <v>1</v>
      </c>
      <c r="BF189" s="2">
        <v>1</v>
      </c>
      <c r="BG189" s="2">
        <v>1</v>
      </c>
      <c r="BH189" s="2">
        <v>1</v>
      </c>
      <c r="BI189" s="2">
        <v>1</v>
      </c>
      <c r="BJ189" s="2">
        <v>1</v>
      </c>
      <c r="BK189" s="2">
        <v>1</v>
      </c>
      <c r="BL189" s="2">
        <v>1</v>
      </c>
      <c r="BM189" s="2">
        <v>1</v>
      </c>
      <c r="BN189" s="2">
        <v>1</v>
      </c>
      <c r="BO189" s="2">
        <v>1</v>
      </c>
      <c r="BP189" s="2">
        <v>1</v>
      </c>
      <c r="BQ189" s="2">
        <v>1</v>
      </c>
      <c r="BR189" s="2">
        <v>1</v>
      </c>
      <c r="BS189" s="2">
        <v>1</v>
      </c>
      <c r="BT189" s="2">
        <v>1</v>
      </c>
      <c r="BU189" s="2">
        <v>1</v>
      </c>
      <c r="BV189" s="2">
        <v>1</v>
      </c>
      <c r="BW189" s="2">
        <v>1</v>
      </c>
    </row>
    <row r="190" spans="1:75" x14ac:dyDescent="0.25">
      <c r="A190">
        <v>2448035</v>
      </c>
      <c r="B190">
        <v>1</v>
      </c>
      <c r="C190" s="1">
        <v>32540</v>
      </c>
      <c r="D190">
        <v>1</v>
      </c>
      <c r="E190">
        <v>29.2</v>
      </c>
      <c r="F190">
        <v>156.80000000000001</v>
      </c>
      <c r="G190">
        <v>3</v>
      </c>
      <c r="H190">
        <v>12</v>
      </c>
      <c r="I190">
        <v>1</v>
      </c>
      <c r="J190">
        <v>1</v>
      </c>
      <c r="K190">
        <v>1</v>
      </c>
      <c r="N190">
        <v>12.6</v>
      </c>
      <c r="O190">
        <v>0</v>
      </c>
      <c r="P190">
        <v>29.2</v>
      </c>
      <c r="Q190">
        <v>0</v>
      </c>
      <c r="R190">
        <v>0</v>
      </c>
      <c r="S190">
        <v>0</v>
      </c>
      <c r="T190">
        <v>0</v>
      </c>
      <c r="U190">
        <v>0</v>
      </c>
      <c r="V190">
        <v>0</v>
      </c>
      <c r="W190">
        <v>15.2</v>
      </c>
      <c r="X190">
        <v>27.2</v>
      </c>
      <c r="Y190">
        <v>9</v>
      </c>
      <c r="Z190">
        <v>0</v>
      </c>
      <c r="AA190">
        <v>19.600000000000001</v>
      </c>
      <c r="AB190">
        <v>0</v>
      </c>
      <c r="AC190">
        <v>11.5</v>
      </c>
      <c r="AD190">
        <v>13.8</v>
      </c>
      <c r="AE190">
        <v>0</v>
      </c>
      <c r="AF190">
        <v>0</v>
      </c>
      <c r="AG190">
        <v>0</v>
      </c>
      <c r="AH190">
        <v>0</v>
      </c>
      <c r="AI190">
        <v>1.3</v>
      </c>
      <c r="AJ190">
        <v>0</v>
      </c>
      <c r="AK190">
        <v>10.199999999999999</v>
      </c>
      <c r="AL190">
        <v>0.4</v>
      </c>
      <c r="AM190">
        <v>0</v>
      </c>
      <c r="AN190">
        <v>6.8</v>
      </c>
      <c r="AO190">
        <v>0</v>
      </c>
      <c r="AP190" s="54" t="s">
        <v>84</v>
      </c>
      <c r="AQ190" s="54"/>
      <c r="AR190" s="54"/>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0</v>
      </c>
    </row>
    <row r="191" spans="1:75" x14ac:dyDescent="0.25">
      <c r="A191">
        <v>2448035</v>
      </c>
      <c r="B191">
        <v>1</v>
      </c>
      <c r="C191" s="1">
        <v>32568</v>
      </c>
      <c r="D191">
        <v>1</v>
      </c>
      <c r="E191">
        <v>42.1</v>
      </c>
      <c r="F191">
        <v>134.80000000000001</v>
      </c>
      <c r="G191">
        <v>31</v>
      </c>
      <c r="H191">
        <v>8</v>
      </c>
      <c r="I191">
        <v>1</v>
      </c>
      <c r="J191">
        <v>1</v>
      </c>
      <c r="K191">
        <v>1</v>
      </c>
      <c r="N191">
        <v>0</v>
      </c>
      <c r="O191">
        <v>14.2</v>
      </c>
      <c r="P191">
        <v>0</v>
      </c>
      <c r="Q191">
        <v>0</v>
      </c>
      <c r="R191">
        <v>0</v>
      </c>
      <c r="S191">
        <v>0</v>
      </c>
      <c r="T191">
        <v>0</v>
      </c>
      <c r="U191">
        <v>0</v>
      </c>
      <c r="V191">
        <v>0</v>
      </c>
      <c r="W191">
        <v>0</v>
      </c>
      <c r="X191">
        <v>0</v>
      </c>
      <c r="Y191">
        <v>0</v>
      </c>
      <c r="Z191">
        <v>0</v>
      </c>
      <c r="AA191">
        <v>0</v>
      </c>
      <c r="AB191">
        <v>6.2</v>
      </c>
      <c r="AC191">
        <v>0</v>
      </c>
      <c r="AD191">
        <v>0</v>
      </c>
      <c r="AE191">
        <v>7.8</v>
      </c>
      <c r="AF191">
        <v>0</v>
      </c>
      <c r="AG191">
        <v>26.2</v>
      </c>
      <c r="AH191">
        <v>30.7</v>
      </c>
      <c r="AI191">
        <v>0</v>
      </c>
      <c r="AJ191">
        <v>0</v>
      </c>
      <c r="AK191">
        <v>3.9</v>
      </c>
      <c r="AL191">
        <v>0</v>
      </c>
      <c r="AM191">
        <v>0</v>
      </c>
      <c r="AN191">
        <v>3.7</v>
      </c>
      <c r="AO191">
        <v>0</v>
      </c>
      <c r="AP191">
        <v>0</v>
      </c>
      <c r="AQ191">
        <v>0</v>
      </c>
      <c r="AR191">
        <v>42.1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row>
    <row r="192" spans="1:75" x14ac:dyDescent="0.25">
      <c r="A192">
        <v>2448035</v>
      </c>
      <c r="B192">
        <v>1</v>
      </c>
      <c r="C192" s="1">
        <v>32599</v>
      </c>
      <c r="D192">
        <v>1</v>
      </c>
      <c r="E192">
        <v>24.8</v>
      </c>
      <c r="F192">
        <v>92</v>
      </c>
      <c r="G192">
        <v>3</v>
      </c>
      <c r="H192">
        <v>10</v>
      </c>
      <c r="I192">
        <v>1</v>
      </c>
      <c r="J192">
        <v>1</v>
      </c>
      <c r="K192">
        <v>1</v>
      </c>
      <c r="N192">
        <v>6</v>
      </c>
      <c r="O192">
        <v>0</v>
      </c>
      <c r="P192">
        <v>24.8</v>
      </c>
      <c r="Q192">
        <v>0</v>
      </c>
      <c r="R192">
        <v>0</v>
      </c>
      <c r="S192">
        <v>0</v>
      </c>
      <c r="T192">
        <v>0</v>
      </c>
      <c r="U192">
        <v>11.4</v>
      </c>
      <c r="V192">
        <v>0</v>
      </c>
      <c r="W192">
        <v>0</v>
      </c>
      <c r="X192">
        <v>0.4</v>
      </c>
      <c r="Y192">
        <v>0</v>
      </c>
      <c r="Z192">
        <v>0</v>
      </c>
      <c r="AA192">
        <v>6</v>
      </c>
      <c r="AB192">
        <v>0</v>
      </c>
      <c r="AC192">
        <v>0</v>
      </c>
      <c r="AD192">
        <v>0</v>
      </c>
      <c r="AE192">
        <v>0</v>
      </c>
      <c r="AF192">
        <v>16.2</v>
      </c>
      <c r="AG192">
        <v>0</v>
      </c>
      <c r="AH192">
        <v>0</v>
      </c>
      <c r="AI192">
        <v>0</v>
      </c>
      <c r="AJ192">
        <v>0</v>
      </c>
      <c r="AK192">
        <v>0.6</v>
      </c>
      <c r="AL192">
        <v>8.4</v>
      </c>
      <c r="AM192">
        <v>0</v>
      </c>
      <c r="AN192">
        <v>0</v>
      </c>
      <c r="AO192">
        <v>0</v>
      </c>
      <c r="AP192">
        <v>12.2</v>
      </c>
      <c r="AQ192">
        <v>6</v>
      </c>
      <c r="AR192" s="5" t="s">
        <v>84</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0</v>
      </c>
    </row>
    <row r="193" spans="1:75" x14ac:dyDescent="0.25">
      <c r="A193">
        <v>2448035</v>
      </c>
      <c r="B193">
        <v>1</v>
      </c>
      <c r="C193" s="1">
        <v>32629</v>
      </c>
      <c r="D193">
        <v>1</v>
      </c>
      <c r="E193">
        <v>31.8</v>
      </c>
      <c r="F193">
        <v>71.7</v>
      </c>
      <c r="G193">
        <v>11</v>
      </c>
      <c r="H193">
        <v>4</v>
      </c>
      <c r="I193">
        <v>1</v>
      </c>
      <c r="J193">
        <v>1</v>
      </c>
      <c r="K193">
        <v>1</v>
      </c>
      <c r="N193">
        <v>25.6</v>
      </c>
      <c r="O193">
        <v>0</v>
      </c>
      <c r="P193">
        <v>0</v>
      </c>
      <c r="Q193">
        <v>0</v>
      </c>
      <c r="R193">
        <v>0</v>
      </c>
      <c r="S193">
        <v>0</v>
      </c>
      <c r="T193">
        <v>0</v>
      </c>
      <c r="U193">
        <v>0</v>
      </c>
      <c r="V193">
        <v>0</v>
      </c>
      <c r="W193">
        <v>0</v>
      </c>
      <c r="X193">
        <v>31.8</v>
      </c>
      <c r="Y193">
        <v>0</v>
      </c>
      <c r="Z193">
        <v>0</v>
      </c>
      <c r="AA193">
        <v>0</v>
      </c>
      <c r="AB193">
        <v>0</v>
      </c>
      <c r="AC193">
        <v>0</v>
      </c>
      <c r="AD193">
        <v>0</v>
      </c>
      <c r="AE193">
        <v>0</v>
      </c>
      <c r="AF193">
        <v>0</v>
      </c>
      <c r="AG193">
        <v>0</v>
      </c>
      <c r="AH193">
        <v>0</v>
      </c>
      <c r="AI193">
        <v>0</v>
      </c>
      <c r="AJ193">
        <v>0</v>
      </c>
      <c r="AK193">
        <v>13.7</v>
      </c>
      <c r="AL193">
        <v>0.6</v>
      </c>
      <c r="AM193">
        <v>0</v>
      </c>
      <c r="AN193">
        <v>0</v>
      </c>
      <c r="AO193">
        <v>0</v>
      </c>
      <c r="AP193">
        <v>0</v>
      </c>
      <c r="AQ193">
        <v>0</v>
      </c>
      <c r="AR193">
        <v>0</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row>
    <row r="194" spans="1:75" x14ac:dyDescent="0.25">
      <c r="A194">
        <v>2448035</v>
      </c>
      <c r="B194">
        <v>1</v>
      </c>
      <c r="C194" s="1">
        <v>32660</v>
      </c>
      <c r="D194">
        <v>1</v>
      </c>
      <c r="E194">
        <v>33.200000000000003</v>
      </c>
      <c r="F194">
        <v>99.5</v>
      </c>
      <c r="G194">
        <v>11</v>
      </c>
      <c r="H194">
        <v>10</v>
      </c>
      <c r="I194">
        <v>1</v>
      </c>
      <c r="J194">
        <v>1</v>
      </c>
      <c r="K194">
        <v>1</v>
      </c>
      <c r="N194">
        <v>0</v>
      </c>
      <c r="O194">
        <v>0</v>
      </c>
      <c r="P194">
        <v>0</v>
      </c>
      <c r="Q194">
        <v>0</v>
      </c>
      <c r="R194">
        <v>0</v>
      </c>
      <c r="S194">
        <v>0</v>
      </c>
      <c r="T194">
        <v>0</v>
      </c>
      <c r="U194">
        <v>11.9</v>
      </c>
      <c r="V194">
        <v>10.199999999999999</v>
      </c>
      <c r="W194">
        <v>0</v>
      </c>
      <c r="X194">
        <v>33.200000000000003</v>
      </c>
      <c r="Y194">
        <v>7.3</v>
      </c>
      <c r="Z194">
        <v>2.6</v>
      </c>
      <c r="AA194">
        <v>0</v>
      </c>
      <c r="AB194">
        <v>0</v>
      </c>
      <c r="AC194">
        <v>5.6</v>
      </c>
      <c r="AD194">
        <v>7.8</v>
      </c>
      <c r="AE194">
        <v>0</v>
      </c>
      <c r="AF194">
        <v>0</v>
      </c>
      <c r="AG194">
        <v>0</v>
      </c>
      <c r="AH194">
        <v>0</v>
      </c>
      <c r="AI194">
        <v>0</v>
      </c>
      <c r="AJ194">
        <v>13.4</v>
      </c>
      <c r="AK194">
        <v>0</v>
      </c>
      <c r="AL194">
        <v>5.2</v>
      </c>
      <c r="AM194">
        <v>0</v>
      </c>
      <c r="AN194">
        <v>0</v>
      </c>
      <c r="AO194">
        <v>2.2999999999999998</v>
      </c>
      <c r="AP194">
        <v>0</v>
      </c>
      <c r="AQ194">
        <v>0</v>
      </c>
      <c r="AR194" s="5" t="s">
        <v>84</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0</v>
      </c>
    </row>
    <row r="195" spans="1:75" x14ac:dyDescent="0.25">
      <c r="A195">
        <v>2448035</v>
      </c>
      <c r="B195">
        <v>1</v>
      </c>
      <c r="C195" s="1">
        <v>32690</v>
      </c>
      <c r="D195">
        <v>1</v>
      </c>
      <c r="E195">
        <v>51.4</v>
      </c>
      <c r="F195">
        <v>152.5</v>
      </c>
      <c r="G195">
        <v>31</v>
      </c>
      <c r="H195">
        <v>7</v>
      </c>
      <c r="I195">
        <v>1</v>
      </c>
      <c r="J195">
        <v>1</v>
      </c>
      <c r="K195">
        <v>1</v>
      </c>
      <c r="N195">
        <v>8.4</v>
      </c>
      <c r="O195">
        <v>0</v>
      </c>
      <c r="P195">
        <v>0</v>
      </c>
      <c r="Q195">
        <v>0</v>
      </c>
      <c r="R195">
        <v>0</v>
      </c>
      <c r="S195">
        <v>12</v>
      </c>
      <c r="T195">
        <v>0</v>
      </c>
      <c r="U195">
        <v>0</v>
      </c>
      <c r="V195">
        <v>0</v>
      </c>
      <c r="W195">
        <v>0</v>
      </c>
      <c r="X195">
        <v>0</v>
      </c>
      <c r="Y195">
        <v>0</v>
      </c>
      <c r="Z195">
        <v>0</v>
      </c>
      <c r="AA195">
        <v>0</v>
      </c>
      <c r="AB195">
        <v>0</v>
      </c>
      <c r="AC195">
        <v>0</v>
      </c>
      <c r="AD195">
        <v>0</v>
      </c>
      <c r="AE195">
        <v>0</v>
      </c>
      <c r="AF195">
        <v>0</v>
      </c>
      <c r="AG195">
        <v>0</v>
      </c>
      <c r="AH195">
        <v>0</v>
      </c>
      <c r="AI195">
        <v>0</v>
      </c>
      <c r="AJ195">
        <v>0</v>
      </c>
      <c r="AK195">
        <v>0</v>
      </c>
      <c r="AL195">
        <v>1.9</v>
      </c>
      <c r="AM195">
        <v>34.6</v>
      </c>
      <c r="AN195">
        <v>27</v>
      </c>
      <c r="AO195">
        <v>17.2</v>
      </c>
      <c r="AP195">
        <v>0</v>
      </c>
      <c r="AQ195">
        <v>0</v>
      </c>
      <c r="AR195">
        <v>51.4</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row>
    <row r="196" spans="1:75" x14ac:dyDescent="0.25">
      <c r="A196">
        <v>2448035</v>
      </c>
      <c r="B196">
        <v>1</v>
      </c>
      <c r="C196" s="1">
        <v>32721</v>
      </c>
      <c r="D196">
        <v>1</v>
      </c>
      <c r="E196">
        <v>9.1999999999999993</v>
      </c>
      <c r="F196">
        <v>45.1</v>
      </c>
      <c r="G196">
        <v>25</v>
      </c>
      <c r="H196">
        <v>6</v>
      </c>
      <c r="I196">
        <v>1</v>
      </c>
      <c r="J196">
        <v>1</v>
      </c>
      <c r="K196">
        <v>1</v>
      </c>
      <c r="N196">
        <v>0</v>
      </c>
      <c r="O196">
        <v>0</v>
      </c>
      <c r="P196">
        <v>0</v>
      </c>
      <c r="Q196">
        <v>0</v>
      </c>
      <c r="R196">
        <v>0</v>
      </c>
      <c r="S196">
        <v>0</v>
      </c>
      <c r="T196">
        <v>0</v>
      </c>
      <c r="U196">
        <v>0</v>
      </c>
      <c r="V196">
        <v>0</v>
      </c>
      <c r="W196">
        <v>0</v>
      </c>
      <c r="X196">
        <v>0</v>
      </c>
      <c r="Y196">
        <v>0</v>
      </c>
      <c r="Z196">
        <v>6.2</v>
      </c>
      <c r="AA196">
        <v>0</v>
      </c>
      <c r="AB196">
        <v>0</v>
      </c>
      <c r="AC196">
        <v>0</v>
      </c>
      <c r="AD196">
        <v>0</v>
      </c>
      <c r="AE196">
        <v>0</v>
      </c>
      <c r="AF196">
        <v>0</v>
      </c>
      <c r="AG196">
        <v>5.6</v>
      </c>
      <c r="AH196">
        <v>0</v>
      </c>
      <c r="AI196">
        <v>0</v>
      </c>
      <c r="AJ196">
        <v>8.6999999999999993</v>
      </c>
      <c r="AK196">
        <v>0</v>
      </c>
      <c r="AL196">
        <v>9.1999999999999993</v>
      </c>
      <c r="AM196">
        <v>0</v>
      </c>
      <c r="AN196">
        <v>8.6</v>
      </c>
      <c r="AO196">
        <v>0</v>
      </c>
      <c r="AP196">
        <v>6.8</v>
      </c>
      <c r="AQ196">
        <v>0</v>
      </c>
      <c r="AR196">
        <v>0</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row>
    <row r="197" spans="1:75" x14ac:dyDescent="0.25">
      <c r="A197">
        <v>2448035</v>
      </c>
      <c r="B197">
        <v>1</v>
      </c>
      <c r="C197" s="1">
        <v>32752</v>
      </c>
      <c r="D197">
        <v>1</v>
      </c>
      <c r="E197">
        <v>50.2</v>
      </c>
      <c r="F197">
        <v>105.7</v>
      </c>
      <c r="G197">
        <v>13</v>
      </c>
      <c r="H197">
        <v>8</v>
      </c>
      <c r="I197">
        <v>1</v>
      </c>
      <c r="J197">
        <v>1</v>
      </c>
      <c r="K197">
        <v>1</v>
      </c>
      <c r="N197">
        <v>0</v>
      </c>
      <c r="O197">
        <v>0</v>
      </c>
      <c r="P197">
        <v>0</v>
      </c>
      <c r="Q197">
        <v>0</v>
      </c>
      <c r="R197">
        <v>0</v>
      </c>
      <c r="S197">
        <v>0</v>
      </c>
      <c r="T197">
        <v>0</v>
      </c>
      <c r="U197">
        <v>2.7</v>
      </c>
      <c r="V197">
        <v>0</v>
      </c>
      <c r="W197">
        <v>6.2</v>
      </c>
      <c r="X197">
        <v>4.8</v>
      </c>
      <c r="Y197">
        <v>0</v>
      </c>
      <c r="Z197">
        <v>50.2</v>
      </c>
      <c r="AA197">
        <v>13.2</v>
      </c>
      <c r="AB197">
        <v>0</v>
      </c>
      <c r="AC197">
        <v>0</v>
      </c>
      <c r="AD197">
        <v>0</v>
      </c>
      <c r="AE197">
        <v>0</v>
      </c>
      <c r="AF197">
        <v>0</v>
      </c>
      <c r="AG197">
        <v>0</v>
      </c>
      <c r="AH197">
        <v>0</v>
      </c>
      <c r="AI197">
        <v>0</v>
      </c>
      <c r="AJ197">
        <v>0</v>
      </c>
      <c r="AK197">
        <v>22.8</v>
      </c>
      <c r="AL197">
        <v>0</v>
      </c>
      <c r="AM197">
        <v>1.4</v>
      </c>
      <c r="AN197">
        <v>0</v>
      </c>
      <c r="AO197">
        <v>0</v>
      </c>
      <c r="AP197">
        <v>4.4000000000000004</v>
      </c>
      <c r="AQ197">
        <v>0</v>
      </c>
      <c r="AR197" s="5" t="s">
        <v>84</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0</v>
      </c>
    </row>
    <row r="198" spans="1:75" x14ac:dyDescent="0.25">
      <c r="A198">
        <v>2448035</v>
      </c>
      <c r="B198">
        <v>1</v>
      </c>
      <c r="C198" s="1">
        <v>32782</v>
      </c>
      <c r="D198">
        <v>1</v>
      </c>
      <c r="E198">
        <v>47.2</v>
      </c>
      <c r="F198">
        <v>71.7</v>
      </c>
      <c r="G198">
        <v>27</v>
      </c>
      <c r="H198">
        <v>8</v>
      </c>
      <c r="I198">
        <v>1</v>
      </c>
      <c r="J198">
        <v>1</v>
      </c>
      <c r="K198">
        <v>1</v>
      </c>
      <c r="N198">
        <v>0</v>
      </c>
      <c r="O198">
        <v>0</v>
      </c>
      <c r="P198">
        <v>0</v>
      </c>
      <c r="Q198">
        <v>4.8</v>
      </c>
      <c r="R198">
        <v>0</v>
      </c>
      <c r="S198">
        <v>0</v>
      </c>
      <c r="T198">
        <v>0</v>
      </c>
      <c r="U198">
        <v>0</v>
      </c>
      <c r="V198">
        <v>0</v>
      </c>
      <c r="W198">
        <v>0</v>
      </c>
      <c r="X198">
        <v>3.8</v>
      </c>
      <c r="Y198">
        <v>8.6999999999999993</v>
      </c>
      <c r="Z198">
        <v>0</v>
      </c>
      <c r="AA198">
        <v>0</v>
      </c>
      <c r="AB198">
        <v>0</v>
      </c>
      <c r="AC198">
        <v>0</v>
      </c>
      <c r="AD198">
        <v>0.9</v>
      </c>
      <c r="AE198">
        <v>0</v>
      </c>
      <c r="AF198">
        <v>0</v>
      </c>
      <c r="AG198">
        <v>1.1000000000000001</v>
      </c>
      <c r="AH198">
        <v>0</v>
      </c>
      <c r="AI198">
        <v>0</v>
      </c>
      <c r="AJ198">
        <v>2.8</v>
      </c>
      <c r="AK198">
        <v>0</v>
      </c>
      <c r="AL198">
        <v>0</v>
      </c>
      <c r="AM198">
        <v>0</v>
      </c>
      <c r="AN198">
        <v>47.2</v>
      </c>
      <c r="AO198">
        <v>0</v>
      </c>
      <c r="AP198">
        <v>2.4</v>
      </c>
      <c r="AQ198">
        <v>0</v>
      </c>
      <c r="AR198">
        <v>0</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row>
    <row r="199" spans="1:75" x14ac:dyDescent="0.25">
      <c r="A199">
        <v>2448035</v>
      </c>
      <c r="B199">
        <v>1</v>
      </c>
      <c r="C199" s="1">
        <v>32813</v>
      </c>
      <c r="D199">
        <v>1</v>
      </c>
      <c r="E199">
        <v>34.200000000000003</v>
      </c>
      <c r="F199">
        <v>92.1</v>
      </c>
      <c r="G199">
        <v>9</v>
      </c>
      <c r="H199">
        <v>6</v>
      </c>
      <c r="I199">
        <v>1</v>
      </c>
      <c r="J199">
        <v>1</v>
      </c>
      <c r="K199">
        <v>1</v>
      </c>
      <c r="N199">
        <v>0</v>
      </c>
      <c r="O199">
        <v>0</v>
      </c>
      <c r="P199">
        <v>5.3</v>
      </c>
      <c r="Q199">
        <v>0</v>
      </c>
      <c r="R199">
        <v>0</v>
      </c>
      <c r="S199">
        <v>0</v>
      </c>
      <c r="T199">
        <v>0</v>
      </c>
      <c r="U199">
        <v>0</v>
      </c>
      <c r="V199">
        <v>34.200000000000003</v>
      </c>
      <c r="W199">
        <v>0</v>
      </c>
      <c r="X199">
        <v>0</v>
      </c>
      <c r="Y199">
        <v>0</v>
      </c>
      <c r="Z199">
        <v>0</v>
      </c>
      <c r="AA199">
        <v>0</v>
      </c>
      <c r="AB199">
        <v>0</v>
      </c>
      <c r="AC199">
        <v>0</v>
      </c>
      <c r="AD199">
        <v>0</v>
      </c>
      <c r="AE199">
        <v>0</v>
      </c>
      <c r="AF199">
        <v>0</v>
      </c>
      <c r="AG199">
        <v>0</v>
      </c>
      <c r="AH199">
        <v>15.4</v>
      </c>
      <c r="AI199">
        <v>6.8</v>
      </c>
      <c r="AJ199">
        <v>0</v>
      </c>
      <c r="AK199">
        <v>0</v>
      </c>
      <c r="AL199">
        <v>0</v>
      </c>
      <c r="AM199">
        <v>16.8</v>
      </c>
      <c r="AN199">
        <v>0</v>
      </c>
      <c r="AO199">
        <v>13.6</v>
      </c>
      <c r="AP199">
        <v>0</v>
      </c>
      <c r="AQ199">
        <v>0</v>
      </c>
      <c r="AR199" s="5" t="s">
        <v>84</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0</v>
      </c>
    </row>
    <row r="200" spans="1:75" x14ac:dyDescent="0.25">
      <c r="A200">
        <v>2448035</v>
      </c>
      <c r="B200">
        <v>1</v>
      </c>
      <c r="C200" s="1">
        <v>32843</v>
      </c>
      <c r="D200">
        <v>1</v>
      </c>
      <c r="E200">
        <v>37</v>
      </c>
      <c r="F200">
        <v>138</v>
      </c>
      <c r="G200">
        <v>29</v>
      </c>
      <c r="H200">
        <v>11</v>
      </c>
      <c r="I200">
        <v>1</v>
      </c>
      <c r="J200">
        <v>1</v>
      </c>
      <c r="K200">
        <v>1</v>
      </c>
      <c r="N200">
        <v>0</v>
      </c>
      <c r="O200">
        <v>0</v>
      </c>
      <c r="P200">
        <v>1.6</v>
      </c>
      <c r="Q200">
        <v>0</v>
      </c>
      <c r="R200">
        <v>0</v>
      </c>
      <c r="S200">
        <v>0</v>
      </c>
      <c r="T200">
        <v>0</v>
      </c>
      <c r="U200">
        <v>0</v>
      </c>
      <c r="V200">
        <v>0</v>
      </c>
      <c r="W200">
        <v>0</v>
      </c>
      <c r="X200">
        <v>0</v>
      </c>
      <c r="Y200">
        <v>0</v>
      </c>
      <c r="Z200">
        <v>0</v>
      </c>
      <c r="AA200">
        <v>0</v>
      </c>
      <c r="AB200">
        <v>0</v>
      </c>
      <c r="AC200">
        <v>0</v>
      </c>
      <c r="AD200">
        <v>13.2</v>
      </c>
      <c r="AE200">
        <v>30.8</v>
      </c>
      <c r="AF200">
        <v>2.4</v>
      </c>
      <c r="AG200">
        <v>3.8</v>
      </c>
      <c r="AH200">
        <v>0</v>
      </c>
      <c r="AI200">
        <v>0</v>
      </c>
      <c r="AJ200">
        <v>0</v>
      </c>
      <c r="AK200">
        <v>0</v>
      </c>
      <c r="AL200">
        <v>0</v>
      </c>
      <c r="AM200">
        <v>6.2</v>
      </c>
      <c r="AN200">
        <v>12.4</v>
      </c>
      <c r="AO200">
        <v>22.8</v>
      </c>
      <c r="AP200">
        <v>37</v>
      </c>
      <c r="AQ200">
        <v>2.4</v>
      </c>
      <c r="AR200">
        <v>5.4</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row>
    <row r="201" spans="1:75" s="2" customFormat="1" x14ac:dyDescent="0.25">
      <c r="A201" s="2">
        <v>2448035</v>
      </c>
      <c r="B201" s="2">
        <v>1</v>
      </c>
      <c r="C201" s="3">
        <v>32874</v>
      </c>
      <c r="D201" s="2">
        <v>1</v>
      </c>
      <c r="E201" s="2">
        <v>38.799999999999997</v>
      </c>
      <c r="F201" s="2">
        <v>296.89999999999998</v>
      </c>
      <c r="G201" s="2">
        <v>10</v>
      </c>
      <c r="H201" s="2">
        <v>24</v>
      </c>
      <c r="I201" s="2">
        <v>1</v>
      </c>
      <c r="J201" s="2">
        <v>1</v>
      </c>
      <c r="K201" s="2">
        <v>1</v>
      </c>
      <c r="N201" s="2">
        <v>0</v>
      </c>
      <c r="O201" s="2">
        <v>6.1</v>
      </c>
      <c r="P201" s="2">
        <v>14.6</v>
      </c>
      <c r="Q201" s="2">
        <v>5.8</v>
      </c>
      <c r="R201" s="2">
        <v>3.8</v>
      </c>
      <c r="S201" s="2">
        <v>9.8000000000000007</v>
      </c>
      <c r="T201" s="2">
        <v>24.4</v>
      </c>
      <c r="U201" s="2">
        <v>26.4</v>
      </c>
      <c r="V201" s="2">
        <v>34.6</v>
      </c>
      <c r="W201" s="2">
        <v>38.799999999999997</v>
      </c>
      <c r="X201" s="2">
        <v>12.8</v>
      </c>
      <c r="Y201" s="2">
        <v>2.1</v>
      </c>
      <c r="Z201" s="2">
        <v>15.4</v>
      </c>
      <c r="AA201" s="2">
        <v>25</v>
      </c>
      <c r="AB201" s="2">
        <v>8.3000000000000007</v>
      </c>
      <c r="AC201" s="2">
        <v>0.1</v>
      </c>
      <c r="AD201" s="2">
        <v>3.2</v>
      </c>
      <c r="AE201" s="2">
        <v>18.899999999999999</v>
      </c>
      <c r="AF201" s="2">
        <v>4.5999999999999996</v>
      </c>
      <c r="AG201" s="2">
        <v>0.8</v>
      </c>
      <c r="AH201" s="2">
        <v>0</v>
      </c>
      <c r="AI201" s="2">
        <v>5.6</v>
      </c>
      <c r="AJ201" s="2">
        <v>20.2</v>
      </c>
      <c r="AK201" s="2">
        <v>0</v>
      </c>
      <c r="AL201" s="2">
        <v>0</v>
      </c>
      <c r="AM201" s="2">
        <v>12.9</v>
      </c>
      <c r="AN201" s="2">
        <v>0.6</v>
      </c>
      <c r="AO201" s="2">
        <v>0</v>
      </c>
      <c r="AP201" s="2">
        <v>0</v>
      </c>
      <c r="AQ201" s="2">
        <v>2.1</v>
      </c>
      <c r="AR201" s="2">
        <v>0</v>
      </c>
      <c r="AS201" s="2">
        <v>1</v>
      </c>
      <c r="AT201" s="2">
        <v>1</v>
      </c>
      <c r="AU201" s="2">
        <v>1</v>
      </c>
      <c r="AV201" s="2">
        <v>1</v>
      </c>
      <c r="AW201" s="2">
        <v>1</v>
      </c>
      <c r="AX201" s="2">
        <v>1</v>
      </c>
      <c r="AY201" s="2">
        <v>1</v>
      </c>
      <c r="AZ201" s="2">
        <v>1</v>
      </c>
      <c r="BA201" s="2">
        <v>1</v>
      </c>
      <c r="BB201" s="2">
        <v>1</v>
      </c>
      <c r="BC201" s="2">
        <v>1</v>
      </c>
      <c r="BD201" s="2">
        <v>1</v>
      </c>
      <c r="BE201" s="2">
        <v>1</v>
      </c>
      <c r="BF201" s="2">
        <v>1</v>
      </c>
      <c r="BG201" s="2">
        <v>1</v>
      </c>
      <c r="BH201" s="2">
        <v>1</v>
      </c>
      <c r="BI201" s="2">
        <v>1</v>
      </c>
      <c r="BJ201" s="2">
        <v>1</v>
      </c>
      <c r="BK201" s="2">
        <v>1</v>
      </c>
      <c r="BL201" s="2">
        <v>1</v>
      </c>
      <c r="BM201" s="2">
        <v>1</v>
      </c>
      <c r="BN201" s="2">
        <v>1</v>
      </c>
      <c r="BO201" s="2">
        <v>1</v>
      </c>
      <c r="BP201" s="2">
        <v>1</v>
      </c>
      <c r="BQ201" s="2">
        <v>1</v>
      </c>
      <c r="BR201" s="2">
        <v>1</v>
      </c>
      <c r="BS201" s="2">
        <v>1</v>
      </c>
      <c r="BT201" s="2">
        <v>1</v>
      </c>
      <c r="BU201" s="2">
        <v>1</v>
      </c>
      <c r="BV201" s="2">
        <v>1</v>
      </c>
      <c r="BW201" s="2">
        <v>1</v>
      </c>
    </row>
    <row r="202" spans="1:75" x14ac:dyDescent="0.25">
      <c r="A202">
        <v>2448035</v>
      </c>
      <c r="B202">
        <v>1</v>
      </c>
      <c r="C202" s="1">
        <v>32905</v>
      </c>
      <c r="D202">
        <v>1</v>
      </c>
      <c r="E202">
        <v>38.6</v>
      </c>
      <c r="F202">
        <v>115.8</v>
      </c>
      <c r="G202">
        <v>14</v>
      </c>
      <c r="H202">
        <v>7</v>
      </c>
      <c r="I202">
        <v>1</v>
      </c>
      <c r="J202">
        <v>1</v>
      </c>
      <c r="K202">
        <v>1</v>
      </c>
      <c r="N202">
        <v>0</v>
      </c>
      <c r="O202">
        <v>0</v>
      </c>
      <c r="P202">
        <v>0</v>
      </c>
      <c r="Q202">
        <v>0</v>
      </c>
      <c r="R202">
        <v>0</v>
      </c>
      <c r="S202">
        <v>0</v>
      </c>
      <c r="T202">
        <v>0</v>
      </c>
      <c r="U202">
        <v>0</v>
      </c>
      <c r="V202">
        <v>0</v>
      </c>
      <c r="W202">
        <v>0</v>
      </c>
      <c r="X202">
        <v>0</v>
      </c>
      <c r="Y202">
        <v>8.8000000000000007</v>
      </c>
      <c r="Z202">
        <v>6.8</v>
      </c>
      <c r="AA202">
        <v>38.6</v>
      </c>
      <c r="AB202">
        <v>0</v>
      </c>
      <c r="AC202">
        <v>0</v>
      </c>
      <c r="AD202">
        <v>0</v>
      </c>
      <c r="AE202">
        <v>0</v>
      </c>
      <c r="AF202">
        <v>0</v>
      </c>
      <c r="AG202">
        <v>0</v>
      </c>
      <c r="AH202">
        <v>0</v>
      </c>
      <c r="AI202">
        <v>0</v>
      </c>
      <c r="AJ202">
        <v>36</v>
      </c>
      <c r="AK202">
        <v>0.5</v>
      </c>
      <c r="AL202">
        <v>21.4</v>
      </c>
      <c r="AM202">
        <v>3.7</v>
      </c>
      <c r="AN202">
        <v>0</v>
      </c>
      <c r="AO202">
        <v>0</v>
      </c>
      <c r="AP202" s="54" t="s">
        <v>84</v>
      </c>
      <c r="AQ202" s="54"/>
      <c r="AR202" s="54"/>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0</v>
      </c>
    </row>
    <row r="203" spans="1:75" x14ac:dyDescent="0.25">
      <c r="A203">
        <v>2448035</v>
      </c>
      <c r="B203">
        <v>1</v>
      </c>
      <c r="C203" s="1">
        <v>32933</v>
      </c>
      <c r="D203">
        <v>1</v>
      </c>
      <c r="E203">
        <v>20</v>
      </c>
      <c r="F203">
        <v>103</v>
      </c>
      <c r="G203">
        <v>7</v>
      </c>
      <c r="H203">
        <v>12</v>
      </c>
      <c r="I203">
        <v>1</v>
      </c>
      <c r="J203">
        <v>1</v>
      </c>
      <c r="K203">
        <v>1</v>
      </c>
      <c r="N203">
        <v>0</v>
      </c>
      <c r="O203">
        <v>0</v>
      </c>
      <c r="P203">
        <v>0</v>
      </c>
      <c r="Q203">
        <v>0</v>
      </c>
      <c r="R203">
        <v>3</v>
      </c>
      <c r="S203">
        <v>0</v>
      </c>
      <c r="T203">
        <v>20</v>
      </c>
      <c r="U203">
        <v>1.2</v>
      </c>
      <c r="V203">
        <v>2.4</v>
      </c>
      <c r="W203">
        <v>12.6</v>
      </c>
      <c r="X203">
        <v>0</v>
      </c>
      <c r="Y203">
        <v>0</v>
      </c>
      <c r="Z203">
        <v>0</v>
      </c>
      <c r="AA203">
        <v>0</v>
      </c>
      <c r="AB203">
        <v>0</v>
      </c>
      <c r="AC203">
        <v>0</v>
      </c>
      <c r="AD203">
        <v>4.5999999999999996</v>
      </c>
      <c r="AE203">
        <v>0</v>
      </c>
      <c r="AF203">
        <v>6.3</v>
      </c>
      <c r="AG203">
        <v>6.8</v>
      </c>
      <c r="AH203">
        <v>0</v>
      </c>
      <c r="AI203">
        <v>16.8</v>
      </c>
      <c r="AJ203">
        <v>11.3</v>
      </c>
      <c r="AK203">
        <v>0</v>
      </c>
      <c r="AL203">
        <v>0</v>
      </c>
      <c r="AM203">
        <v>0</v>
      </c>
      <c r="AN203">
        <v>0</v>
      </c>
      <c r="AO203">
        <v>0</v>
      </c>
      <c r="AP203">
        <v>11.2</v>
      </c>
      <c r="AQ203">
        <v>6.8</v>
      </c>
      <c r="AR203">
        <v>0</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row>
    <row r="204" spans="1:75" x14ac:dyDescent="0.25">
      <c r="A204">
        <v>2448035</v>
      </c>
      <c r="B204">
        <v>1</v>
      </c>
      <c r="C204" s="1">
        <v>32964</v>
      </c>
      <c r="D204">
        <v>1</v>
      </c>
      <c r="E204">
        <v>22</v>
      </c>
      <c r="F204">
        <v>89.3</v>
      </c>
      <c r="G204">
        <v>20</v>
      </c>
      <c r="H204">
        <v>7</v>
      </c>
      <c r="I204">
        <v>1</v>
      </c>
      <c r="J204">
        <v>1</v>
      </c>
      <c r="K204">
        <v>1</v>
      </c>
      <c r="N204">
        <v>0</v>
      </c>
      <c r="O204">
        <v>0</v>
      </c>
      <c r="P204">
        <v>0</v>
      </c>
      <c r="Q204">
        <v>2.4</v>
      </c>
      <c r="R204">
        <v>16.7</v>
      </c>
      <c r="S204">
        <v>0</v>
      </c>
      <c r="T204">
        <v>0</v>
      </c>
      <c r="U204">
        <v>0</v>
      </c>
      <c r="V204">
        <v>0</v>
      </c>
      <c r="W204">
        <v>0</v>
      </c>
      <c r="X204">
        <v>0</v>
      </c>
      <c r="Y204">
        <v>0</v>
      </c>
      <c r="Z204">
        <v>15.2</v>
      </c>
      <c r="AA204">
        <v>0</v>
      </c>
      <c r="AB204">
        <v>0</v>
      </c>
      <c r="AC204">
        <v>0</v>
      </c>
      <c r="AD204">
        <v>0</v>
      </c>
      <c r="AE204">
        <v>0</v>
      </c>
      <c r="AF204">
        <v>0</v>
      </c>
      <c r="AG204">
        <v>22</v>
      </c>
      <c r="AH204">
        <v>0</v>
      </c>
      <c r="AI204">
        <v>5.4</v>
      </c>
      <c r="AJ204">
        <v>0</v>
      </c>
      <c r="AK204">
        <v>0</v>
      </c>
      <c r="AL204">
        <v>16.2</v>
      </c>
      <c r="AM204">
        <v>0</v>
      </c>
      <c r="AN204">
        <v>0</v>
      </c>
      <c r="AO204">
        <v>11.4</v>
      </c>
      <c r="AP204">
        <v>0</v>
      </c>
      <c r="AQ204">
        <v>0</v>
      </c>
      <c r="AR204" s="5" t="s">
        <v>84</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0</v>
      </c>
    </row>
    <row r="205" spans="1:75" x14ac:dyDescent="0.25">
      <c r="A205">
        <v>2448035</v>
      </c>
      <c r="B205">
        <v>1</v>
      </c>
      <c r="C205" s="1">
        <v>32994</v>
      </c>
      <c r="D205">
        <v>1</v>
      </c>
      <c r="E205">
        <v>34.6</v>
      </c>
      <c r="F205">
        <v>94.9</v>
      </c>
      <c r="G205">
        <v>17</v>
      </c>
      <c r="H205">
        <v>8</v>
      </c>
      <c r="I205">
        <v>1</v>
      </c>
      <c r="J205">
        <v>1</v>
      </c>
      <c r="K205">
        <v>1</v>
      </c>
      <c r="N205">
        <v>0</v>
      </c>
      <c r="O205">
        <v>0</v>
      </c>
      <c r="P205">
        <v>0</v>
      </c>
      <c r="Q205">
        <v>0</v>
      </c>
      <c r="R205">
        <v>2.4</v>
      </c>
      <c r="S205">
        <v>0</v>
      </c>
      <c r="T205">
        <v>0</v>
      </c>
      <c r="U205">
        <v>0</v>
      </c>
      <c r="V205">
        <v>0</v>
      </c>
      <c r="W205">
        <v>6.2</v>
      </c>
      <c r="X205">
        <v>0</v>
      </c>
      <c r="Y205">
        <v>10.7</v>
      </c>
      <c r="Z205">
        <v>0</v>
      </c>
      <c r="AA205">
        <v>0</v>
      </c>
      <c r="AB205">
        <v>6.2</v>
      </c>
      <c r="AC205">
        <v>2.6</v>
      </c>
      <c r="AD205">
        <v>34.6</v>
      </c>
      <c r="AE205">
        <v>26.2</v>
      </c>
      <c r="AF205">
        <v>0</v>
      </c>
      <c r="AG205">
        <v>0</v>
      </c>
      <c r="AH205">
        <v>0</v>
      </c>
      <c r="AI205">
        <v>0</v>
      </c>
      <c r="AJ205">
        <v>0</v>
      </c>
      <c r="AK205">
        <v>0</v>
      </c>
      <c r="AL205">
        <v>0</v>
      </c>
      <c r="AM205">
        <v>6</v>
      </c>
      <c r="AN205">
        <v>0</v>
      </c>
      <c r="AO205">
        <v>0</v>
      </c>
      <c r="AP205">
        <v>0</v>
      </c>
      <c r="AQ205">
        <v>0</v>
      </c>
      <c r="AR205">
        <v>0</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row>
    <row r="206" spans="1:75" x14ac:dyDescent="0.25">
      <c r="A206">
        <v>2448035</v>
      </c>
      <c r="B206">
        <v>1</v>
      </c>
      <c r="C206" s="1">
        <v>33025</v>
      </c>
      <c r="D206">
        <v>1</v>
      </c>
      <c r="E206">
        <v>30</v>
      </c>
      <c r="F206">
        <v>83.2</v>
      </c>
      <c r="G206">
        <v>10</v>
      </c>
      <c r="H206">
        <v>7</v>
      </c>
      <c r="I206">
        <v>1</v>
      </c>
      <c r="J206">
        <v>1</v>
      </c>
      <c r="K206">
        <v>1</v>
      </c>
      <c r="N206">
        <v>18.8</v>
      </c>
      <c r="O206">
        <v>0</v>
      </c>
      <c r="P206">
        <v>0</v>
      </c>
      <c r="Q206">
        <v>0</v>
      </c>
      <c r="R206">
        <v>0</v>
      </c>
      <c r="S206">
        <v>6.4</v>
      </c>
      <c r="T206">
        <v>0</v>
      </c>
      <c r="U206">
        <v>0</v>
      </c>
      <c r="V206">
        <v>0</v>
      </c>
      <c r="W206">
        <v>30</v>
      </c>
      <c r="X206">
        <v>0</v>
      </c>
      <c r="Y206">
        <v>0</v>
      </c>
      <c r="Z206">
        <v>0</v>
      </c>
      <c r="AA206">
        <v>8.4</v>
      </c>
      <c r="AB206">
        <v>0</v>
      </c>
      <c r="AC206">
        <v>0</v>
      </c>
      <c r="AD206">
        <v>0</v>
      </c>
      <c r="AE206">
        <v>0</v>
      </c>
      <c r="AF206">
        <v>0</v>
      </c>
      <c r="AG206">
        <v>0</v>
      </c>
      <c r="AH206">
        <v>0.6</v>
      </c>
      <c r="AI206">
        <v>0</v>
      </c>
      <c r="AJ206">
        <v>0</v>
      </c>
      <c r="AK206">
        <v>12.2</v>
      </c>
      <c r="AL206">
        <v>0</v>
      </c>
      <c r="AM206">
        <v>0</v>
      </c>
      <c r="AN206">
        <v>0</v>
      </c>
      <c r="AO206">
        <v>0</v>
      </c>
      <c r="AP206">
        <v>0</v>
      </c>
      <c r="AQ206">
        <v>6.8</v>
      </c>
      <c r="AR206" s="5" t="s">
        <v>84</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0</v>
      </c>
    </row>
    <row r="207" spans="1:75" x14ac:dyDescent="0.25">
      <c r="A207">
        <v>2448035</v>
      </c>
      <c r="B207">
        <v>1</v>
      </c>
      <c r="C207" s="1">
        <v>33055</v>
      </c>
      <c r="D207">
        <v>1</v>
      </c>
      <c r="E207">
        <v>44.2</v>
      </c>
      <c r="F207">
        <v>214.4</v>
      </c>
      <c r="G207">
        <v>21</v>
      </c>
      <c r="H207">
        <v>11</v>
      </c>
      <c r="I207">
        <v>1</v>
      </c>
      <c r="J207">
        <v>1</v>
      </c>
      <c r="K207">
        <v>1</v>
      </c>
      <c r="N207">
        <v>0</v>
      </c>
      <c r="O207">
        <v>0</v>
      </c>
      <c r="P207">
        <v>22.8</v>
      </c>
      <c r="Q207">
        <v>0</v>
      </c>
      <c r="R207">
        <v>0</v>
      </c>
      <c r="S207">
        <v>6.2</v>
      </c>
      <c r="T207">
        <v>0</v>
      </c>
      <c r="U207">
        <v>0</v>
      </c>
      <c r="V207">
        <v>0</v>
      </c>
      <c r="W207">
        <v>0</v>
      </c>
      <c r="X207">
        <v>12.8</v>
      </c>
      <c r="Y207">
        <v>0</v>
      </c>
      <c r="Z207">
        <v>0</v>
      </c>
      <c r="AA207">
        <v>0</v>
      </c>
      <c r="AB207">
        <v>0</v>
      </c>
      <c r="AC207">
        <v>0</v>
      </c>
      <c r="AD207">
        <v>36.5</v>
      </c>
      <c r="AE207">
        <v>1.8</v>
      </c>
      <c r="AF207">
        <v>13.4</v>
      </c>
      <c r="AG207">
        <v>31.8</v>
      </c>
      <c r="AH207">
        <v>44.2</v>
      </c>
      <c r="AI207">
        <v>21.1</v>
      </c>
      <c r="AJ207">
        <v>0</v>
      </c>
      <c r="AK207">
        <v>8.6</v>
      </c>
      <c r="AL207">
        <v>0</v>
      </c>
      <c r="AM207">
        <v>0</v>
      </c>
      <c r="AN207">
        <v>15.2</v>
      </c>
      <c r="AO207">
        <v>0</v>
      </c>
      <c r="AP207">
        <v>0</v>
      </c>
      <c r="AQ207">
        <v>0</v>
      </c>
      <c r="AR207">
        <v>0</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row>
    <row r="208" spans="1:75" x14ac:dyDescent="0.25">
      <c r="A208">
        <v>2448035</v>
      </c>
      <c r="B208">
        <v>1</v>
      </c>
      <c r="C208" s="1">
        <v>33086</v>
      </c>
      <c r="D208">
        <v>1</v>
      </c>
      <c r="E208">
        <v>39.4</v>
      </c>
      <c r="F208">
        <v>97</v>
      </c>
      <c r="G208">
        <v>19</v>
      </c>
      <c r="H208">
        <v>6</v>
      </c>
      <c r="I208">
        <v>1</v>
      </c>
      <c r="J208">
        <v>1</v>
      </c>
      <c r="K208">
        <v>1</v>
      </c>
      <c r="N208">
        <v>0</v>
      </c>
      <c r="O208">
        <v>0</v>
      </c>
      <c r="P208">
        <v>0</v>
      </c>
      <c r="Q208">
        <v>0</v>
      </c>
      <c r="R208">
        <v>0</v>
      </c>
      <c r="S208">
        <v>0</v>
      </c>
      <c r="T208">
        <v>0</v>
      </c>
      <c r="U208">
        <v>0</v>
      </c>
      <c r="V208">
        <v>0</v>
      </c>
      <c r="W208">
        <v>6.2</v>
      </c>
      <c r="X208">
        <v>0</v>
      </c>
      <c r="Y208">
        <v>0</v>
      </c>
      <c r="Z208">
        <v>0</v>
      </c>
      <c r="AA208">
        <v>0</v>
      </c>
      <c r="AB208">
        <v>0</v>
      </c>
      <c r="AC208">
        <v>12.4</v>
      </c>
      <c r="AD208">
        <v>0</v>
      </c>
      <c r="AE208">
        <v>18.2</v>
      </c>
      <c r="AF208">
        <v>39.4</v>
      </c>
      <c r="AG208">
        <v>0</v>
      </c>
      <c r="AH208">
        <v>0</v>
      </c>
      <c r="AI208">
        <v>0</v>
      </c>
      <c r="AJ208">
        <v>0</v>
      </c>
      <c r="AK208">
        <v>8.6</v>
      </c>
      <c r="AL208">
        <v>0</v>
      </c>
      <c r="AM208">
        <v>0</v>
      </c>
      <c r="AN208">
        <v>0</v>
      </c>
      <c r="AO208">
        <v>12.2</v>
      </c>
      <c r="AP208">
        <v>0</v>
      </c>
      <c r="AQ208">
        <v>0</v>
      </c>
      <c r="AR208">
        <v>0</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row>
    <row r="209" spans="1:75" x14ac:dyDescent="0.25">
      <c r="A209">
        <v>2448035</v>
      </c>
      <c r="B209">
        <v>1</v>
      </c>
      <c r="C209" s="1">
        <v>33117</v>
      </c>
      <c r="D209">
        <v>1</v>
      </c>
      <c r="E209">
        <v>41</v>
      </c>
      <c r="F209">
        <v>109.5</v>
      </c>
      <c r="G209">
        <v>13</v>
      </c>
      <c r="H209">
        <v>9</v>
      </c>
      <c r="I209">
        <v>1</v>
      </c>
      <c r="J209">
        <v>1</v>
      </c>
      <c r="K209">
        <v>1</v>
      </c>
      <c r="N209">
        <v>0</v>
      </c>
      <c r="O209">
        <v>6.7</v>
      </c>
      <c r="P209">
        <v>0</v>
      </c>
      <c r="Q209">
        <v>0</v>
      </c>
      <c r="R209">
        <v>9</v>
      </c>
      <c r="S209">
        <v>0</v>
      </c>
      <c r="T209">
        <v>0</v>
      </c>
      <c r="U209">
        <v>0</v>
      </c>
      <c r="V209">
        <v>2.6</v>
      </c>
      <c r="W209">
        <v>0</v>
      </c>
      <c r="X209">
        <v>0</v>
      </c>
      <c r="Y209">
        <v>15.2</v>
      </c>
      <c r="Z209">
        <v>41</v>
      </c>
      <c r="AA209">
        <v>16.8</v>
      </c>
      <c r="AB209">
        <v>0</v>
      </c>
      <c r="AC209">
        <v>0</v>
      </c>
      <c r="AD209">
        <v>0</v>
      </c>
      <c r="AE209">
        <v>0</v>
      </c>
      <c r="AF209">
        <v>0</v>
      </c>
      <c r="AG209">
        <v>0</v>
      </c>
      <c r="AH209">
        <v>0</v>
      </c>
      <c r="AI209">
        <v>6.2</v>
      </c>
      <c r="AJ209">
        <v>0</v>
      </c>
      <c r="AK209">
        <v>0.2</v>
      </c>
      <c r="AL209">
        <v>0</v>
      </c>
      <c r="AM209">
        <v>0</v>
      </c>
      <c r="AN209">
        <v>0</v>
      </c>
      <c r="AO209">
        <v>11.8</v>
      </c>
      <c r="AP209">
        <v>0</v>
      </c>
      <c r="AQ209">
        <v>0</v>
      </c>
      <c r="AR209" s="5" t="s">
        <v>84</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0</v>
      </c>
    </row>
    <row r="210" spans="1:75" x14ac:dyDescent="0.25">
      <c r="A210">
        <v>2448035</v>
      </c>
      <c r="B210">
        <v>1</v>
      </c>
      <c r="C210" s="1">
        <v>33147</v>
      </c>
      <c r="D210">
        <v>1</v>
      </c>
      <c r="E210">
        <v>61.6</v>
      </c>
      <c r="F210">
        <v>222.7</v>
      </c>
      <c r="G210">
        <v>29</v>
      </c>
      <c r="H210">
        <v>8</v>
      </c>
      <c r="I210">
        <v>1</v>
      </c>
      <c r="J210">
        <v>1</v>
      </c>
      <c r="K210">
        <v>1</v>
      </c>
      <c r="N210">
        <v>0</v>
      </c>
      <c r="O210">
        <v>0</v>
      </c>
      <c r="P210">
        <v>0</v>
      </c>
      <c r="Q210">
        <v>16.8</v>
      </c>
      <c r="R210">
        <v>0</v>
      </c>
      <c r="S210">
        <v>18.2</v>
      </c>
      <c r="T210">
        <v>0</v>
      </c>
      <c r="U210">
        <v>0</v>
      </c>
      <c r="V210">
        <v>0</v>
      </c>
      <c r="W210">
        <v>0</v>
      </c>
      <c r="X210">
        <v>0</v>
      </c>
      <c r="Y210">
        <v>0</v>
      </c>
      <c r="Z210">
        <v>0</v>
      </c>
      <c r="AA210">
        <v>12.7</v>
      </c>
      <c r="AB210">
        <v>0</v>
      </c>
      <c r="AC210">
        <v>34.799999999999997</v>
      </c>
      <c r="AD210">
        <v>0</v>
      </c>
      <c r="AE210">
        <v>61.2</v>
      </c>
      <c r="AF210">
        <v>0</v>
      </c>
      <c r="AG210">
        <v>0</v>
      </c>
      <c r="AH210">
        <v>0</v>
      </c>
      <c r="AI210">
        <v>0</v>
      </c>
      <c r="AJ210">
        <v>0</v>
      </c>
      <c r="AK210">
        <v>0</v>
      </c>
      <c r="AL210">
        <v>0.6</v>
      </c>
      <c r="AM210">
        <v>16.8</v>
      </c>
      <c r="AN210">
        <v>0</v>
      </c>
      <c r="AO210">
        <v>0</v>
      </c>
      <c r="AP210">
        <v>61.6</v>
      </c>
      <c r="AQ210">
        <v>0</v>
      </c>
      <c r="AR210">
        <v>0</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row>
    <row r="211" spans="1:75" x14ac:dyDescent="0.25">
      <c r="A211">
        <v>2448035</v>
      </c>
      <c r="B211">
        <v>1</v>
      </c>
      <c r="C211" s="1">
        <v>33178</v>
      </c>
      <c r="D211">
        <v>1</v>
      </c>
      <c r="E211">
        <v>15.8</v>
      </c>
      <c r="F211">
        <v>73.8</v>
      </c>
      <c r="G211">
        <v>10</v>
      </c>
      <c r="H211">
        <v>8</v>
      </c>
      <c r="I211">
        <v>1</v>
      </c>
      <c r="J211">
        <v>1</v>
      </c>
      <c r="K211">
        <v>1</v>
      </c>
      <c r="N211">
        <v>0</v>
      </c>
      <c r="O211">
        <v>0</v>
      </c>
      <c r="P211">
        <v>6</v>
      </c>
      <c r="Q211">
        <v>0</v>
      </c>
      <c r="R211">
        <v>0</v>
      </c>
      <c r="S211">
        <v>13.8</v>
      </c>
      <c r="T211">
        <v>0</v>
      </c>
      <c r="U211">
        <v>0</v>
      </c>
      <c r="V211">
        <v>0</v>
      </c>
      <c r="W211">
        <v>15.8</v>
      </c>
      <c r="X211">
        <v>0</v>
      </c>
      <c r="Y211">
        <v>0</v>
      </c>
      <c r="Z211">
        <v>0</v>
      </c>
      <c r="AA211">
        <v>0</v>
      </c>
      <c r="AB211">
        <v>6.8</v>
      </c>
      <c r="AC211">
        <v>0</v>
      </c>
      <c r="AD211">
        <v>6.2</v>
      </c>
      <c r="AE211">
        <v>0</v>
      </c>
      <c r="AF211">
        <v>0</v>
      </c>
      <c r="AG211">
        <v>6.8</v>
      </c>
      <c r="AH211">
        <v>0</v>
      </c>
      <c r="AI211">
        <v>0</v>
      </c>
      <c r="AJ211">
        <v>0</v>
      </c>
      <c r="AK211">
        <v>6.2</v>
      </c>
      <c r="AL211">
        <v>12.2</v>
      </c>
      <c r="AM211">
        <v>0</v>
      </c>
      <c r="AN211">
        <v>0</v>
      </c>
      <c r="AO211">
        <v>0</v>
      </c>
      <c r="AP211">
        <v>0</v>
      </c>
      <c r="AQ211">
        <v>0</v>
      </c>
      <c r="AR211" s="5" t="s">
        <v>84</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0</v>
      </c>
    </row>
    <row r="212" spans="1:75" x14ac:dyDescent="0.25">
      <c r="A212">
        <v>2448035</v>
      </c>
      <c r="B212">
        <v>1</v>
      </c>
      <c r="C212" s="1">
        <v>33208</v>
      </c>
      <c r="D212">
        <v>1</v>
      </c>
      <c r="E212">
        <v>98</v>
      </c>
      <c r="F212">
        <v>196.8</v>
      </c>
      <c r="G212">
        <v>24</v>
      </c>
      <c r="H212">
        <v>9</v>
      </c>
      <c r="I212">
        <v>1</v>
      </c>
      <c r="J212">
        <v>1</v>
      </c>
      <c r="K212">
        <v>1</v>
      </c>
      <c r="N212">
        <v>0</v>
      </c>
      <c r="O212">
        <v>0</v>
      </c>
      <c r="P212">
        <v>21.8</v>
      </c>
      <c r="Q212">
        <v>0</v>
      </c>
      <c r="R212">
        <v>0</v>
      </c>
      <c r="S212">
        <v>0</v>
      </c>
      <c r="T212">
        <v>2.7</v>
      </c>
      <c r="U212">
        <v>23.1</v>
      </c>
      <c r="V212">
        <v>0</v>
      </c>
      <c r="W212">
        <v>0</v>
      </c>
      <c r="X212">
        <v>0</v>
      </c>
      <c r="Y212">
        <v>0</v>
      </c>
      <c r="Z212">
        <v>21</v>
      </c>
      <c r="AA212">
        <v>0</v>
      </c>
      <c r="AB212">
        <v>8.1999999999999993</v>
      </c>
      <c r="AC212">
        <v>0</v>
      </c>
      <c r="AD212">
        <v>20.2</v>
      </c>
      <c r="AE212">
        <v>0</v>
      </c>
      <c r="AF212">
        <v>0</v>
      </c>
      <c r="AG212">
        <v>1</v>
      </c>
      <c r="AH212">
        <v>0</v>
      </c>
      <c r="AI212">
        <v>0</v>
      </c>
      <c r="AJ212">
        <v>0</v>
      </c>
      <c r="AK212">
        <v>98</v>
      </c>
      <c r="AL212">
        <v>0</v>
      </c>
      <c r="AM212">
        <v>0</v>
      </c>
      <c r="AN212">
        <v>0</v>
      </c>
      <c r="AO212">
        <v>0</v>
      </c>
      <c r="AP212">
        <v>0</v>
      </c>
      <c r="AQ212">
        <v>0</v>
      </c>
      <c r="AR212">
        <v>0.8</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row>
    <row r="213" spans="1:75" s="2" customFormat="1" x14ac:dyDescent="0.25">
      <c r="A213" s="2">
        <v>2448035</v>
      </c>
      <c r="B213" s="2">
        <v>1</v>
      </c>
      <c r="C213" s="3">
        <v>33239</v>
      </c>
      <c r="D213" s="2">
        <v>1</v>
      </c>
      <c r="E213" s="2">
        <v>48.2</v>
      </c>
      <c r="F213" s="2">
        <v>167.2</v>
      </c>
      <c r="G213" s="2">
        <v>24</v>
      </c>
      <c r="H213" s="2">
        <v>12</v>
      </c>
      <c r="I213" s="2">
        <v>1</v>
      </c>
      <c r="J213" s="2">
        <v>1</v>
      </c>
      <c r="K213" s="2">
        <v>1</v>
      </c>
      <c r="N213" s="2">
        <v>0</v>
      </c>
      <c r="O213" s="2">
        <v>24.8</v>
      </c>
      <c r="P213" s="2">
        <v>0</v>
      </c>
      <c r="Q213" s="2">
        <v>0</v>
      </c>
      <c r="R213" s="2">
        <v>2.8</v>
      </c>
      <c r="S213" s="2">
        <v>0.6</v>
      </c>
      <c r="T213" s="2">
        <v>0</v>
      </c>
      <c r="U213" s="2">
        <v>0.2</v>
      </c>
      <c r="V213" s="2">
        <v>0</v>
      </c>
      <c r="W213" s="2">
        <v>0</v>
      </c>
      <c r="X213" s="2">
        <v>0</v>
      </c>
      <c r="Y213" s="2">
        <v>0</v>
      </c>
      <c r="Z213" s="2">
        <v>28.2</v>
      </c>
      <c r="AA213" s="2">
        <v>0</v>
      </c>
      <c r="AB213" s="2">
        <v>0</v>
      </c>
      <c r="AC213" s="2">
        <v>0</v>
      </c>
      <c r="AD213" s="2">
        <v>0.2</v>
      </c>
      <c r="AE213" s="2">
        <v>0</v>
      </c>
      <c r="AF213" s="2">
        <v>0</v>
      </c>
      <c r="AG213" s="2">
        <v>0</v>
      </c>
      <c r="AH213" s="2">
        <v>0</v>
      </c>
      <c r="AI213" s="2">
        <v>0</v>
      </c>
      <c r="AJ213" s="2">
        <v>0.8</v>
      </c>
      <c r="AK213" s="2">
        <v>48.2</v>
      </c>
      <c r="AL213" s="2">
        <v>0.8</v>
      </c>
      <c r="AM213" s="2">
        <v>32.6</v>
      </c>
      <c r="AN213" s="2">
        <v>0</v>
      </c>
      <c r="AO213" s="2">
        <v>27.8</v>
      </c>
      <c r="AP213" s="2">
        <v>0.2</v>
      </c>
      <c r="AQ213" s="2">
        <v>0</v>
      </c>
      <c r="AR213" s="2">
        <v>0</v>
      </c>
      <c r="AS213" s="2">
        <v>1</v>
      </c>
      <c r="AT213" s="2">
        <v>1</v>
      </c>
      <c r="AU213" s="2">
        <v>1</v>
      </c>
      <c r="AV213" s="2">
        <v>1</v>
      </c>
      <c r="AW213" s="2">
        <v>1</v>
      </c>
      <c r="AX213" s="2">
        <v>1</v>
      </c>
      <c r="AY213" s="2">
        <v>1</v>
      </c>
      <c r="AZ213" s="2">
        <v>1</v>
      </c>
      <c r="BA213" s="2">
        <v>1</v>
      </c>
      <c r="BB213" s="2">
        <v>1</v>
      </c>
      <c r="BC213" s="2">
        <v>1</v>
      </c>
      <c r="BD213" s="2">
        <v>1</v>
      </c>
      <c r="BE213" s="2">
        <v>1</v>
      </c>
      <c r="BF213" s="2">
        <v>1</v>
      </c>
      <c r="BG213" s="2">
        <v>1</v>
      </c>
      <c r="BH213" s="2">
        <v>1</v>
      </c>
      <c r="BI213" s="2">
        <v>1</v>
      </c>
      <c r="BJ213" s="2">
        <v>1</v>
      </c>
      <c r="BK213" s="2">
        <v>1</v>
      </c>
      <c r="BL213" s="2">
        <v>1</v>
      </c>
      <c r="BM213" s="2">
        <v>1</v>
      </c>
      <c r="BN213" s="2">
        <v>1</v>
      </c>
      <c r="BO213" s="2">
        <v>1</v>
      </c>
      <c r="BP213" s="2">
        <v>1</v>
      </c>
      <c r="BQ213" s="2">
        <v>1</v>
      </c>
      <c r="BR213" s="2">
        <v>1</v>
      </c>
      <c r="BS213" s="2">
        <v>1</v>
      </c>
      <c r="BT213" s="2">
        <v>1</v>
      </c>
      <c r="BU213" s="2">
        <v>1</v>
      </c>
      <c r="BV213" s="2">
        <v>1</v>
      </c>
      <c r="BW213" s="2">
        <v>1</v>
      </c>
    </row>
    <row r="214" spans="1:75" x14ac:dyDescent="0.25">
      <c r="A214">
        <v>2448035</v>
      </c>
      <c r="B214">
        <v>1</v>
      </c>
      <c r="C214" s="4">
        <v>33270</v>
      </c>
      <c r="D214">
        <v>1</v>
      </c>
      <c r="E214">
        <v>52.1</v>
      </c>
      <c r="F214">
        <v>164.8</v>
      </c>
      <c r="G214">
        <v>15</v>
      </c>
      <c r="H214">
        <v>10</v>
      </c>
      <c r="I214">
        <v>1</v>
      </c>
      <c r="J214">
        <v>1</v>
      </c>
      <c r="K214">
        <v>1</v>
      </c>
      <c r="N214">
        <v>0</v>
      </c>
      <c r="O214">
        <v>24.2</v>
      </c>
      <c r="P214">
        <v>0</v>
      </c>
      <c r="Q214">
        <v>0</v>
      </c>
      <c r="R214">
        <v>0.8</v>
      </c>
      <c r="S214">
        <v>31.8</v>
      </c>
      <c r="T214">
        <v>0.2</v>
      </c>
      <c r="U214">
        <v>0</v>
      </c>
      <c r="V214">
        <v>0</v>
      </c>
      <c r="W214">
        <v>12.8</v>
      </c>
      <c r="X214">
        <v>0</v>
      </c>
      <c r="Y214">
        <v>0</v>
      </c>
      <c r="Z214">
        <v>0</v>
      </c>
      <c r="AA214">
        <v>0</v>
      </c>
      <c r="AB214">
        <v>52.1</v>
      </c>
      <c r="AC214">
        <v>0</v>
      </c>
      <c r="AD214">
        <v>0</v>
      </c>
      <c r="AE214">
        <v>22.2</v>
      </c>
      <c r="AF214">
        <v>0</v>
      </c>
      <c r="AG214">
        <v>8.6</v>
      </c>
      <c r="AH214">
        <v>0</v>
      </c>
      <c r="AI214">
        <v>0</v>
      </c>
      <c r="AJ214">
        <v>6.1</v>
      </c>
      <c r="AK214">
        <v>0</v>
      </c>
      <c r="AL214">
        <v>0</v>
      </c>
      <c r="AM214">
        <v>0</v>
      </c>
      <c r="AN214">
        <v>6</v>
      </c>
      <c r="AO214">
        <v>0</v>
      </c>
      <c r="AP214" s="54" t="s">
        <v>84</v>
      </c>
      <c r="AQ214" s="54"/>
      <c r="AR214" s="54"/>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0</v>
      </c>
    </row>
    <row r="215" spans="1:75" x14ac:dyDescent="0.25">
      <c r="A215">
        <v>2449000</v>
      </c>
      <c r="B215">
        <v>1</v>
      </c>
      <c r="C215" s="1">
        <v>33298</v>
      </c>
      <c r="D215">
        <v>1</v>
      </c>
      <c r="E215">
        <v>13.1</v>
      </c>
      <c r="F215">
        <v>65.5</v>
      </c>
      <c r="G215">
        <v>1</v>
      </c>
      <c r="H215">
        <v>11</v>
      </c>
      <c r="I215">
        <v>1</v>
      </c>
      <c r="J215">
        <v>1</v>
      </c>
      <c r="K215">
        <v>1</v>
      </c>
      <c r="N215">
        <v>13.1</v>
      </c>
      <c r="O215">
        <v>5.2</v>
      </c>
      <c r="P215">
        <v>10.6</v>
      </c>
      <c r="Q215">
        <v>0</v>
      </c>
      <c r="R215">
        <v>0.2</v>
      </c>
      <c r="S215">
        <v>0.5</v>
      </c>
      <c r="T215">
        <v>0</v>
      </c>
      <c r="U215">
        <v>0</v>
      </c>
      <c r="V215">
        <v>0</v>
      </c>
      <c r="W215">
        <v>0</v>
      </c>
      <c r="X215">
        <v>0</v>
      </c>
      <c r="Y215">
        <v>0.3</v>
      </c>
      <c r="Z215">
        <v>7.3</v>
      </c>
      <c r="AA215">
        <v>11.5</v>
      </c>
      <c r="AB215">
        <v>0</v>
      </c>
      <c r="AC215">
        <v>0</v>
      </c>
      <c r="AD215">
        <v>0</v>
      </c>
      <c r="AE215">
        <v>0</v>
      </c>
      <c r="AF215">
        <v>6.9</v>
      </c>
      <c r="AG215">
        <v>0</v>
      </c>
      <c r="AH215">
        <v>0</v>
      </c>
      <c r="AI215">
        <v>9</v>
      </c>
      <c r="AJ215">
        <v>0</v>
      </c>
      <c r="AK215">
        <v>0</v>
      </c>
      <c r="AL215">
        <v>0</v>
      </c>
      <c r="AM215">
        <v>0</v>
      </c>
      <c r="AN215">
        <v>0</v>
      </c>
      <c r="AO215">
        <v>0</v>
      </c>
      <c r="AP215">
        <v>0</v>
      </c>
      <c r="AQ215">
        <v>0.9</v>
      </c>
      <c r="AR215">
        <v>0</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1</v>
      </c>
    </row>
    <row r="216" spans="1:75" x14ac:dyDescent="0.25">
      <c r="A216">
        <v>2449000</v>
      </c>
      <c r="B216">
        <v>1</v>
      </c>
      <c r="C216" s="1">
        <v>33329</v>
      </c>
      <c r="D216">
        <v>1</v>
      </c>
      <c r="E216">
        <v>22.3</v>
      </c>
      <c r="F216">
        <v>71.8</v>
      </c>
      <c r="G216">
        <v>19</v>
      </c>
      <c r="H216">
        <v>7</v>
      </c>
      <c r="I216">
        <v>1</v>
      </c>
      <c r="J216">
        <v>1</v>
      </c>
      <c r="K216">
        <v>1</v>
      </c>
      <c r="N216">
        <v>0</v>
      </c>
      <c r="O216">
        <v>0</v>
      </c>
      <c r="P216">
        <v>0</v>
      </c>
      <c r="Q216">
        <v>0</v>
      </c>
      <c r="R216">
        <v>0</v>
      </c>
      <c r="S216">
        <v>0</v>
      </c>
      <c r="T216">
        <v>0</v>
      </c>
      <c r="U216">
        <v>0</v>
      </c>
      <c r="V216">
        <v>0</v>
      </c>
      <c r="W216">
        <v>0</v>
      </c>
      <c r="X216">
        <v>6.2</v>
      </c>
      <c r="Y216">
        <v>5.3</v>
      </c>
      <c r="Z216">
        <v>6.7</v>
      </c>
      <c r="AA216">
        <v>0</v>
      </c>
      <c r="AB216">
        <v>8.8000000000000007</v>
      </c>
      <c r="AC216">
        <v>0</v>
      </c>
      <c r="AD216">
        <v>0</v>
      </c>
      <c r="AE216">
        <v>0.9</v>
      </c>
      <c r="AF216">
        <v>22.3</v>
      </c>
      <c r="AG216">
        <v>0</v>
      </c>
      <c r="AH216">
        <v>0</v>
      </c>
      <c r="AI216">
        <v>0</v>
      </c>
      <c r="AJ216">
        <v>0</v>
      </c>
      <c r="AK216">
        <v>0</v>
      </c>
      <c r="AL216">
        <v>21.6</v>
      </c>
      <c r="AM216">
        <v>0</v>
      </c>
      <c r="AN216">
        <v>0</v>
      </c>
      <c r="AO216">
        <v>0</v>
      </c>
      <c r="AP216">
        <v>0</v>
      </c>
      <c r="AQ216">
        <v>0</v>
      </c>
      <c r="AR216" s="5" t="s">
        <v>84</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0</v>
      </c>
    </row>
    <row r="217" spans="1:75" x14ac:dyDescent="0.25">
      <c r="A217">
        <v>2449000</v>
      </c>
      <c r="B217">
        <v>1</v>
      </c>
      <c r="C217" s="1">
        <v>33359</v>
      </c>
      <c r="D217">
        <v>1</v>
      </c>
      <c r="E217">
        <v>46.5</v>
      </c>
      <c r="F217">
        <v>62.9</v>
      </c>
      <c r="G217">
        <v>15</v>
      </c>
      <c r="H217">
        <v>4</v>
      </c>
      <c r="I217">
        <v>1</v>
      </c>
      <c r="J217">
        <v>1</v>
      </c>
      <c r="K217">
        <v>1</v>
      </c>
      <c r="N217">
        <v>0</v>
      </c>
      <c r="O217">
        <v>0</v>
      </c>
      <c r="P217">
        <v>0</v>
      </c>
      <c r="Q217">
        <v>0</v>
      </c>
      <c r="R217">
        <v>0</v>
      </c>
      <c r="S217">
        <v>0</v>
      </c>
      <c r="T217">
        <v>9.6999999999999993</v>
      </c>
      <c r="U217">
        <v>3.3</v>
      </c>
      <c r="V217">
        <v>0</v>
      </c>
      <c r="W217">
        <v>0</v>
      </c>
      <c r="X217">
        <v>0</v>
      </c>
      <c r="Y217">
        <v>0</v>
      </c>
      <c r="Z217">
        <v>0</v>
      </c>
      <c r="AA217">
        <v>0</v>
      </c>
      <c r="AB217">
        <v>46.5</v>
      </c>
      <c r="AC217">
        <v>0</v>
      </c>
      <c r="AD217">
        <v>0</v>
      </c>
      <c r="AE217">
        <v>0</v>
      </c>
      <c r="AF217">
        <v>0</v>
      </c>
      <c r="AG217">
        <v>0</v>
      </c>
      <c r="AH217">
        <v>0</v>
      </c>
      <c r="AI217">
        <v>0</v>
      </c>
      <c r="AJ217">
        <v>3.4</v>
      </c>
      <c r="AK217">
        <v>0</v>
      </c>
      <c r="AL217">
        <v>0</v>
      </c>
      <c r="AM217">
        <v>0</v>
      </c>
      <c r="AN217">
        <v>0</v>
      </c>
      <c r="AO217">
        <v>0</v>
      </c>
      <c r="AP217">
        <v>0</v>
      </c>
      <c r="AQ217">
        <v>0</v>
      </c>
      <c r="AR217">
        <v>0</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row>
    <row r="218" spans="1:75" x14ac:dyDescent="0.25">
      <c r="A218">
        <v>2449000</v>
      </c>
      <c r="B218">
        <v>1</v>
      </c>
      <c r="C218" s="1">
        <v>33390</v>
      </c>
      <c r="D218">
        <v>1</v>
      </c>
      <c r="E218">
        <v>26.6</v>
      </c>
      <c r="F218">
        <v>59.3</v>
      </c>
      <c r="G218">
        <v>21</v>
      </c>
      <c r="H218">
        <v>4</v>
      </c>
      <c r="I218">
        <v>1</v>
      </c>
      <c r="J218">
        <v>1</v>
      </c>
      <c r="K218">
        <v>1</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13.3</v>
      </c>
      <c r="AH218">
        <v>26.6</v>
      </c>
      <c r="AI218">
        <v>0</v>
      </c>
      <c r="AJ218">
        <v>0</v>
      </c>
      <c r="AK218">
        <v>0</v>
      </c>
      <c r="AL218">
        <v>18.600000000000001</v>
      </c>
      <c r="AM218">
        <v>0</v>
      </c>
      <c r="AN218">
        <v>0</v>
      </c>
      <c r="AO218">
        <v>0</v>
      </c>
      <c r="AP218">
        <v>0.8</v>
      </c>
      <c r="AQ218">
        <v>0</v>
      </c>
      <c r="AR218" s="5" t="s">
        <v>84</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0</v>
      </c>
    </row>
    <row r="219" spans="1:75" x14ac:dyDescent="0.25">
      <c r="A219">
        <v>2448035</v>
      </c>
      <c r="B219">
        <v>1</v>
      </c>
      <c r="C219" s="4">
        <v>33420</v>
      </c>
      <c r="D219">
        <v>1</v>
      </c>
      <c r="E219">
        <v>15.2</v>
      </c>
      <c r="F219">
        <v>29.3</v>
      </c>
      <c r="G219">
        <v>29</v>
      </c>
      <c r="H219">
        <v>3</v>
      </c>
      <c r="I219">
        <v>1</v>
      </c>
      <c r="J219">
        <v>1</v>
      </c>
      <c r="K219">
        <v>1</v>
      </c>
      <c r="N219">
        <v>0</v>
      </c>
      <c r="O219">
        <v>0</v>
      </c>
      <c r="P219">
        <v>0</v>
      </c>
      <c r="Q219">
        <v>0</v>
      </c>
      <c r="R219">
        <v>0</v>
      </c>
      <c r="S219">
        <v>0</v>
      </c>
      <c r="T219">
        <v>0</v>
      </c>
      <c r="U219">
        <v>0</v>
      </c>
      <c r="V219">
        <v>0</v>
      </c>
      <c r="W219">
        <v>0</v>
      </c>
      <c r="X219">
        <v>0</v>
      </c>
      <c r="Y219">
        <v>12</v>
      </c>
      <c r="Z219">
        <v>0</v>
      </c>
      <c r="AA219">
        <v>0</v>
      </c>
      <c r="AB219">
        <v>0</v>
      </c>
      <c r="AC219">
        <v>0</v>
      </c>
      <c r="AD219">
        <v>0</v>
      </c>
      <c r="AE219">
        <v>0</v>
      </c>
      <c r="AF219">
        <v>0</v>
      </c>
      <c r="AG219">
        <v>0</v>
      </c>
      <c r="AH219">
        <v>0</v>
      </c>
      <c r="AI219">
        <v>0</v>
      </c>
      <c r="AJ219">
        <v>0</v>
      </c>
      <c r="AK219">
        <v>0</v>
      </c>
      <c r="AL219">
        <v>0</v>
      </c>
      <c r="AM219">
        <v>0</v>
      </c>
      <c r="AN219">
        <v>0</v>
      </c>
      <c r="AO219">
        <v>0</v>
      </c>
      <c r="AP219">
        <v>15.2</v>
      </c>
      <c r="AQ219">
        <v>0</v>
      </c>
      <c r="AR219">
        <v>2.1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row>
    <row r="220" spans="1:75" x14ac:dyDescent="0.25">
      <c r="A220">
        <v>2448035</v>
      </c>
      <c r="B220">
        <v>1</v>
      </c>
      <c r="C220" s="4">
        <v>33451</v>
      </c>
      <c r="D220">
        <v>1</v>
      </c>
      <c r="E220">
        <v>12.8</v>
      </c>
      <c r="F220">
        <v>45.3</v>
      </c>
      <c r="G220">
        <v>10</v>
      </c>
      <c r="H220">
        <v>7</v>
      </c>
      <c r="I220">
        <v>1</v>
      </c>
      <c r="J220">
        <v>1</v>
      </c>
      <c r="K220">
        <v>1</v>
      </c>
      <c r="N220">
        <v>0</v>
      </c>
      <c r="O220">
        <v>0</v>
      </c>
      <c r="P220">
        <v>0</v>
      </c>
      <c r="Q220">
        <v>0</v>
      </c>
      <c r="R220">
        <v>0</v>
      </c>
      <c r="S220">
        <v>0</v>
      </c>
      <c r="T220">
        <v>8.3000000000000007</v>
      </c>
      <c r="U220">
        <v>2.4</v>
      </c>
      <c r="V220">
        <v>0</v>
      </c>
      <c r="W220">
        <v>12.8</v>
      </c>
      <c r="X220">
        <v>6.2</v>
      </c>
      <c r="Y220">
        <v>0</v>
      </c>
      <c r="Z220">
        <v>0</v>
      </c>
      <c r="AA220">
        <v>0</v>
      </c>
      <c r="AB220">
        <v>0</v>
      </c>
      <c r="AC220">
        <v>0</v>
      </c>
      <c r="AD220">
        <v>0</v>
      </c>
      <c r="AE220">
        <v>2.8</v>
      </c>
      <c r="AF220">
        <v>0</v>
      </c>
      <c r="AG220">
        <v>0</v>
      </c>
      <c r="AH220">
        <v>0</v>
      </c>
      <c r="AI220">
        <v>0</v>
      </c>
      <c r="AJ220">
        <v>0</v>
      </c>
      <c r="AK220">
        <v>0</v>
      </c>
      <c r="AL220">
        <v>0.6</v>
      </c>
      <c r="AM220">
        <v>0</v>
      </c>
      <c r="AN220">
        <v>12.2</v>
      </c>
      <c r="AO220">
        <v>0</v>
      </c>
      <c r="AP220">
        <v>0</v>
      </c>
      <c r="AQ220">
        <v>0</v>
      </c>
      <c r="AR220">
        <v>0</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1</v>
      </c>
      <c r="BW220">
        <v>1</v>
      </c>
    </row>
    <row r="221" spans="1:75" x14ac:dyDescent="0.25">
      <c r="A221">
        <v>2448035</v>
      </c>
      <c r="B221">
        <v>1</v>
      </c>
      <c r="C221" s="4">
        <v>33482</v>
      </c>
      <c r="D221">
        <v>1</v>
      </c>
      <c r="E221">
        <v>34.6</v>
      </c>
      <c r="F221">
        <v>96.7</v>
      </c>
      <c r="G221">
        <v>30</v>
      </c>
      <c r="H221">
        <v>7</v>
      </c>
      <c r="I221">
        <v>1</v>
      </c>
      <c r="J221">
        <v>1</v>
      </c>
      <c r="K221">
        <v>1</v>
      </c>
      <c r="N221">
        <v>0</v>
      </c>
      <c r="O221">
        <v>0</v>
      </c>
      <c r="P221">
        <v>0</v>
      </c>
      <c r="Q221">
        <v>0</v>
      </c>
      <c r="R221">
        <v>0</v>
      </c>
      <c r="S221">
        <v>0</v>
      </c>
      <c r="T221">
        <v>0</v>
      </c>
      <c r="U221">
        <v>0</v>
      </c>
      <c r="V221">
        <v>0</v>
      </c>
      <c r="W221">
        <v>0</v>
      </c>
      <c r="X221">
        <v>0</v>
      </c>
      <c r="Y221">
        <v>0</v>
      </c>
      <c r="Z221">
        <v>0</v>
      </c>
      <c r="AA221">
        <v>0</v>
      </c>
      <c r="AB221">
        <v>0</v>
      </c>
      <c r="AC221">
        <v>0</v>
      </c>
      <c r="AD221">
        <v>0</v>
      </c>
      <c r="AE221">
        <v>22.1</v>
      </c>
      <c r="AF221">
        <v>4.3</v>
      </c>
      <c r="AG221">
        <v>0</v>
      </c>
      <c r="AH221">
        <v>12.8</v>
      </c>
      <c r="AI221">
        <v>0</v>
      </c>
      <c r="AJ221">
        <v>8.1999999999999993</v>
      </c>
      <c r="AK221">
        <v>0</v>
      </c>
      <c r="AL221">
        <v>8.4</v>
      </c>
      <c r="AM221">
        <v>0</v>
      </c>
      <c r="AN221">
        <v>0</v>
      </c>
      <c r="AO221">
        <v>0</v>
      </c>
      <c r="AP221">
        <v>6.3</v>
      </c>
      <c r="AQ221">
        <v>34.6</v>
      </c>
      <c r="AR221" s="5" t="s">
        <v>84</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0</v>
      </c>
    </row>
    <row r="222" spans="1:75" x14ac:dyDescent="0.25">
      <c r="A222">
        <v>2448035</v>
      </c>
      <c r="B222">
        <v>1</v>
      </c>
      <c r="C222" s="4">
        <v>33512</v>
      </c>
      <c r="D222">
        <v>1</v>
      </c>
      <c r="E222">
        <v>31.4</v>
      </c>
      <c r="F222">
        <v>91.5</v>
      </c>
      <c r="G222">
        <v>6</v>
      </c>
      <c r="H222">
        <v>7</v>
      </c>
      <c r="I222">
        <v>1</v>
      </c>
      <c r="J222">
        <v>1</v>
      </c>
      <c r="K222">
        <v>1</v>
      </c>
      <c r="N222">
        <v>0</v>
      </c>
      <c r="O222">
        <v>15.2</v>
      </c>
      <c r="P222">
        <v>0</v>
      </c>
      <c r="Q222">
        <v>0</v>
      </c>
      <c r="R222">
        <v>0</v>
      </c>
      <c r="S222">
        <v>31.4</v>
      </c>
      <c r="T222">
        <v>4.5999999999999996</v>
      </c>
      <c r="U222">
        <v>0</v>
      </c>
      <c r="V222">
        <v>8.6</v>
      </c>
      <c r="W222">
        <v>0</v>
      </c>
      <c r="X222">
        <v>0</v>
      </c>
      <c r="Y222">
        <v>0</v>
      </c>
      <c r="Z222">
        <v>0</v>
      </c>
      <c r="AA222">
        <v>0</v>
      </c>
      <c r="AB222">
        <v>0</v>
      </c>
      <c r="AC222">
        <v>0</v>
      </c>
      <c r="AD222">
        <v>0.2</v>
      </c>
      <c r="AE222">
        <v>0</v>
      </c>
      <c r="AF222">
        <v>18.399999999999999</v>
      </c>
      <c r="AG222">
        <v>0</v>
      </c>
      <c r="AH222">
        <v>0</v>
      </c>
      <c r="AI222">
        <v>0</v>
      </c>
      <c r="AJ222">
        <v>0</v>
      </c>
      <c r="AK222">
        <v>0</v>
      </c>
      <c r="AL222">
        <v>0</v>
      </c>
      <c r="AM222">
        <v>13.1</v>
      </c>
      <c r="AN222">
        <v>0</v>
      </c>
      <c r="AO222">
        <v>0</v>
      </c>
      <c r="AP222">
        <v>0</v>
      </c>
      <c r="AQ222">
        <v>0</v>
      </c>
      <c r="AR222">
        <v>0</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row>
    <row r="223" spans="1:75" x14ac:dyDescent="0.25">
      <c r="A223">
        <v>2448035</v>
      </c>
      <c r="B223">
        <v>1</v>
      </c>
      <c r="C223" s="4">
        <v>33543</v>
      </c>
      <c r="D223">
        <v>1</v>
      </c>
      <c r="E223">
        <v>22.4</v>
      </c>
      <c r="F223">
        <v>41</v>
      </c>
      <c r="G223">
        <v>4</v>
      </c>
      <c r="H223">
        <v>4</v>
      </c>
      <c r="I223">
        <v>1</v>
      </c>
      <c r="J223">
        <v>1</v>
      </c>
      <c r="K223">
        <v>1</v>
      </c>
      <c r="N223">
        <v>0</v>
      </c>
      <c r="O223">
        <v>12.2</v>
      </c>
      <c r="P223">
        <v>0</v>
      </c>
      <c r="Q223">
        <v>22.4</v>
      </c>
      <c r="R223">
        <v>0</v>
      </c>
      <c r="S223">
        <v>0</v>
      </c>
      <c r="T223">
        <v>0</v>
      </c>
      <c r="U223">
        <v>0</v>
      </c>
      <c r="V223">
        <v>0</v>
      </c>
      <c r="W223">
        <v>0</v>
      </c>
      <c r="X223">
        <v>0.2</v>
      </c>
      <c r="Y223">
        <v>0</v>
      </c>
      <c r="Z223">
        <v>0</v>
      </c>
      <c r="AA223">
        <v>0</v>
      </c>
      <c r="AB223">
        <v>0</v>
      </c>
      <c r="AC223">
        <v>0</v>
      </c>
      <c r="AD223">
        <v>0</v>
      </c>
      <c r="AE223">
        <v>6.2</v>
      </c>
      <c r="AF223">
        <v>0</v>
      </c>
      <c r="AG223">
        <v>0</v>
      </c>
      <c r="AH223">
        <v>0</v>
      </c>
      <c r="AI223">
        <v>0</v>
      </c>
      <c r="AJ223">
        <v>0</v>
      </c>
      <c r="AK223">
        <v>0</v>
      </c>
      <c r="AL223">
        <v>0</v>
      </c>
      <c r="AM223">
        <v>0</v>
      </c>
      <c r="AN223">
        <v>0</v>
      </c>
      <c r="AO223">
        <v>0</v>
      </c>
      <c r="AP223">
        <v>0</v>
      </c>
      <c r="AQ223">
        <v>0</v>
      </c>
      <c r="AR223" s="5" t="s">
        <v>84</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0</v>
      </c>
    </row>
    <row r="224" spans="1:75" x14ac:dyDescent="0.25">
      <c r="A224">
        <v>2448035</v>
      </c>
      <c r="B224">
        <v>1</v>
      </c>
      <c r="C224" s="4">
        <v>33573</v>
      </c>
      <c r="D224">
        <v>1</v>
      </c>
      <c r="E224">
        <v>31.6</v>
      </c>
      <c r="F224">
        <v>143.5</v>
      </c>
      <c r="G224">
        <v>16</v>
      </c>
      <c r="H224">
        <v>14</v>
      </c>
      <c r="I224">
        <v>1</v>
      </c>
      <c r="J224">
        <v>1</v>
      </c>
      <c r="K224">
        <v>1</v>
      </c>
      <c r="N224">
        <v>0</v>
      </c>
      <c r="O224">
        <v>0</v>
      </c>
      <c r="P224">
        <v>0</v>
      </c>
      <c r="Q224">
        <v>0</v>
      </c>
      <c r="R224">
        <v>12.8</v>
      </c>
      <c r="S224">
        <v>0</v>
      </c>
      <c r="T224">
        <v>0.8</v>
      </c>
      <c r="U224">
        <v>0</v>
      </c>
      <c r="V224">
        <v>26.2</v>
      </c>
      <c r="W224">
        <v>0.4</v>
      </c>
      <c r="X224">
        <v>24.3</v>
      </c>
      <c r="Y224">
        <v>0</v>
      </c>
      <c r="Z224">
        <v>0</v>
      </c>
      <c r="AA224">
        <v>12.8</v>
      </c>
      <c r="AB224">
        <v>0</v>
      </c>
      <c r="AC224">
        <v>31.6</v>
      </c>
      <c r="AD224">
        <v>0.3</v>
      </c>
      <c r="AE224">
        <v>0</v>
      </c>
      <c r="AF224">
        <v>6.8</v>
      </c>
      <c r="AG224">
        <v>0.2</v>
      </c>
      <c r="AH224">
        <v>0</v>
      </c>
      <c r="AI224">
        <v>6.2</v>
      </c>
      <c r="AJ224">
        <v>0</v>
      </c>
      <c r="AK224">
        <v>0</v>
      </c>
      <c r="AL224">
        <v>0</v>
      </c>
      <c r="AM224">
        <v>0</v>
      </c>
      <c r="AN224">
        <v>12.1</v>
      </c>
      <c r="AO224">
        <v>0</v>
      </c>
      <c r="AP224">
        <v>8.4</v>
      </c>
      <c r="AQ224">
        <v>0.6</v>
      </c>
      <c r="AR224">
        <v>0</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row>
    <row r="225" spans="1:75" s="2" customFormat="1" x14ac:dyDescent="0.25">
      <c r="A225" s="2">
        <v>2448035</v>
      </c>
      <c r="B225" s="2">
        <v>1</v>
      </c>
      <c r="C225" s="3">
        <v>33604</v>
      </c>
      <c r="D225" s="2">
        <v>1</v>
      </c>
      <c r="E225" s="2">
        <v>21.2</v>
      </c>
      <c r="F225" s="2">
        <v>57.8</v>
      </c>
      <c r="G225" s="2">
        <v>16</v>
      </c>
      <c r="H225" s="2">
        <v>9</v>
      </c>
      <c r="I225" s="2">
        <v>1</v>
      </c>
      <c r="J225" s="2">
        <v>1</v>
      </c>
      <c r="K225" s="2">
        <v>1</v>
      </c>
      <c r="N225" s="2">
        <v>0</v>
      </c>
      <c r="O225" s="2">
        <v>2.8</v>
      </c>
      <c r="P225" s="2">
        <v>0</v>
      </c>
      <c r="Q225" s="2">
        <v>6</v>
      </c>
      <c r="R225" s="2">
        <v>0</v>
      </c>
      <c r="S225" s="2">
        <v>0</v>
      </c>
      <c r="T225" s="2">
        <v>0</v>
      </c>
      <c r="U225" s="2">
        <v>0</v>
      </c>
      <c r="V225" s="2">
        <v>0</v>
      </c>
      <c r="W225" s="2">
        <v>0</v>
      </c>
      <c r="X225" s="2">
        <v>0</v>
      </c>
      <c r="Y225" s="2">
        <v>12.8</v>
      </c>
      <c r="Z225" s="2">
        <v>0</v>
      </c>
      <c r="AA225" s="2">
        <v>0.2</v>
      </c>
      <c r="AB225" s="2">
        <v>0</v>
      </c>
      <c r="AC225" s="2">
        <v>21.2</v>
      </c>
      <c r="AD225" s="2">
        <v>0</v>
      </c>
      <c r="AE225" s="2">
        <v>0</v>
      </c>
      <c r="AF225" s="2">
        <v>0</v>
      </c>
      <c r="AG225" s="2">
        <v>0.8</v>
      </c>
      <c r="AH225" s="2">
        <v>0</v>
      </c>
      <c r="AI225" s="2">
        <v>0</v>
      </c>
      <c r="AJ225" s="2">
        <v>3.6</v>
      </c>
      <c r="AK225" s="2">
        <v>0</v>
      </c>
      <c r="AL225" s="2">
        <v>0</v>
      </c>
      <c r="AM225" s="2">
        <v>0</v>
      </c>
      <c r="AN225" s="2">
        <v>0.8</v>
      </c>
      <c r="AO225" s="2">
        <v>0</v>
      </c>
      <c r="AP225" s="2">
        <v>0</v>
      </c>
      <c r="AQ225" s="2">
        <v>0</v>
      </c>
      <c r="AR225" s="2">
        <v>9.6</v>
      </c>
      <c r="AS225" s="2">
        <v>1</v>
      </c>
      <c r="AT225" s="2">
        <v>1</v>
      </c>
      <c r="AU225" s="2">
        <v>1</v>
      </c>
      <c r="AV225" s="2">
        <v>1</v>
      </c>
      <c r="AW225" s="2">
        <v>1</v>
      </c>
      <c r="AX225" s="2">
        <v>1</v>
      </c>
      <c r="AY225" s="2">
        <v>1</v>
      </c>
      <c r="AZ225" s="2">
        <v>1</v>
      </c>
      <c r="BA225" s="2">
        <v>1</v>
      </c>
      <c r="BB225" s="2">
        <v>1</v>
      </c>
      <c r="BC225" s="2">
        <v>1</v>
      </c>
      <c r="BD225" s="2">
        <v>1</v>
      </c>
      <c r="BE225" s="2">
        <v>1</v>
      </c>
      <c r="BF225" s="2">
        <v>1</v>
      </c>
      <c r="BG225" s="2">
        <v>1</v>
      </c>
      <c r="BH225" s="2">
        <v>1</v>
      </c>
      <c r="BI225" s="2">
        <v>1</v>
      </c>
      <c r="BJ225" s="2">
        <v>1</v>
      </c>
      <c r="BK225" s="2">
        <v>1</v>
      </c>
      <c r="BL225" s="2">
        <v>1</v>
      </c>
      <c r="BM225" s="2">
        <v>1</v>
      </c>
      <c r="BN225" s="2">
        <v>1</v>
      </c>
      <c r="BO225" s="2">
        <v>1</v>
      </c>
      <c r="BP225" s="2">
        <v>1</v>
      </c>
      <c r="BQ225" s="2">
        <v>1</v>
      </c>
      <c r="BR225" s="2">
        <v>1</v>
      </c>
      <c r="BS225" s="2">
        <v>1</v>
      </c>
      <c r="BT225" s="2">
        <v>1</v>
      </c>
      <c r="BU225" s="2">
        <v>1</v>
      </c>
      <c r="BV225" s="2">
        <v>1</v>
      </c>
      <c r="BW225" s="2">
        <v>1</v>
      </c>
    </row>
    <row r="226" spans="1:75" x14ac:dyDescent="0.25">
      <c r="A226">
        <v>2448035</v>
      </c>
      <c r="B226">
        <v>1</v>
      </c>
      <c r="C226" s="1">
        <v>33635</v>
      </c>
      <c r="D226">
        <v>1</v>
      </c>
      <c r="E226">
        <v>45.6</v>
      </c>
      <c r="F226">
        <v>174.2</v>
      </c>
      <c r="G226">
        <v>2</v>
      </c>
      <c r="H226">
        <v>11</v>
      </c>
      <c r="I226">
        <v>1</v>
      </c>
      <c r="J226">
        <v>1</v>
      </c>
      <c r="K226">
        <v>1</v>
      </c>
      <c r="N226">
        <v>25.8</v>
      </c>
      <c r="O226">
        <v>45.6</v>
      </c>
      <c r="P226">
        <v>29.5</v>
      </c>
      <c r="Q226">
        <v>6.2</v>
      </c>
      <c r="R226">
        <v>0.2</v>
      </c>
      <c r="S226">
        <v>0</v>
      </c>
      <c r="T226">
        <v>0</v>
      </c>
      <c r="U226">
        <v>0</v>
      </c>
      <c r="V226">
        <v>2.4</v>
      </c>
      <c r="W226">
        <v>0</v>
      </c>
      <c r="X226">
        <v>0</v>
      </c>
      <c r="Y226">
        <v>0</v>
      </c>
      <c r="Z226">
        <v>0</v>
      </c>
      <c r="AA226">
        <v>4.2</v>
      </c>
      <c r="AB226">
        <v>0</v>
      </c>
      <c r="AC226">
        <v>0</v>
      </c>
      <c r="AD226">
        <v>0</v>
      </c>
      <c r="AE226">
        <v>0.6</v>
      </c>
      <c r="AF226">
        <v>23.2</v>
      </c>
      <c r="AG226">
        <v>0</v>
      </c>
      <c r="AH226">
        <v>0</v>
      </c>
      <c r="AI226">
        <v>0</v>
      </c>
      <c r="AJ226">
        <v>0</v>
      </c>
      <c r="AK226">
        <v>0</v>
      </c>
      <c r="AL226">
        <v>0</v>
      </c>
      <c r="AM226">
        <v>36.1</v>
      </c>
      <c r="AN226">
        <v>0.4</v>
      </c>
      <c r="AO226">
        <v>0</v>
      </c>
      <c r="AP226">
        <v>0</v>
      </c>
      <c r="AQ226" s="54" t="s">
        <v>84</v>
      </c>
      <c r="AR226" s="54"/>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0</v>
      </c>
    </row>
    <row r="227" spans="1:75" x14ac:dyDescent="0.25">
      <c r="A227">
        <v>2448035</v>
      </c>
      <c r="B227">
        <v>1</v>
      </c>
      <c r="C227" s="1">
        <v>33664</v>
      </c>
      <c r="D227">
        <v>1</v>
      </c>
      <c r="E227">
        <v>68.599999999999994</v>
      </c>
      <c r="F227">
        <v>289.7</v>
      </c>
      <c r="G227">
        <v>5</v>
      </c>
      <c r="H227">
        <v>16</v>
      </c>
      <c r="I227">
        <v>1</v>
      </c>
      <c r="J227">
        <v>1</v>
      </c>
      <c r="K227">
        <v>1</v>
      </c>
      <c r="N227">
        <v>0</v>
      </c>
      <c r="O227">
        <v>34.200000000000003</v>
      </c>
      <c r="P227">
        <v>0</v>
      </c>
      <c r="Q227">
        <v>0</v>
      </c>
      <c r="R227">
        <v>68.599999999999994</v>
      </c>
      <c r="S227">
        <v>11.1</v>
      </c>
      <c r="T227">
        <v>0</v>
      </c>
      <c r="U227">
        <v>0</v>
      </c>
      <c r="V227">
        <v>0</v>
      </c>
      <c r="W227">
        <v>0</v>
      </c>
      <c r="X227">
        <v>16.2</v>
      </c>
      <c r="Y227">
        <v>13.6</v>
      </c>
      <c r="Z227">
        <v>1</v>
      </c>
      <c r="AA227">
        <v>0</v>
      </c>
      <c r="AB227">
        <v>0</v>
      </c>
      <c r="AC227">
        <v>15.8</v>
      </c>
      <c r="AD227">
        <v>0.2</v>
      </c>
      <c r="AE227">
        <v>57.6</v>
      </c>
      <c r="AF227">
        <v>61.2</v>
      </c>
      <c r="AG227">
        <v>0</v>
      </c>
      <c r="AH227">
        <v>2.6</v>
      </c>
      <c r="AI227">
        <v>0.2</v>
      </c>
      <c r="AJ227">
        <v>0</v>
      </c>
      <c r="AK227">
        <v>0.2</v>
      </c>
      <c r="AL227">
        <v>0</v>
      </c>
      <c r="AM227">
        <v>0.4</v>
      </c>
      <c r="AN227">
        <v>0</v>
      </c>
      <c r="AO227">
        <v>0</v>
      </c>
      <c r="AP227">
        <v>6.2</v>
      </c>
      <c r="AQ227">
        <v>0.6</v>
      </c>
      <c r="AR227">
        <v>0</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row>
    <row r="228" spans="1:75" x14ac:dyDescent="0.25">
      <c r="A228">
        <v>2448035</v>
      </c>
      <c r="B228">
        <v>1</v>
      </c>
      <c r="C228" s="1">
        <v>33695</v>
      </c>
      <c r="D228">
        <v>1</v>
      </c>
      <c r="E228">
        <v>18.600000000000001</v>
      </c>
      <c r="F228">
        <v>93.5</v>
      </c>
      <c r="G228">
        <v>16</v>
      </c>
      <c r="H228">
        <v>13</v>
      </c>
      <c r="I228">
        <v>1</v>
      </c>
      <c r="J228">
        <v>1</v>
      </c>
      <c r="K228">
        <v>1</v>
      </c>
      <c r="N228">
        <v>0</v>
      </c>
      <c r="O228">
        <v>0</v>
      </c>
      <c r="P228">
        <v>0.6</v>
      </c>
      <c r="Q228">
        <v>6.2</v>
      </c>
      <c r="R228">
        <v>0</v>
      </c>
      <c r="S228">
        <v>11.8</v>
      </c>
      <c r="T228">
        <v>0</v>
      </c>
      <c r="U228">
        <v>0</v>
      </c>
      <c r="V228">
        <v>15.6</v>
      </c>
      <c r="W228">
        <v>0.2</v>
      </c>
      <c r="X228">
        <v>0</v>
      </c>
      <c r="Y228">
        <v>0</v>
      </c>
      <c r="Z228">
        <v>1.2</v>
      </c>
      <c r="AA228">
        <v>0</v>
      </c>
      <c r="AB228">
        <v>0</v>
      </c>
      <c r="AC228">
        <v>18.600000000000001</v>
      </c>
      <c r="AD228">
        <v>0</v>
      </c>
      <c r="AE228">
        <v>13.2</v>
      </c>
      <c r="AF228">
        <v>0.2</v>
      </c>
      <c r="AG228">
        <v>0</v>
      </c>
      <c r="AH228">
        <v>0</v>
      </c>
      <c r="AI228">
        <v>0</v>
      </c>
      <c r="AJ228">
        <v>0</v>
      </c>
      <c r="AK228">
        <v>0</v>
      </c>
      <c r="AL228">
        <v>4.8</v>
      </c>
      <c r="AM228">
        <v>0</v>
      </c>
      <c r="AN228">
        <v>11.5</v>
      </c>
      <c r="AO228">
        <v>0</v>
      </c>
      <c r="AP228">
        <v>0.7</v>
      </c>
      <c r="AQ228">
        <v>8.9</v>
      </c>
      <c r="AR228" s="5" t="s">
        <v>84</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0</v>
      </c>
    </row>
    <row r="229" spans="1:75" x14ac:dyDescent="0.25">
      <c r="A229">
        <v>2448035</v>
      </c>
      <c r="B229">
        <v>1</v>
      </c>
      <c r="C229" s="1">
        <v>33725</v>
      </c>
      <c r="D229">
        <v>1</v>
      </c>
      <c r="E229">
        <v>65</v>
      </c>
      <c r="F229">
        <v>150</v>
      </c>
      <c r="G229">
        <v>16</v>
      </c>
      <c r="H229">
        <v>17</v>
      </c>
      <c r="I229">
        <v>1</v>
      </c>
      <c r="J229">
        <v>1</v>
      </c>
      <c r="K229">
        <v>1</v>
      </c>
      <c r="N229">
        <v>0</v>
      </c>
      <c r="O229">
        <v>12.8</v>
      </c>
      <c r="P229">
        <v>18.600000000000001</v>
      </c>
      <c r="Q229">
        <v>0.8</v>
      </c>
      <c r="R229">
        <v>0.2</v>
      </c>
      <c r="S229">
        <v>0</v>
      </c>
      <c r="T229">
        <v>0</v>
      </c>
      <c r="U229">
        <v>0</v>
      </c>
      <c r="V229">
        <v>0</v>
      </c>
      <c r="W229">
        <v>0</v>
      </c>
      <c r="X229">
        <v>4</v>
      </c>
      <c r="Y229">
        <v>0</v>
      </c>
      <c r="Z229">
        <v>6.2</v>
      </c>
      <c r="AA229">
        <v>0.8</v>
      </c>
      <c r="AB229">
        <v>1.2</v>
      </c>
      <c r="AC229">
        <v>65</v>
      </c>
      <c r="AD229">
        <v>0</v>
      </c>
      <c r="AE229">
        <v>0</v>
      </c>
      <c r="AF229">
        <v>0</v>
      </c>
      <c r="AG229">
        <v>2.4</v>
      </c>
      <c r="AH229">
        <v>0</v>
      </c>
      <c r="AI229">
        <v>0</v>
      </c>
      <c r="AJ229">
        <v>0.2</v>
      </c>
      <c r="AK229">
        <v>3.2</v>
      </c>
      <c r="AL229">
        <v>0</v>
      </c>
      <c r="AM229">
        <v>8.6</v>
      </c>
      <c r="AN229">
        <v>0.8</v>
      </c>
      <c r="AO229">
        <v>10.6</v>
      </c>
      <c r="AP229">
        <v>0</v>
      </c>
      <c r="AQ229">
        <v>6</v>
      </c>
      <c r="AR229">
        <v>8.6</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row>
    <row r="230" spans="1:75" x14ac:dyDescent="0.25">
      <c r="A230">
        <v>2448035</v>
      </c>
      <c r="B230">
        <v>1</v>
      </c>
      <c r="C230" s="1">
        <v>33756</v>
      </c>
      <c r="D230">
        <v>1</v>
      </c>
      <c r="E230">
        <v>8.1999999999999993</v>
      </c>
      <c r="F230">
        <v>14.6</v>
      </c>
      <c r="G230">
        <v>19</v>
      </c>
      <c r="H230">
        <v>4</v>
      </c>
      <c r="I230">
        <v>1</v>
      </c>
      <c r="J230">
        <v>1</v>
      </c>
      <c r="K230">
        <v>1</v>
      </c>
      <c r="N230">
        <v>0</v>
      </c>
      <c r="O230">
        <v>0</v>
      </c>
      <c r="P230">
        <v>0</v>
      </c>
      <c r="Q230">
        <v>0</v>
      </c>
      <c r="R230">
        <v>0</v>
      </c>
      <c r="S230">
        <v>0</v>
      </c>
      <c r="T230">
        <v>2.6</v>
      </c>
      <c r="U230">
        <v>0</v>
      </c>
      <c r="V230">
        <v>0</v>
      </c>
      <c r="W230">
        <v>0</v>
      </c>
      <c r="X230">
        <v>0.6</v>
      </c>
      <c r="Y230">
        <v>0</v>
      </c>
      <c r="Z230">
        <v>0</v>
      </c>
      <c r="AA230">
        <v>0</v>
      </c>
      <c r="AB230">
        <v>0</v>
      </c>
      <c r="AC230">
        <v>0</v>
      </c>
      <c r="AD230">
        <v>0</v>
      </c>
      <c r="AE230">
        <v>0</v>
      </c>
      <c r="AF230">
        <v>8.1999999999999993</v>
      </c>
      <c r="AG230">
        <v>0</v>
      </c>
      <c r="AH230">
        <v>0</v>
      </c>
      <c r="AI230">
        <v>0</v>
      </c>
      <c r="AJ230">
        <v>0</v>
      </c>
      <c r="AK230">
        <v>0</v>
      </c>
      <c r="AL230">
        <v>0</v>
      </c>
      <c r="AM230">
        <v>0</v>
      </c>
      <c r="AN230">
        <v>0</v>
      </c>
      <c r="AO230">
        <v>0</v>
      </c>
      <c r="AP230">
        <v>0</v>
      </c>
      <c r="AQ230">
        <v>3.2</v>
      </c>
      <c r="AR230" s="5" t="s">
        <v>84</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0</v>
      </c>
    </row>
    <row r="231" spans="1:75" x14ac:dyDescent="0.25">
      <c r="A231">
        <v>2448035</v>
      </c>
      <c r="B231">
        <v>1</v>
      </c>
      <c r="C231" s="1">
        <v>33786</v>
      </c>
      <c r="D231">
        <v>1</v>
      </c>
      <c r="E231">
        <v>18.2</v>
      </c>
      <c r="F231">
        <v>100.1</v>
      </c>
      <c r="G231">
        <v>16</v>
      </c>
      <c r="H231">
        <v>12</v>
      </c>
      <c r="I231">
        <v>1</v>
      </c>
      <c r="J231">
        <v>1</v>
      </c>
      <c r="K231">
        <v>1</v>
      </c>
      <c r="N231">
        <v>0</v>
      </c>
      <c r="O231">
        <v>0</v>
      </c>
      <c r="P231">
        <v>0</v>
      </c>
      <c r="Q231">
        <v>0</v>
      </c>
      <c r="R231">
        <v>0</v>
      </c>
      <c r="S231">
        <v>15.8</v>
      </c>
      <c r="T231">
        <v>9.1999999999999993</v>
      </c>
      <c r="U231">
        <v>0</v>
      </c>
      <c r="V231">
        <v>0</v>
      </c>
      <c r="W231">
        <v>0.6</v>
      </c>
      <c r="X231">
        <v>0</v>
      </c>
      <c r="Y231">
        <v>0</v>
      </c>
      <c r="Z231">
        <v>0</v>
      </c>
      <c r="AA231">
        <v>13.6</v>
      </c>
      <c r="AB231">
        <v>0</v>
      </c>
      <c r="AC231">
        <v>18.2</v>
      </c>
      <c r="AD231">
        <v>15.8</v>
      </c>
      <c r="AE231">
        <v>0</v>
      </c>
      <c r="AF231">
        <v>0</v>
      </c>
      <c r="AG231">
        <v>0</v>
      </c>
      <c r="AH231">
        <v>0.8</v>
      </c>
      <c r="AI231">
        <v>13.6</v>
      </c>
      <c r="AJ231">
        <v>3.3</v>
      </c>
      <c r="AK231">
        <v>0</v>
      </c>
      <c r="AL231">
        <v>6.2</v>
      </c>
      <c r="AM231">
        <v>0</v>
      </c>
      <c r="AN231">
        <v>2.8</v>
      </c>
      <c r="AO231">
        <v>0.2</v>
      </c>
      <c r="AP231">
        <v>0</v>
      </c>
      <c r="AQ231">
        <v>0</v>
      </c>
      <c r="AR231">
        <v>0</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1</v>
      </c>
      <c r="BR231">
        <v>1</v>
      </c>
      <c r="BS231">
        <v>1</v>
      </c>
      <c r="BT231">
        <v>1</v>
      </c>
      <c r="BU231">
        <v>1</v>
      </c>
      <c r="BV231">
        <v>1</v>
      </c>
      <c r="BW231">
        <v>1</v>
      </c>
    </row>
    <row r="232" spans="1:75" x14ac:dyDescent="0.25">
      <c r="A232">
        <v>2448035</v>
      </c>
      <c r="B232">
        <v>1</v>
      </c>
      <c r="C232" s="1">
        <v>33817</v>
      </c>
      <c r="D232">
        <v>1</v>
      </c>
      <c r="E232">
        <v>22.8</v>
      </c>
      <c r="F232">
        <v>85.8</v>
      </c>
      <c r="G232">
        <v>19</v>
      </c>
      <c r="H232">
        <v>7</v>
      </c>
      <c r="I232">
        <v>1</v>
      </c>
      <c r="J232">
        <v>1</v>
      </c>
      <c r="K232">
        <v>1</v>
      </c>
      <c r="N232">
        <v>13.4</v>
      </c>
      <c r="O232">
        <v>0.8</v>
      </c>
      <c r="P232">
        <v>0</v>
      </c>
      <c r="Q232">
        <v>0</v>
      </c>
      <c r="R232">
        <v>6.8</v>
      </c>
      <c r="S232">
        <v>0</v>
      </c>
      <c r="T232">
        <v>0</v>
      </c>
      <c r="U232">
        <v>0</v>
      </c>
      <c r="V232">
        <v>0</v>
      </c>
      <c r="W232">
        <v>0</v>
      </c>
      <c r="X232">
        <v>0</v>
      </c>
      <c r="Y232">
        <v>18.2</v>
      </c>
      <c r="Z232">
        <v>0</v>
      </c>
      <c r="AA232">
        <v>0</v>
      </c>
      <c r="AB232">
        <v>0</v>
      </c>
      <c r="AC232">
        <v>0</v>
      </c>
      <c r="AD232">
        <v>0</v>
      </c>
      <c r="AE232">
        <v>0</v>
      </c>
      <c r="AF232">
        <v>22.8</v>
      </c>
      <c r="AG232">
        <v>0</v>
      </c>
      <c r="AH232">
        <v>0</v>
      </c>
      <c r="AI232">
        <v>15.2</v>
      </c>
      <c r="AJ232">
        <v>0</v>
      </c>
      <c r="AK232">
        <v>0</v>
      </c>
      <c r="AL232">
        <v>0</v>
      </c>
      <c r="AM232">
        <v>0</v>
      </c>
      <c r="AN232">
        <v>0</v>
      </c>
      <c r="AO232">
        <v>0</v>
      </c>
      <c r="AP232">
        <v>8.6</v>
      </c>
      <c r="AQ232">
        <v>0</v>
      </c>
      <c r="AR232">
        <v>0</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row>
    <row r="233" spans="1:75" x14ac:dyDescent="0.25">
      <c r="A233">
        <v>2448035</v>
      </c>
      <c r="B233">
        <v>1</v>
      </c>
      <c r="C233" s="1">
        <v>33848</v>
      </c>
      <c r="D233">
        <v>1</v>
      </c>
      <c r="E233">
        <v>16</v>
      </c>
      <c r="F233">
        <v>101.2</v>
      </c>
      <c r="G233">
        <v>3</v>
      </c>
      <c r="H233">
        <v>11</v>
      </c>
      <c r="I233">
        <v>1</v>
      </c>
      <c r="J233">
        <v>1</v>
      </c>
      <c r="K233">
        <v>1</v>
      </c>
      <c r="N233">
        <v>0</v>
      </c>
      <c r="O233">
        <v>13.4</v>
      </c>
      <c r="P233">
        <v>16</v>
      </c>
      <c r="Q233">
        <v>0</v>
      </c>
      <c r="R233">
        <v>0</v>
      </c>
      <c r="S233">
        <v>15.2</v>
      </c>
      <c r="T233">
        <v>0</v>
      </c>
      <c r="U233">
        <v>0</v>
      </c>
      <c r="V233">
        <v>0</v>
      </c>
      <c r="W233">
        <v>0</v>
      </c>
      <c r="X233">
        <v>15.8</v>
      </c>
      <c r="Y233">
        <v>0.2</v>
      </c>
      <c r="Z233">
        <v>0.8</v>
      </c>
      <c r="AA233">
        <v>6</v>
      </c>
      <c r="AB233">
        <v>0</v>
      </c>
      <c r="AC233">
        <v>13.4</v>
      </c>
      <c r="AD233">
        <v>0</v>
      </c>
      <c r="AE233">
        <v>0</v>
      </c>
      <c r="AF233">
        <v>0</v>
      </c>
      <c r="AG233">
        <v>0</v>
      </c>
      <c r="AH233">
        <v>0</v>
      </c>
      <c r="AI233">
        <v>13.8</v>
      </c>
      <c r="AJ233">
        <v>0</v>
      </c>
      <c r="AK233">
        <v>0</v>
      </c>
      <c r="AL233">
        <v>6.2</v>
      </c>
      <c r="AM233">
        <v>0.4</v>
      </c>
      <c r="AN233">
        <v>0</v>
      </c>
      <c r="AO233">
        <v>0</v>
      </c>
      <c r="AP233">
        <v>0</v>
      </c>
      <c r="AQ233">
        <v>0</v>
      </c>
      <c r="AR233" s="5" t="s">
        <v>84</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0</v>
      </c>
    </row>
    <row r="234" spans="1:75" x14ac:dyDescent="0.25">
      <c r="A234">
        <v>2448035</v>
      </c>
      <c r="B234">
        <v>1</v>
      </c>
      <c r="C234" s="1">
        <v>33878</v>
      </c>
      <c r="D234">
        <v>1</v>
      </c>
      <c r="E234">
        <v>36.9</v>
      </c>
      <c r="F234">
        <v>115.8</v>
      </c>
      <c r="G234">
        <v>12</v>
      </c>
      <c r="H234">
        <v>10</v>
      </c>
      <c r="I234">
        <v>1</v>
      </c>
      <c r="J234">
        <v>1</v>
      </c>
      <c r="K234">
        <v>1</v>
      </c>
      <c r="N234">
        <v>0</v>
      </c>
      <c r="O234">
        <v>3.8</v>
      </c>
      <c r="P234">
        <v>0</v>
      </c>
      <c r="Q234">
        <v>0</v>
      </c>
      <c r="R234">
        <v>0</v>
      </c>
      <c r="S234">
        <v>0</v>
      </c>
      <c r="T234">
        <v>6.4</v>
      </c>
      <c r="U234">
        <v>0</v>
      </c>
      <c r="V234">
        <v>4.2</v>
      </c>
      <c r="W234">
        <v>0</v>
      </c>
      <c r="X234">
        <v>0</v>
      </c>
      <c r="Y234">
        <v>36.9</v>
      </c>
      <c r="Z234">
        <v>0.6</v>
      </c>
      <c r="AA234">
        <v>0</v>
      </c>
      <c r="AB234">
        <v>0</v>
      </c>
      <c r="AC234">
        <v>20.100000000000001</v>
      </c>
      <c r="AD234">
        <v>0</v>
      </c>
      <c r="AE234">
        <v>36.799999999999997</v>
      </c>
      <c r="AF234">
        <v>0.4</v>
      </c>
      <c r="AG234">
        <v>0</v>
      </c>
      <c r="AH234">
        <v>0</v>
      </c>
      <c r="AI234">
        <v>0</v>
      </c>
      <c r="AJ234">
        <v>0</v>
      </c>
      <c r="AK234">
        <v>0</v>
      </c>
      <c r="AL234">
        <v>0</v>
      </c>
      <c r="AM234">
        <v>0.4</v>
      </c>
      <c r="AN234">
        <v>0</v>
      </c>
      <c r="AO234">
        <v>0</v>
      </c>
      <c r="AP234">
        <v>6.2</v>
      </c>
      <c r="AQ234">
        <v>0</v>
      </c>
      <c r="AR234">
        <v>0</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row>
    <row r="235" spans="1:75" x14ac:dyDescent="0.25">
      <c r="A235">
        <v>2448035</v>
      </c>
      <c r="B235">
        <v>1</v>
      </c>
      <c r="C235" s="1">
        <v>33909</v>
      </c>
      <c r="D235">
        <v>1</v>
      </c>
      <c r="E235">
        <v>27.3</v>
      </c>
      <c r="F235">
        <v>53.3</v>
      </c>
      <c r="G235">
        <v>22</v>
      </c>
      <c r="H235">
        <v>6</v>
      </c>
      <c r="I235">
        <v>1</v>
      </c>
      <c r="J235">
        <v>1</v>
      </c>
      <c r="K235">
        <v>1</v>
      </c>
      <c r="N235">
        <v>5.0999999999999996</v>
      </c>
      <c r="O235">
        <v>0</v>
      </c>
      <c r="P235">
        <v>0</v>
      </c>
      <c r="Q235">
        <v>0</v>
      </c>
      <c r="R235">
        <v>0</v>
      </c>
      <c r="S235">
        <v>0</v>
      </c>
      <c r="T235">
        <v>0</v>
      </c>
      <c r="U235">
        <v>0</v>
      </c>
      <c r="V235">
        <v>8</v>
      </c>
      <c r="W235">
        <v>0</v>
      </c>
      <c r="X235">
        <v>0</v>
      </c>
      <c r="Y235">
        <v>0</v>
      </c>
      <c r="Z235">
        <v>0</v>
      </c>
      <c r="AA235">
        <v>0.2</v>
      </c>
      <c r="AB235">
        <v>0</v>
      </c>
      <c r="AC235">
        <v>12.1</v>
      </c>
      <c r="AD235">
        <v>0</v>
      </c>
      <c r="AE235">
        <v>0</v>
      </c>
      <c r="AF235">
        <v>0</v>
      </c>
      <c r="AG235">
        <v>0</v>
      </c>
      <c r="AH235">
        <v>0</v>
      </c>
      <c r="AI235">
        <v>27.3</v>
      </c>
      <c r="AJ235">
        <v>0</v>
      </c>
      <c r="AK235">
        <v>0</v>
      </c>
      <c r="AL235">
        <v>0</v>
      </c>
      <c r="AM235">
        <v>0.6</v>
      </c>
      <c r="AN235">
        <v>0</v>
      </c>
      <c r="AO235">
        <v>0</v>
      </c>
      <c r="AP235">
        <v>0</v>
      </c>
      <c r="AQ235">
        <v>0</v>
      </c>
      <c r="AR235" s="5" t="s">
        <v>84</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0</v>
      </c>
    </row>
    <row r="236" spans="1:75" x14ac:dyDescent="0.25">
      <c r="A236">
        <v>2448035</v>
      </c>
      <c r="B236">
        <v>1</v>
      </c>
      <c r="C236" s="1">
        <v>33939</v>
      </c>
      <c r="D236">
        <v>1</v>
      </c>
      <c r="E236">
        <v>42.8</v>
      </c>
      <c r="F236">
        <v>107.4</v>
      </c>
      <c r="G236">
        <v>25</v>
      </c>
      <c r="H236">
        <v>7</v>
      </c>
      <c r="I236">
        <v>1</v>
      </c>
      <c r="J236">
        <v>1</v>
      </c>
      <c r="K236">
        <v>1</v>
      </c>
      <c r="N236">
        <v>40.4</v>
      </c>
      <c r="O236">
        <v>0</v>
      </c>
      <c r="P236">
        <v>0</v>
      </c>
      <c r="Q236">
        <v>0</v>
      </c>
      <c r="R236">
        <v>0</v>
      </c>
      <c r="S236">
        <v>0.4</v>
      </c>
      <c r="T236">
        <v>0</v>
      </c>
      <c r="U236">
        <v>15.2</v>
      </c>
      <c r="V236">
        <v>0</v>
      </c>
      <c r="W236">
        <v>0</v>
      </c>
      <c r="X236">
        <v>0</v>
      </c>
      <c r="Y236">
        <v>0</v>
      </c>
      <c r="Z236">
        <v>2.1</v>
      </c>
      <c r="AA236">
        <v>0</v>
      </c>
      <c r="AB236">
        <v>0</v>
      </c>
      <c r="AC236">
        <v>0</v>
      </c>
      <c r="AD236">
        <v>0.2</v>
      </c>
      <c r="AE236">
        <v>0</v>
      </c>
      <c r="AF236">
        <v>0</v>
      </c>
      <c r="AG236">
        <v>6.3</v>
      </c>
      <c r="AH236">
        <v>0</v>
      </c>
      <c r="AI236">
        <v>0</v>
      </c>
      <c r="AJ236">
        <v>0</v>
      </c>
      <c r="AK236">
        <v>0</v>
      </c>
      <c r="AL236">
        <v>42.8</v>
      </c>
      <c r="AM236">
        <v>0</v>
      </c>
      <c r="AN236">
        <v>0</v>
      </c>
      <c r="AO236">
        <v>0</v>
      </c>
      <c r="AP236">
        <v>0</v>
      </c>
      <c r="AQ236">
        <v>0</v>
      </c>
      <c r="AR236">
        <v>0</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row>
    <row r="237" spans="1:75" s="2" customFormat="1" x14ac:dyDescent="0.25">
      <c r="A237" s="2">
        <v>2448035</v>
      </c>
      <c r="B237" s="2">
        <v>1</v>
      </c>
      <c r="C237" s="3">
        <v>33970</v>
      </c>
      <c r="D237" s="2">
        <v>1</v>
      </c>
      <c r="E237" s="2">
        <v>40.200000000000003</v>
      </c>
      <c r="F237" s="2">
        <v>220.4</v>
      </c>
      <c r="G237" s="2">
        <v>8</v>
      </c>
      <c r="H237" s="2">
        <v>15</v>
      </c>
      <c r="I237" s="2">
        <v>1</v>
      </c>
      <c r="J237" s="2">
        <v>1</v>
      </c>
      <c r="K237" s="2">
        <v>1</v>
      </c>
      <c r="N237" s="2">
        <v>0</v>
      </c>
      <c r="O237" s="2">
        <v>0</v>
      </c>
      <c r="P237" s="2">
        <v>0</v>
      </c>
      <c r="Q237" s="2">
        <v>2.1</v>
      </c>
      <c r="R237" s="2">
        <v>24.3</v>
      </c>
      <c r="S237" s="2">
        <v>32</v>
      </c>
      <c r="T237" s="2">
        <v>0</v>
      </c>
      <c r="U237" s="2">
        <v>40.200000000000003</v>
      </c>
      <c r="V237" s="2">
        <v>13.2</v>
      </c>
      <c r="W237" s="2">
        <v>6.7</v>
      </c>
      <c r="X237" s="2">
        <v>0</v>
      </c>
      <c r="Y237" s="2">
        <v>15.3</v>
      </c>
      <c r="Z237" s="2">
        <v>0</v>
      </c>
      <c r="AA237" s="2">
        <v>20.3</v>
      </c>
      <c r="AB237" s="2">
        <v>0.6</v>
      </c>
      <c r="AC237" s="2">
        <v>0</v>
      </c>
      <c r="AD237" s="2">
        <v>0</v>
      </c>
      <c r="AE237" s="2">
        <v>0</v>
      </c>
      <c r="AF237" s="2">
        <v>0</v>
      </c>
      <c r="AG237" s="2">
        <v>0</v>
      </c>
      <c r="AH237" s="2">
        <v>16.2</v>
      </c>
      <c r="AI237" s="2">
        <v>0</v>
      </c>
      <c r="AJ237" s="2">
        <v>0</v>
      </c>
      <c r="AK237" s="2">
        <v>0</v>
      </c>
      <c r="AL237" s="2">
        <v>3.2</v>
      </c>
      <c r="AM237" s="2">
        <v>0</v>
      </c>
      <c r="AN237" s="2">
        <v>25.8</v>
      </c>
      <c r="AO237" s="2">
        <v>6.7</v>
      </c>
      <c r="AP237" s="2">
        <v>0.6</v>
      </c>
      <c r="AQ237" s="2">
        <v>13.2</v>
      </c>
      <c r="AR237" s="2">
        <v>0</v>
      </c>
      <c r="AS237" s="2">
        <v>1</v>
      </c>
      <c r="AT237" s="2">
        <v>1</v>
      </c>
      <c r="AU237" s="2">
        <v>1</v>
      </c>
      <c r="AV237" s="2">
        <v>1</v>
      </c>
      <c r="AW237" s="2">
        <v>1</v>
      </c>
      <c r="AX237" s="2">
        <v>1</v>
      </c>
      <c r="AY237" s="2">
        <v>1</v>
      </c>
      <c r="AZ237" s="2">
        <v>1</v>
      </c>
      <c r="BA237" s="2">
        <v>1</v>
      </c>
      <c r="BB237" s="2">
        <v>1</v>
      </c>
      <c r="BC237" s="2">
        <v>1</v>
      </c>
      <c r="BD237" s="2">
        <v>1</v>
      </c>
      <c r="BE237" s="2">
        <v>1</v>
      </c>
      <c r="BF237" s="2">
        <v>1</v>
      </c>
      <c r="BG237" s="2">
        <v>1</v>
      </c>
      <c r="BH237" s="2">
        <v>1</v>
      </c>
      <c r="BI237" s="2">
        <v>1</v>
      </c>
      <c r="BJ237" s="2">
        <v>1</v>
      </c>
      <c r="BK237" s="2">
        <v>1</v>
      </c>
      <c r="BL237" s="2">
        <v>1</v>
      </c>
      <c r="BM237" s="2">
        <v>1</v>
      </c>
      <c r="BN237" s="2">
        <v>1</v>
      </c>
      <c r="BO237" s="2">
        <v>1</v>
      </c>
      <c r="BP237" s="2">
        <v>1</v>
      </c>
      <c r="BQ237" s="2">
        <v>1</v>
      </c>
      <c r="BR237" s="2">
        <v>1</v>
      </c>
      <c r="BS237" s="2">
        <v>1</v>
      </c>
      <c r="BT237" s="2">
        <v>1</v>
      </c>
      <c r="BU237" s="2">
        <v>1</v>
      </c>
      <c r="BV237" s="2">
        <v>1</v>
      </c>
      <c r="BW237" s="2">
        <v>1</v>
      </c>
    </row>
    <row r="238" spans="1:75" x14ac:dyDescent="0.25">
      <c r="A238">
        <v>2448035</v>
      </c>
      <c r="B238">
        <v>1</v>
      </c>
      <c r="C238" s="1">
        <v>34001</v>
      </c>
      <c r="D238">
        <v>1</v>
      </c>
      <c r="E238">
        <v>26.7</v>
      </c>
      <c r="F238">
        <v>178.2</v>
      </c>
      <c r="G238">
        <v>21</v>
      </c>
      <c r="H238">
        <v>17</v>
      </c>
      <c r="I238">
        <v>1</v>
      </c>
      <c r="J238">
        <v>1</v>
      </c>
      <c r="K238">
        <v>1</v>
      </c>
      <c r="N238">
        <v>0</v>
      </c>
      <c r="O238">
        <v>0.4</v>
      </c>
      <c r="P238">
        <v>2.1</v>
      </c>
      <c r="Q238">
        <v>0</v>
      </c>
      <c r="R238">
        <v>0</v>
      </c>
      <c r="S238">
        <v>0</v>
      </c>
      <c r="T238">
        <v>8</v>
      </c>
      <c r="U238">
        <v>0</v>
      </c>
      <c r="V238">
        <v>23.3</v>
      </c>
      <c r="W238">
        <v>25.6</v>
      </c>
      <c r="X238">
        <v>3.1</v>
      </c>
      <c r="Y238">
        <v>4.8</v>
      </c>
      <c r="Z238">
        <v>0.1</v>
      </c>
      <c r="AA238">
        <v>0</v>
      </c>
      <c r="AB238">
        <v>0</v>
      </c>
      <c r="AC238">
        <v>12.7</v>
      </c>
      <c r="AD238">
        <v>10.4</v>
      </c>
      <c r="AE238">
        <v>13.8</v>
      </c>
      <c r="AF238">
        <v>24</v>
      </c>
      <c r="AG238">
        <v>1</v>
      </c>
      <c r="AH238">
        <v>26.7</v>
      </c>
      <c r="AI238">
        <v>8.8000000000000007</v>
      </c>
      <c r="AJ238">
        <v>0</v>
      </c>
      <c r="AK238">
        <v>13.2</v>
      </c>
      <c r="AL238">
        <v>0.2</v>
      </c>
      <c r="AM238">
        <v>0</v>
      </c>
      <c r="AN238">
        <v>0</v>
      </c>
      <c r="AO238">
        <v>0</v>
      </c>
      <c r="AP238" s="54" t="s">
        <v>84</v>
      </c>
      <c r="AQ238" s="54"/>
      <c r="AR238" s="54"/>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0</v>
      </c>
    </row>
    <row r="239" spans="1:75" x14ac:dyDescent="0.25">
      <c r="A239">
        <v>2448035</v>
      </c>
      <c r="B239">
        <v>1</v>
      </c>
      <c r="C239" s="1">
        <v>34029</v>
      </c>
      <c r="D239">
        <v>1</v>
      </c>
      <c r="E239">
        <v>15.2</v>
      </c>
      <c r="F239">
        <v>62.7</v>
      </c>
      <c r="G239">
        <v>22</v>
      </c>
      <c r="H239">
        <v>11</v>
      </c>
      <c r="I239">
        <v>1</v>
      </c>
      <c r="J239">
        <v>1</v>
      </c>
      <c r="K239">
        <v>1</v>
      </c>
      <c r="N239">
        <v>8.1999999999999993</v>
      </c>
      <c r="O239">
        <v>0.3</v>
      </c>
      <c r="P239">
        <v>0</v>
      </c>
      <c r="Q239">
        <v>6.5</v>
      </c>
      <c r="R239">
        <v>0</v>
      </c>
      <c r="S239">
        <v>0</v>
      </c>
      <c r="T239">
        <v>0</v>
      </c>
      <c r="U239">
        <v>0</v>
      </c>
      <c r="V239">
        <v>0</v>
      </c>
      <c r="W239">
        <v>1.3</v>
      </c>
      <c r="X239">
        <v>0</v>
      </c>
      <c r="Y239">
        <v>0</v>
      </c>
      <c r="Z239">
        <v>0</v>
      </c>
      <c r="AA239">
        <v>12.8</v>
      </c>
      <c r="AB239">
        <v>0.2</v>
      </c>
      <c r="AC239">
        <v>0</v>
      </c>
      <c r="AD239">
        <v>0</v>
      </c>
      <c r="AE239">
        <v>0</v>
      </c>
      <c r="AF239">
        <v>6</v>
      </c>
      <c r="AG239">
        <v>0</v>
      </c>
      <c r="AH239">
        <v>0</v>
      </c>
      <c r="AI239">
        <v>15.2</v>
      </c>
      <c r="AJ239">
        <v>8.8000000000000007</v>
      </c>
      <c r="AK239">
        <v>2.8</v>
      </c>
      <c r="AL239">
        <v>0</v>
      </c>
      <c r="AM239">
        <v>0</v>
      </c>
      <c r="AN239">
        <v>0</v>
      </c>
      <c r="AO239">
        <v>0.6</v>
      </c>
      <c r="AP239">
        <v>0</v>
      </c>
      <c r="AQ239">
        <v>0</v>
      </c>
      <c r="AR239">
        <v>0</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row>
    <row r="240" spans="1:75" x14ac:dyDescent="0.25">
      <c r="A240">
        <v>2448035</v>
      </c>
      <c r="B240">
        <v>1</v>
      </c>
      <c r="C240" s="1">
        <v>34060</v>
      </c>
      <c r="D240">
        <v>1</v>
      </c>
      <c r="E240">
        <v>16</v>
      </c>
      <c r="F240">
        <v>51.9</v>
      </c>
      <c r="G240">
        <v>1</v>
      </c>
      <c r="H240">
        <v>7</v>
      </c>
      <c r="I240">
        <v>1</v>
      </c>
      <c r="J240">
        <v>1</v>
      </c>
      <c r="K240">
        <v>1</v>
      </c>
      <c r="N240">
        <v>16</v>
      </c>
      <c r="O240">
        <v>0.8</v>
      </c>
      <c r="P240">
        <v>0.1</v>
      </c>
      <c r="Q240">
        <v>0</v>
      </c>
      <c r="R240">
        <v>0</v>
      </c>
      <c r="S240">
        <v>0</v>
      </c>
      <c r="T240">
        <v>0</v>
      </c>
      <c r="U240">
        <v>0</v>
      </c>
      <c r="V240">
        <v>14</v>
      </c>
      <c r="W240">
        <v>0</v>
      </c>
      <c r="X240">
        <v>0</v>
      </c>
      <c r="Y240">
        <v>0</v>
      </c>
      <c r="Z240">
        <v>0</v>
      </c>
      <c r="AA240">
        <v>11.3</v>
      </c>
      <c r="AB240">
        <v>0</v>
      </c>
      <c r="AC240">
        <v>0</v>
      </c>
      <c r="AD240">
        <v>0</v>
      </c>
      <c r="AE240">
        <v>0</v>
      </c>
      <c r="AF240">
        <v>0</v>
      </c>
      <c r="AG240">
        <v>0</v>
      </c>
      <c r="AH240">
        <v>3.4</v>
      </c>
      <c r="AI240">
        <v>0</v>
      </c>
      <c r="AJ240">
        <v>0</v>
      </c>
      <c r="AK240">
        <v>0</v>
      </c>
      <c r="AL240">
        <v>6.3</v>
      </c>
      <c r="AM240">
        <v>0</v>
      </c>
      <c r="AN240">
        <v>0</v>
      </c>
      <c r="AO240">
        <v>0</v>
      </c>
      <c r="AP240">
        <v>0</v>
      </c>
      <c r="AQ240">
        <v>0</v>
      </c>
      <c r="AR240" s="5" t="s">
        <v>84</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0</v>
      </c>
    </row>
    <row r="241" spans="1:75" x14ac:dyDescent="0.25">
      <c r="A241">
        <v>2448035</v>
      </c>
      <c r="B241">
        <v>1</v>
      </c>
      <c r="C241" s="1">
        <v>34090</v>
      </c>
      <c r="D241">
        <v>1</v>
      </c>
      <c r="E241">
        <v>25.3</v>
      </c>
      <c r="F241">
        <v>105.2</v>
      </c>
      <c r="G241">
        <v>12</v>
      </c>
      <c r="H241">
        <v>8</v>
      </c>
      <c r="I241">
        <v>1</v>
      </c>
      <c r="J241">
        <v>1</v>
      </c>
      <c r="K241">
        <v>1</v>
      </c>
      <c r="N241">
        <v>0</v>
      </c>
      <c r="O241">
        <v>0</v>
      </c>
      <c r="P241">
        <v>0</v>
      </c>
      <c r="Q241">
        <v>14.6</v>
      </c>
      <c r="R241">
        <v>0</v>
      </c>
      <c r="S241">
        <v>16.3</v>
      </c>
      <c r="T241">
        <v>0</v>
      </c>
      <c r="U241">
        <v>0</v>
      </c>
      <c r="V241">
        <v>0</v>
      </c>
      <c r="W241">
        <v>0</v>
      </c>
      <c r="X241">
        <v>0</v>
      </c>
      <c r="Y241">
        <v>25.3</v>
      </c>
      <c r="Z241">
        <v>0</v>
      </c>
      <c r="AA241">
        <v>13.1</v>
      </c>
      <c r="AB241">
        <v>0</v>
      </c>
      <c r="AC241">
        <v>8.3000000000000007</v>
      </c>
      <c r="AD241">
        <v>0</v>
      </c>
      <c r="AE241">
        <v>0</v>
      </c>
      <c r="AF241">
        <v>0</v>
      </c>
      <c r="AG241">
        <v>0</v>
      </c>
      <c r="AH241">
        <v>0</v>
      </c>
      <c r="AI241">
        <v>6.2</v>
      </c>
      <c r="AJ241">
        <v>0</v>
      </c>
      <c r="AK241">
        <v>0</v>
      </c>
      <c r="AL241">
        <v>0</v>
      </c>
      <c r="AM241">
        <v>0</v>
      </c>
      <c r="AN241">
        <v>0</v>
      </c>
      <c r="AO241">
        <v>0</v>
      </c>
      <c r="AP241">
        <v>7.2</v>
      </c>
      <c r="AQ241">
        <v>0</v>
      </c>
      <c r="AR241">
        <v>14.2</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row>
    <row r="242" spans="1:75" x14ac:dyDescent="0.25">
      <c r="A242">
        <v>2448035</v>
      </c>
      <c r="B242">
        <v>1</v>
      </c>
      <c r="C242" s="1">
        <v>34121</v>
      </c>
      <c r="D242">
        <v>1</v>
      </c>
      <c r="E242">
        <v>33.299999999999997</v>
      </c>
      <c r="F242">
        <v>119.7</v>
      </c>
      <c r="G242">
        <v>18</v>
      </c>
      <c r="H242">
        <v>7</v>
      </c>
      <c r="I242">
        <v>1</v>
      </c>
      <c r="J242">
        <v>1</v>
      </c>
      <c r="K242">
        <v>1</v>
      </c>
      <c r="N242">
        <v>0</v>
      </c>
      <c r="O242">
        <v>0</v>
      </c>
      <c r="P242">
        <v>0</v>
      </c>
      <c r="Q242">
        <v>19.2</v>
      </c>
      <c r="R242">
        <v>0</v>
      </c>
      <c r="S242">
        <v>6.7</v>
      </c>
      <c r="T242">
        <v>0</v>
      </c>
      <c r="U242">
        <v>0</v>
      </c>
      <c r="V242">
        <v>0</v>
      </c>
      <c r="W242">
        <v>15.2</v>
      </c>
      <c r="X242">
        <v>17.899999999999999</v>
      </c>
      <c r="Y242">
        <v>0</v>
      </c>
      <c r="Z242">
        <v>2.1</v>
      </c>
      <c r="AA242">
        <v>0</v>
      </c>
      <c r="AB242">
        <v>0</v>
      </c>
      <c r="AC242">
        <v>0</v>
      </c>
      <c r="AD242">
        <v>0</v>
      </c>
      <c r="AE242">
        <v>33.299999999999997</v>
      </c>
      <c r="AF242">
        <v>25.3</v>
      </c>
      <c r="AG242">
        <v>0</v>
      </c>
      <c r="AH242">
        <v>0</v>
      </c>
      <c r="AI242">
        <v>0</v>
      </c>
      <c r="AJ242">
        <v>0</v>
      </c>
      <c r="AK242">
        <v>0</v>
      </c>
      <c r="AL242">
        <v>0</v>
      </c>
      <c r="AM242">
        <v>0</v>
      </c>
      <c r="AN242">
        <v>0</v>
      </c>
      <c r="AO242">
        <v>0</v>
      </c>
      <c r="AP242">
        <v>0</v>
      </c>
      <c r="AQ242">
        <v>0</v>
      </c>
      <c r="AR242" s="5" t="s">
        <v>84</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0</v>
      </c>
    </row>
    <row r="243" spans="1:75" x14ac:dyDescent="0.25">
      <c r="A243">
        <v>2448035</v>
      </c>
      <c r="B243">
        <v>1</v>
      </c>
      <c r="C243" s="1">
        <v>34151</v>
      </c>
      <c r="D243">
        <v>1</v>
      </c>
      <c r="E243">
        <v>50.7</v>
      </c>
      <c r="F243">
        <v>109.7</v>
      </c>
      <c r="G243">
        <v>13</v>
      </c>
      <c r="H243">
        <v>7</v>
      </c>
      <c r="I243">
        <v>1</v>
      </c>
      <c r="J243">
        <v>1</v>
      </c>
      <c r="K243">
        <v>1</v>
      </c>
      <c r="N243">
        <v>0.6</v>
      </c>
      <c r="O243">
        <v>0.8</v>
      </c>
      <c r="P243">
        <v>0</v>
      </c>
      <c r="Q243">
        <v>0</v>
      </c>
      <c r="R243">
        <v>0</v>
      </c>
      <c r="S243">
        <v>0</v>
      </c>
      <c r="T243">
        <v>2.1</v>
      </c>
      <c r="U243">
        <v>0</v>
      </c>
      <c r="V243">
        <v>0</v>
      </c>
      <c r="W243">
        <v>0</v>
      </c>
      <c r="X243">
        <v>0</v>
      </c>
      <c r="Y243">
        <v>0</v>
      </c>
      <c r="Z243">
        <v>50.7</v>
      </c>
      <c r="AA243">
        <v>36.5</v>
      </c>
      <c r="AB243">
        <v>0</v>
      </c>
      <c r="AC243">
        <v>0</v>
      </c>
      <c r="AD243">
        <v>0</v>
      </c>
      <c r="AE243">
        <v>0</v>
      </c>
      <c r="AF243">
        <v>0</v>
      </c>
      <c r="AG243">
        <v>0</v>
      </c>
      <c r="AH243">
        <v>0</v>
      </c>
      <c r="AI243">
        <v>0</v>
      </c>
      <c r="AJ243">
        <v>0</v>
      </c>
      <c r="AK243">
        <v>0</v>
      </c>
      <c r="AL243">
        <v>0</v>
      </c>
      <c r="AM243">
        <v>0</v>
      </c>
      <c r="AN243">
        <v>0</v>
      </c>
      <c r="AO243">
        <v>0</v>
      </c>
      <c r="AP243">
        <v>0.6</v>
      </c>
      <c r="AQ243">
        <v>0</v>
      </c>
      <c r="AR243">
        <v>18.399999999999999</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row>
    <row r="244" spans="1:75" x14ac:dyDescent="0.25">
      <c r="A244">
        <v>2448035</v>
      </c>
      <c r="B244">
        <v>1</v>
      </c>
      <c r="C244" s="1">
        <v>34182</v>
      </c>
      <c r="D244">
        <v>1</v>
      </c>
      <c r="E244">
        <v>21.9</v>
      </c>
      <c r="F244">
        <v>50.9</v>
      </c>
      <c r="G244">
        <v>24</v>
      </c>
      <c r="H244">
        <v>8</v>
      </c>
      <c r="I244">
        <v>1</v>
      </c>
      <c r="J244">
        <v>1</v>
      </c>
      <c r="K244">
        <v>1</v>
      </c>
      <c r="N244">
        <v>0</v>
      </c>
      <c r="O244">
        <v>4.0999999999999996</v>
      </c>
      <c r="P244">
        <v>0</v>
      </c>
      <c r="Q244">
        <v>0</v>
      </c>
      <c r="R244">
        <v>0</v>
      </c>
      <c r="S244">
        <v>0</v>
      </c>
      <c r="T244">
        <v>0</v>
      </c>
      <c r="U244">
        <v>0</v>
      </c>
      <c r="V244">
        <v>0.3</v>
      </c>
      <c r="W244">
        <v>0</v>
      </c>
      <c r="X244">
        <v>6.2</v>
      </c>
      <c r="Y244">
        <v>0</v>
      </c>
      <c r="Z244">
        <v>0</v>
      </c>
      <c r="AA244">
        <v>0</v>
      </c>
      <c r="AB244">
        <v>0</v>
      </c>
      <c r="AC244">
        <v>0</v>
      </c>
      <c r="AD244">
        <v>6.2</v>
      </c>
      <c r="AE244">
        <v>0</v>
      </c>
      <c r="AF244">
        <v>0</v>
      </c>
      <c r="AG244">
        <v>0</v>
      </c>
      <c r="AH244">
        <v>0</v>
      </c>
      <c r="AI244">
        <v>0.4</v>
      </c>
      <c r="AJ244">
        <v>0</v>
      </c>
      <c r="AK244">
        <v>21.9</v>
      </c>
      <c r="AL244">
        <v>0</v>
      </c>
      <c r="AM244">
        <v>0</v>
      </c>
      <c r="AN244">
        <v>0</v>
      </c>
      <c r="AO244">
        <v>0.6</v>
      </c>
      <c r="AP244">
        <v>11.2</v>
      </c>
      <c r="AQ244">
        <v>0</v>
      </c>
      <c r="AR244">
        <v>0</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row>
    <row r="245" spans="1:75" x14ac:dyDescent="0.25">
      <c r="A245">
        <v>2448035</v>
      </c>
      <c r="B245">
        <v>1</v>
      </c>
      <c r="C245" s="1">
        <v>34213</v>
      </c>
      <c r="D245">
        <v>1</v>
      </c>
      <c r="E245">
        <v>43.1</v>
      </c>
      <c r="F245">
        <v>225.2</v>
      </c>
      <c r="G245">
        <v>21</v>
      </c>
      <c r="H245">
        <v>14</v>
      </c>
      <c r="I245">
        <v>1</v>
      </c>
      <c r="J245">
        <v>1</v>
      </c>
      <c r="K245">
        <v>1</v>
      </c>
      <c r="N245">
        <v>0</v>
      </c>
      <c r="O245">
        <v>0</v>
      </c>
      <c r="P245">
        <v>4.3</v>
      </c>
      <c r="Q245">
        <v>0</v>
      </c>
      <c r="R245">
        <v>0</v>
      </c>
      <c r="S245">
        <v>0</v>
      </c>
      <c r="T245">
        <v>0</v>
      </c>
      <c r="U245">
        <v>13.4</v>
      </c>
      <c r="V245">
        <v>10.199999999999999</v>
      </c>
      <c r="W245">
        <v>0</v>
      </c>
      <c r="X245">
        <v>0</v>
      </c>
      <c r="Y245">
        <v>0</v>
      </c>
      <c r="Z245">
        <v>0</v>
      </c>
      <c r="AA245">
        <v>11.5</v>
      </c>
      <c r="AB245">
        <v>0.4</v>
      </c>
      <c r="AC245">
        <v>3</v>
      </c>
      <c r="AD245">
        <v>0</v>
      </c>
      <c r="AE245">
        <v>0</v>
      </c>
      <c r="AF245">
        <v>19.8</v>
      </c>
      <c r="AG245">
        <v>22.3</v>
      </c>
      <c r="AH245">
        <v>43.1</v>
      </c>
      <c r="AI245">
        <v>7.5</v>
      </c>
      <c r="AJ245">
        <v>24.3</v>
      </c>
      <c r="AK245">
        <v>28.4</v>
      </c>
      <c r="AL245">
        <v>27.1</v>
      </c>
      <c r="AM245">
        <v>0</v>
      </c>
      <c r="AN245">
        <v>0</v>
      </c>
      <c r="AO245">
        <v>0</v>
      </c>
      <c r="AP245">
        <v>0</v>
      </c>
      <c r="AQ245">
        <v>9.9</v>
      </c>
      <c r="AR245" s="5" t="s">
        <v>84</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0</v>
      </c>
    </row>
    <row r="246" spans="1:75" x14ac:dyDescent="0.25">
      <c r="A246">
        <v>2448035</v>
      </c>
      <c r="B246">
        <v>1</v>
      </c>
      <c r="C246" s="1">
        <v>34243</v>
      </c>
      <c r="D246">
        <v>1</v>
      </c>
      <c r="E246">
        <v>35.9</v>
      </c>
      <c r="F246">
        <v>107.2</v>
      </c>
      <c r="G246">
        <v>4</v>
      </c>
      <c r="H246">
        <v>9</v>
      </c>
      <c r="I246">
        <v>1</v>
      </c>
      <c r="J246">
        <v>1</v>
      </c>
      <c r="K246">
        <v>1</v>
      </c>
      <c r="N246">
        <v>10.3</v>
      </c>
      <c r="O246">
        <v>12.8</v>
      </c>
      <c r="P246">
        <v>6.7</v>
      </c>
      <c r="Q246">
        <v>35.9</v>
      </c>
      <c r="R246">
        <v>16.7</v>
      </c>
      <c r="S246">
        <v>0.3</v>
      </c>
      <c r="T246">
        <v>0</v>
      </c>
      <c r="U246">
        <v>0</v>
      </c>
      <c r="V246">
        <v>0</v>
      </c>
      <c r="W246">
        <v>0</v>
      </c>
      <c r="X246">
        <v>0</v>
      </c>
      <c r="Y246">
        <v>0</v>
      </c>
      <c r="Z246">
        <v>0</v>
      </c>
      <c r="AA246">
        <v>0</v>
      </c>
      <c r="AB246">
        <v>0.1</v>
      </c>
      <c r="AC246">
        <v>0</v>
      </c>
      <c r="AD246">
        <v>0</v>
      </c>
      <c r="AE246">
        <v>0</v>
      </c>
      <c r="AF246">
        <v>0</v>
      </c>
      <c r="AG246">
        <v>0</v>
      </c>
      <c r="AH246">
        <v>23.6</v>
      </c>
      <c r="AI246">
        <v>0.8</v>
      </c>
      <c r="AJ246">
        <v>0</v>
      </c>
      <c r="AK246">
        <v>0</v>
      </c>
      <c r="AL246">
        <v>0</v>
      </c>
      <c r="AM246">
        <v>0</v>
      </c>
      <c r="AN246">
        <v>0</v>
      </c>
      <c r="AO246">
        <v>0</v>
      </c>
      <c r="AP246">
        <v>0</v>
      </c>
      <c r="AQ246">
        <v>0</v>
      </c>
      <c r="AR246">
        <v>0</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1</v>
      </c>
    </row>
    <row r="247" spans="1:75" x14ac:dyDescent="0.25">
      <c r="A247">
        <v>2448035</v>
      </c>
      <c r="B247">
        <v>1</v>
      </c>
      <c r="C247" s="1">
        <v>34274</v>
      </c>
      <c r="D247">
        <v>1</v>
      </c>
      <c r="E247">
        <v>36.200000000000003</v>
      </c>
      <c r="F247">
        <v>61.9</v>
      </c>
      <c r="G247">
        <v>23</v>
      </c>
      <c r="H247">
        <v>4</v>
      </c>
      <c r="I247">
        <v>1</v>
      </c>
      <c r="J247">
        <v>1</v>
      </c>
      <c r="K247">
        <v>1</v>
      </c>
      <c r="N247">
        <v>0</v>
      </c>
      <c r="O247">
        <v>0</v>
      </c>
      <c r="P247">
        <v>0</v>
      </c>
      <c r="Q247">
        <v>0</v>
      </c>
      <c r="R247">
        <v>0</v>
      </c>
      <c r="S247">
        <v>0</v>
      </c>
      <c r="T247">
        <v>0</v>
      </c>
      <c r="U247">
        <v>0</v>
      </c>
      <c r="V247">
        <v>0</v>
      </c>
      <c r="W247">
        <v>0</v>
      </c>
      <c r="X247">
        <v>1.4</v>
      </c>
      <c r="Y247">
        <v>0</v>
      </c>
      <c r="Z247">
        <v>0</v>
      </c>
      <c r="AA247">
        <v>0</v>
      </c>
      <c r="AB247">
        <v>0</v>
      </c>
      <c r="AC247">
        <v>0</v>
      </c>
      <c r="AD247">
        <v>0</v>
      </c>
      <c r="AE247">
        <v>23.7</v>
      </c>
      <c r="AF247">
        <v>0</v>
      </c>
      <c r="AG247">
        <v>0</v>
      </c>
      <c r="AH247">
        <v>0</v>
      </c>
      <c r="AI247">
        <v>0</v>
      </c>
      <c r="AJ247">
        <v>36.200000000000003</v>
      </c>
      <c r="AK247">
        <v>0</v>
      </c>
      <c r="AL247">
        <v>0.6</v>
      </c>
      <c r="AM247">
        <v>0</v>
      </c>
      <c r="AN247">
        <v>0</v>
      </c>
      <c r="AO247">
        <v>0</v>
      </c>
      <c r="AP247">
        <v>0</v>
      </c>
      <c r="AQ247">
        <v>0</v>
      </c>
      <c r="AR247" s="5" t="s">
        <v>84</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0</v>
      </c>
    </row>
    <row r="248" spans="1:75" x14ac:dyDescent="0.25">
      <c r="A248">
        <v>2448035</v>
      </c>
      <c r="B248">
        <v>1</v>
      </c>
      <c r="C248" s="1">
        <v>34304</v>
      </c>
      <c r="D248">
        <v>1</v>
      </c>
      <c r="E248">
        <v>57.3</v>
      </c>
      <c r="F248">
        <v>168.4</v>
      </c>
      <c r="G248">
        <v>1</v>
      </c>
      <c r="H248">
        <v>8</v>
      </c>
      <c r="I248">
        <v>1</v>
      </c>
      <c r="J248">
        <v>1</v>
      </c>
      <c r="K248">
        <v>1</v>
      </c>
      <c r="N248">
        <v>57.3</v>
      </c>
      <c r="O248">
        <v>0</v>
      </c>
      <c r="P248">
        <v>0</v>
      </c>
      <c r="Q248">
        <v>0.2</v>
      </c>
      <c r="R248">
        <v>0</v>
      </c>
      <c r="S248">
        <v>0</v>
      </c>
      <c r="T248">
        <v>0</v>
      </c>
      <c r="U248">
        <v>0</v>
      </c>
      <c r="V248">
        <v>0</v>
      </c>
      <c r="W248">
        <v>0</v>
      </c>
      <c r="X248">
        <v>6</v>
      </c>
      <c r="Y248">
        <v>0</v>
      </c>
      <c r="Z248">
        <v>0</v>
      </c>
      <c r="AA248">
        <v>0</v>
      </c>
      <c r="AB248">
        <v>0</v>
      </c>
      <c r="AC248">
        <v>0</v>
      </c>
      <c r="AD248">
        <v>36.700000000000003</v>
      </c>
      <c r="AE248">
        <v>0</v>
      </c>
      <c r="AF248">
        <v>0</v>
      </c>
      <c r="AG248">
        <v>21.2</v>
      </c>
      <c r="AH248">
        <v>0</v>
      </c>
      <c r="AI248">
        <v>0</v>
      </c>
      <c r="AJ248">
        <v>0</v>
      </c>
      <c r="AK248">
        <v>0</v>
      </c>
      <c r="AL248">
        <v>0</v>
      </c>
      <c r="AM248">
        <v>0</v>
      </c>
      <c r="AN248">
        <v>0</v>
      </c>
      <c r="AO248">
        <v>6.8</v>
      </c>
      <c r="AP248">
        <v>29.6</v>
      </c>
      <c r="AQ248">
        <v>10.6</v>
      </c>
      <c r="AR248">
        <v>0</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row>
    <row r="249" spans="1:75" s="2" customFormat="1" x14ac:dyDescent="0.25">
      <c r="A249" s="2">
        <v>2448035</v>
      </c>
      <c r="B249" s="2">
        <v>1</v>
      </c>
      <c r="C249" s="3">
        <v>34335</v>
      </c>
      <c r="D249" s="2">
        <v>1</v>
      </c>
      <c r="E249" s="2">
        <v>42.8</v>
      </c>
      <c r="F249" s="2">
        <v>260.5</v>
      </c>
      <c r="G249" s="2">
        <v>29</v>
      </c>
      <c r="H249" s="2">
        <v>15</v>
      </c>
      <c r="I249" s="2">
        <v>1</v>
      </c>
      <c r="J249" s="2">
        <v>1</v>
      </c>
      <c r="K249" s="2">
        <v>1</v>
      </c>
      <c r="N249" s="2">
        <v>0</v>
      </c>
      <c r="O249" s="2">
        <v>0</v>
      </c>
      <c r="P249" s="2">
        <v>36.5</v>
      </c>
      <c r="Q249" s="2">
        <v>1.2</v>
      </c>
      <c r="R249" s="2">
        <v>6.1</v>
      </c>
      <c r="S249" s="2">
        <v>0</v>
      </c>
      <c r="T249" s="2">
        <v>0</v>
      </c>
      <c r="U249" s="2">
        <v>0</v>
      </c>
      <c r="V249" s="2">
        <v>9.3000000000000007</v>
      </c>
      <c r="W249" s="2">
        <v>31.1</v>
      </c>
      <c r="X249" s="2">
        <v>0</v>
      </c>
      <c r="Y249" s="2">
        <v>0</v>
      </c>
      <c r="Z249" s="2">
        <v>0</v>
      </c>
      <c r="AA249" s="2">
        <v>13.4</v>
      </c>
      <c r="AB249" s="2">
        <v>24.1</v>
      </c>
      <c r="AC249" s="2">
        <v>3.1</v>
      </c>
      <c r="AD249" s="2">
        <v>0</v>
      </c>
      <c r="AE249" s="2">
        <v>35.299999999999997</v>
      </c>
      <c r="AF249" s="2">
        <v>0</v>
      </c>
      <c r="AG249" s="2">
        <v>0</v>
      </c>
      <c r="AH249" s="2">
        <v>0</v>
      </c>
      <c r="AI249" s="2">
        <v>0</v>
      </c>
      <c r="AJ249" s="2">
        <v>0</v>
      </c>
      <c r="AK249" s="2">
        <v>1.3</v>
      </c>
      <c r="AL249" s="2">
        <v>0</v>
      </c>
      <c r="AM249" s="2">
        <v>0</v>
      </c>
      <c r="AN249" s="2">
        <v>21.2</v>
      </c>
      <c r="AO249" s="2">
        <v>13.4</v>
      </c>
      <c r="AP249" s="2">
        <v>42.8</v>
      </c>
      <c r="AQ249" s="2">
        <v>13.4</v>
      </c>
      <c r="AR249" s="2">
        <v>8.3000000000000007</v>
      </c>
      <c r="AS249" s="2">
        <v>1</v>
      </c>
      <c r="AT249" s="2">
        <v>1</v>
      </c>
      <c r="AU249" s="2">
        <v>1</v>
      </c>
      <c r="AV249" s="2">
        <v>1</v>
      </c>
      <c r="AW249" s="2">
        <v>1</v>
      </c>
      <c r="AX249" s="2">
        <v>1</v>
      </c>
      <c r="AY249" s="2">
        <v>1</v>
      </c>
      <c r="AZ249" s="2">
        <v>1</v>
      </c>
      <c r="BA249" s="2">
        <v>1</v>
      </c>
      <c r="BB249" s="2">
        <v>1</v>
      </c>
      <c r="BC249" s="2">
        <v>1</v>
      </c>
      <c r="BD249" s="2">
        <v>1</v>
      </c>
      <c r="BE249" s="2">
        <v>1</v>
      </c>
      <c r="BF249" s="2">
        <v>1</v>
      </c>
      <c r="BG249" s="2">
        <v>1</v>
      </c>
      <c r="BH249" s="2">
        <v>1</v>
      </c>
      <c r="BI249" s="2">
        <v>1</v>
      </c>
      <c r="BJ249" s="2">
        <v>1</v>
      </c>
      <c r="BK249" s="2">
        <v>1</v>
      </c>
      <c r="BL249" s="2">
        <v>1</v>
      </c>
      <c r="BM249" s="2">
        <v>1</v>
      </c>
      <c r="BN249" s="2">
        <v>1</v>
      </c>
      <c r="BO249" s="2">
        <v>1</v>
      </c>
      <c r="BP249" s="2">
        <v>1</v>
      </c>
      <c r="BQ249" s="2">
        <v>1</v>
      </c>
      <c r="BR249" s="2">
        <v>1</v>
      </c>
      <c r="BS249" s="2">
        <v>1</v>
      </c>
      <c r="BT249" s="2">
        <v>1</v>
      </c>
      <c r="BU249" s="2">
        <v>1</v>
      </c>
      <c r="BV249" s="2">
        <v>1</v>
      </c>
      <c r="BW249" s="2">
        <v>1</v>
      </c>
    </row>
    <row r="250" spans="1:75" x14ac:dyDescent="0.25">
      <c r="A250">
        <v>2448035</v>
      </c>
      <c r="B250">
        <v>1</v>
      </c>
      <c r="C250" s="1">
        <v>34366</v>
      </c>
      <c r="D250">
        <v>1</v>
      </c>
      <c r="E250">
        <v>29.8</v>
      </c>
      <c r="F250">
        <v>167</v>
      </c>
      <c r="G250">
        <v>26</v>
      </c>
      <c r="H250">
        <v>15</v>
      </c>
      <c r="I250">
        <v>1</v>
      </c>
      <c r="J250">
        <v>1</v>
      </c>
      <c r="K250">
        <v>1</v>
      </c>
      <c r="N250">
        <v>0</v>
      </c>
      <c r="O250">
        <v>0</v>
      </c>
      <c r="P250">
        <v>4.2</v>
      </c>
      <c r="Q250">
        <v>0</v>
      </c>
      <c r="R250">
        <v>0</v>
      </c>
      <c r="S250">
        <v>1.3</v>
      </c>
      <c r="T250">
        <v>0</v>
      </c>
      <c r="U250">
        <v>0</v>
      </c>
      <c r="V250">
        <v>12.2</v>
      </c>
      <c r="W250">
        <v>13.1</v>
      </c>
      <c r="X250">
        <v>12.1</v>
      </c>
      <c r="Y250">
        <v>10.4</v>
      </c>
      <c r="Z250">
        <v>0</v>
      </c>
      <c r="AA250">
        <v>21.2</v>
      </c>
      <c r="AB250">
        <v>4.0999999999999996</v>
      </c>
      <c r="AC250">
        <v>0</v>
      </c>
      <c r="AD250">
        <v>0</v>
      </c>
      <c r="AE250">
        <v>0</v>
      </c>
      <c r="AF250">
        <v>15.2</v>
      </c>
      <c r="AG250">
        <v>0</v>
      </c>
      <c r="AH250">
        <v>0</v>
      </c>
      <c r="AI250">
        <v>20.3</v>
      </c>
      <c r="AJ250">
        <v>0</v>
      </c>
      <c r="AK250">
        <v>11.6</v>
      </c>
      <c r="AL250">
        <v>0.8</v>
      </c>
      <c r="AM250">
        <v>29.8</v>
      </c>
      <c r="AN250">
        <v>6.6</v>
      </c>
      <c r="AO250">
        <v>4.0999999999999996</v>
      </c>
      <c r="AP250" s="54" t="s">
        <v>84</v>
      </c>
      <c r="AQ250" s="54"/>
      <c r="AR250" s="54"/>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0</v>
      </c>
    </row>
    <row r="251" spans="1:75" x14ac:dyDescent="0.25">
      <c r="A251">
        <v>2448035</v>
      </c>
      <c r="B251">
        <v>1</v>
      </c>
      <c r="C251" s="1">
        <v>34394</v>
      </c>
      <c r="D251">
        <v>1</v>
      </c>
      <c r="E251">
        <v>25.6</v>
      </c>
      <c r="F251">
        <v>77.8</v>
      </c>
      <c r="G251">
        <v>7</v>
      </c>
      <c r="H251">
        <v>10</v>
      </c>
      <c r="I251">
        <v>1</v>
      </c>
      <c r="J251">
        <v>1</v>
      </c>
      <c r="K251">
        <v>1</v>
      </c>
      <c r="N251">
        <v>0</v>
      </c>
      <c r="O251">
        <v>7.1</v>
      </c>
      <c r="P251">
        <v>0</v>
      </c>
      <c r="Q251">
        <v>0</v>
      </c>
      <c r="R251">
        <v>1.2</v>
      </c>
      <c r="S251">
        <v>0</v>
      </c>
      <c r="T251">
        <v>25.6</v>
      </c>
      <c r="U251">
        <v>3.9</v>
      </c>
      <c r="V251">
        <v>1.4</v>
      </c>
      <c r="W251">
        <v>0</v>
      </c>
      <c r="X251">
        <v>6.2</v>
      </c>
      <c r="Y251">
        <v>16.8</v>
      </c>
      <c r="Z251">
        <v>0.6</v>
      </c>
      <c r="AA251">
        <v>0</v>
      </c>
      <c r="AB251">
        <v>0</v>
      </c>
      <c r="AC251">
        <v>0</v>
      </c>
      <c r="AD251">
        <v>0</v>
      </c>
      <c r="AE251">
        <v>6.7</v>
      </c>
      <c r="AF251">
        <v>0</v>
      </c>
      <c r="AG251">
        <v>0</v>
      </c>
      <c r="AH251">
        <v>8.3000000000000007</v>
      </c>
      <c r="AI251">
        <v>0</v>
      </c>
      <c r="AJ251">
        <v>0</v>
      </c>
      <c r="AK251">
        <v>0</v>
      </c>
      <c r="AL251">
        <v>0</v>
      </c>
      <c r="AM251">
        <v>0</v>
      </c>
      <c r="AN251">
        <v>0</v>
      </c>
      <c r="AO251">
        <v>0</v>
      </c>
      <c r="AP251">
        <v>0</v>
      </c>
      <c r="AQ251">
        <v>0</v>
      </c>
      <c r="AR251">
        <v>0</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row>
    <row r="252" spans="1:75" x14ac:dyDescent="0.25">
      <c r="A252">
        <v>2448035</v>
      </c>
      <c r="B252">
        <v>1</v>
      </c>
      <c r="C252" s="1">
        <v>34425</v>
      </c>
      <c r="D252">
        <v>1</v>
      </c>
      <c r="E252">
        <v>15.2</v>
      </c>
      <c r="F252">
        <v>57.5</v>
      </c>
      <c r="G252">
        <v>13</v>
      </c>
      <c r="H252">
        <v>10</v>
      </c>
      <c r="I252">
        <v>1</v>
      </c>
      <c r="J252">
        <v>1</v>
      </c>
      <c r="K252">
        <v>1</v>
      </c>
      <c r="N252">
        <v>5.2</v>
      </c>
      <c r="O252">
        <v>14.4</v>
      </c>
      <c r="P252">
        <v>0</v>
      </c>
      <c r="Q252">
        <v>0</v>
      </c>
      <c r="R252">
        <v>0</v>
      </c>
      <c r="S252">
        <v>0</v>
      </c>
      <c r="T252">
        <v>0</v>
      </c>
      <c r="U252">
        <v>0</v>
      </c>
      <c r="V252">
        <v>0</v>
      </c>
      <c r="W252">
        <v>0</v>
      </c>
      <c r="X252">
        <v>0</v>
      </c>
      <c r="Y252">
        <v>1.4</v>
      </c>
      <c r="Z252">
        <v>15.2</v>
      </c>
      <c r="AA252">
        <v>0</v>
      </c>
      <c r="AB252">
        <v>6.8</v>
      </c>
      <c r="AC252">
        <v>2.1</v>
      </c>
      <c r="AD252">
        <v>0</v>
      </c>
      <c r="AE252">
        <v>3.2</v>
      </c>
      <c r="AF252">
        <v>1.2</v>
      </c>
      <c r="AG252">
        <v>0</v>
      </c>
      <c r="AH252">
        <v>0</v>
      </c>
      <c r="AI252">
        <v>6.8</v>
      </c>
      <c r="AJ252">
        <v>0</v>
      </c>
      <c r="AK252">
        <v>0</v>
      </c>
      <c r="AL252">
        <v>1.2</v>
      </c>
      <c r="AM252">
        <v>0</v>
      </c>
      <c r="AN252">
        <v>0</v>
      </c>
      <c r="AO252">
        <v>0</v>
      </c>
      <c r="AP252">
        <v>0</v>
      </c>
      <c r="AQ252">
        <v>0</v>
      </c>
      <c r="AR252" s="5" t="s">
        <v>84</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0</v>
      </c>
    </row>
    <row r="253" spans="1:75" x14ac:dyDescent="0.25">
      <c r="A253">
        <v>2448035</v>
      </c>
      <c r="B253">
        <v>1</v>
      </c>
      <c r="C253" s="1">
        <v>34455</v>
      </c>
      <c r="D253">
        <v>1</v>
      </c>
      <c r="E253">
        <v>48.6</v>
      </c>
      <c r="F253">
        <v>135.1</v>
      </c>
      <c r="G253">
        <v>12</v>
      </c>
      <c r="H253">
        <v>8</v>
      </c>
      <c r="I253">
        <v>1</v>
      </c>
      <c r="J253">
        <v>1</v>
      </c>
      <c r="K253">
        <v>1</v>
      </c>
      <c r="N253">
        <v>0</v>
      </c>
      <c r="O253">
        <v>0</v>
      </c>
      <c r="P253">
        <v>0</v>
      </c>
      <c r="Q253">
        <v>0</v>
      </c>
      <c r="R253">
        <v>0</v>
      </c>
      <c r="S253">
        <v>0</v>
      </c>
      <c r="T253">
        <v>0</v>
      </c>
      <c r="U253">
        <v>0</v>
      </c>
      <c r="V253">
        <v>0</v>
      </c>
      <c r="W253">
        <v>1.2</v>
      </c>
      <c r="X253">
        <v>0</v>
      </c>
      <c r="Y253">
        <v>48.6</v>
      </c>
      <c r="Z253">
        <v>0</v>
      </c>
      <c r="AA253">
        <v>0</v>
      </c>
      <c r="AB253">
        <v>0</v>
      </c>
      <c r="AC253">
        <v>16.8</v>
      </c>
      <c r="AD253">
        <v>0.2</v>
      </c>
      <c r="AE253">
        <v>8.6</v>
      </c>
      <c r="AF253">
        <v>0</v>
      </c>
      <c r="AG253">
        <v>0</v>
      </c>
      <c r="AH253">
        <v>0</v>
      </c>
      <c r="AI253">
        <v>0</v>
      </c>
      <c r="AJ253">
        <v>0</v>
      </c>
      <c r="AK253">
        <v>20.399999999999999</v>
      </c>
      <c r="AL253">
        <v>0</v>
      </c>
      <c r="AM253">
        <v>0</v>
      </c>
      <c r="AN253">
        <v>0</v>
      </c>
      <c r="AO253">
        <v>0</v>
      </c>
      <c r="AP253">
        <v>28.2</v>
      </c>
      <c r="AQ253">
        <v>11.1</v>
      </c>
      <c r="AR253">
        <v>0</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row>
    <row r="254" spans="1:75" x14ac:dyDescent="0.25">
      <c r="A254">
        <v>2448035</v>
      </c>
      <c r="B254">
        <v>1</v>
      </c>
      <c r="C254" s="1">
        <v>34486</v>
      </c>
      <c r="D254">
        <v>1</v>
      </c>
      <c r="E254">
        <v>25.9</v>
      </c>
      <c r="F254">
        <v>140.4</v>
      </c>
      <c r="G254">
        <v>8</v>
      </c>
      <c r="H254">
        <v>12</v>
      </c>
      <c r="I254">
        <v>1</v>
      </c>
      <c r="J254">
        <v>1</v>
      </c>
      <c r="K254">
        <v>1</v>
      </c>
      <c r="N254">
        <v>15.2</v>
      </c>
      <c r="O254">
        <v>9.3000000000000007</v>
      </c>
      <c r="P254">
        <v>0</v>
      </c>
      <c r="Q254">
        <v>2.8</v>
      </c>
      <c r="R254">
        <v>0</v>
      </c>
      <c r="S254">
        <v>0</v>
      </c>
      <c r="T254">
        <v>12.2</v>
      </c>
      <c r="U254">
        <v>25.9</v>
      </c>
      <c r="V254">
        <v>0</v>
      </c>
      <c r="W254">
        <v>0</v>
      </c>
      <c r="X254">
        <v>0</v>
      </c>
      <c r="Y254">
        <v>6.8</v>
      </c>
      <c r="Z254">
        <v>11.1</v>
      </c>
      <c r="AA254">
        <v>0</v>
      </c>
      <c r="AB254">
        <v>0</v>
      </c>
      <c r="AC254">
        <v>0</v>
      </c>
      <c r="AD254">
        <v>0</v>
      </c>
      <c r="AE254">
        <v>6.7</v>
      </c>
      <c r="AF254">
        <v>0</v>
      </c>
      <c r="AG254">
        <v>0</v>
      </c>
      <c r="AH254">
        <v>3.7</v>
      </c>
      <c r="AI254">
        <v>0</v>
      </c>
      <c r="AJ254">
        <v>0</v>
      </c>
      <c r="AK254">
        <v>0</v>
      </c>
      <c r="AL254">
        <v>23.4</v>
      </c>
      <c r="AM254">
        <v>8.1999999999999993</v>
      </c>
      <c r="AN254">
        <v>0</v>
      </c>
      <c r="AO254">
        <v>0</v>
      </c>
      <c r="AP254">
        <v>15.1</v>
      </c>
      <c r="AQ254">
        <v>0</v>
      </c>
      <c r="AR254" s="5" t="s">
        <v>84</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0</v>
      </c>
    </row>
    <row r="255" spans="1:75" x14ac:dyDescent="0.25">
      <c r="A255">
        <v>2448035</v>
      </c>
      <c r="B255">
        <v>1</v>
      </c>
      <c r="C255" s="1">
        <v>34516</v>
      </c>
      <c r="D255">
        <v>1</v>
      </c>
      <c r="E255">
        <v>25.3</v>
      </c>
      <c r="F255">
        <v>106.8</v>
      </c>
      <c r="G255">
        <v>19</v>
      </c>
      <c r="H255">
        <v>9</v>
      </c>
      <c r="I255">
        <v>1</v>
      </c>
      <c r="J255">
        <v>1</v>
      </c>
      <c r="K255">
        <v>1</v>
      </c>
      <c r="N255">
        <v>0</v>
      </c>
      <c r="O255">
        <v>0</v>
      </c>
      <c r="P255">
        <v>0</v>
      </c>
      <c r="Q255">
        <v>0</v>
      </c>
      <c r="R255">
        <v>0</v>
      </c>
      <c r="S255">
        <v>9.5</v>
      </c>
      <c r="T255">
        <v>13.1</v>
      </c>
      <c r="U255">
        <v>8.6999999999999993</v>
      </c>
      <c r="V255">
        <v>0</v>
      </c>
      <c r="W255">
        <v>0</v>
      </c>
      <c r="X255">
        <v>0</v>
      </c>
      <c r="Y255">
        <v>0</v>
      </c>
      <c r="Z255">
        <v>0</v>
      </c>
      <c r="AA255">
        <v>12.8</v>
      </c>
      <c r="AB255">
        <v>0</v>
      </c>
      <c r="AC255">
        <v>0</v>
      </c>
      <c r="AD255">
        <v>8.1</v>
      </c>
      <c r="AE255">
        <v>0</v>
      </c>
      <c r="AF255">
        <v>25.3</v>
      </c>
      <c r="AG255">
        <v>0</v>
      </c>
      <c r="AH255">
        <v>4.3</v>
      </c>
      <c r="AI255">
        <v>0</v>
      </c>
      <c r="AJ255">
        <v>0</v>
      </c>
      <c r="AK255">
        <v>0</v>
      </c>
      <c r="AL255">
        <v>0</v>
      </c>
      <c r="AM255">
        <v>0</v>
      </c>
      <c r="AN255">
        <v>0</v>
      </c>
      <c r="AO255">
        <v>16.8</v>
      </c>
      <c r="AP255">
        <v>0</v>
      </c>
      <c r="AQ255">
        <v>0</v>
      </c>
      <c r="AR255">
        <v>8.1999999999999993</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row>
    <row r="256" spans="1:75" x14ac:dyDescent="0.25">
      <c r="A256">
        <v>2448035</v>
      </c>
      <c r="B256">
        <v>1</v>
      </c>
      <c r="C256" s="1">
        <v>34547</v>
      </c>
      <c r="D256">
        <v>1</v>
      </c>
      <c r="E256">
        <v>16.7</v>
      </c>
      <c r="F256">
        <v>16.7</v>
      </c>
      <c r="G256">
        <v>2</v>
      </c>
      <c r="H256">
        <v>1</v>
      </c>
      <c r="I256">
        <v>1</v>
      </c>
      <c r="J256">
        <v>1</v>
      </c>
      <c r="K256">
        <v>1</v>
      </c>
      <c r="N256">
        <v>0</v>
      </c>
      <c r="O256">
        <v>16.7</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row>
    <row r="257" spans="1:75" x14ac:dyDescent="0.25">
      <c r="A257">
        <v>2448035</v>
      </c>
      <c r="B257">
        <v>1</v>
      </c>
      <c r="C257" s="1">
        <v>34578</v>
      </c>
      <c r="D257">
        <v>1</v>
      </c>
      <c r="E257">
        <v>0</v>
      </c>
      <c r="F257">
        <v>0</v>
      </c>
      <c r="G257">
        <v>1</v>
      </c>
      <c r="H257">
        <v>0</v>
      </c>
      <c r="I257">
        <v>1</v>
      </c>
      <c r="J257">
        <v>1</v>
      </c>
      <c r="K257">
        <v>1</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s="5" t="s">
        <v>84</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0</v>
      </c>
    </row>
    <row r="258" spans="1:75" x14ac:dyDescent="0.25">
      <c r="A258">
        <v>2448035</v>
      </c>
      <c r="B258">
        <v>1</v>
      </c>
      <c r="C258" s="1">
        <v>34608</v>
      </c>
      <c r="D258">
        <v>1</v>
      </c>
      <c r="E258">
        <v>27.1</v>
      </c>
      <c r="F258">
        <v>75.7</v>
      </c>
      <c r="G258">
        <v>26</v>
      </c>
      <c r="H258">
        <v>8</v>
      </c>
      <c r="I258">
        <v>1</v>
      </c>
      <c r="J258">
        <v>1</v>
      </c>
      <c r="K258">
        <v>1</v>
      </c>
      <c r="N258">
        <v>0</v>
      </c>
      <c r="O258">
        <v>0</v>
      </c>
      <c r="P258">
        <v>6.1</v>
      </c>
      <c r="Q258">
        <v>0</v>
      </c>
      <c r="R258">
        <v>0</v>
      </c>
      <c r="S258">
        <v>0</v>
      </c>
      <c r="T258">
        <v>0</v>
      </c>
      <c r="U258">
        <v>0</v>
      </c>
      <c r="V258">
        <v>0</v>
      </c>
      <c r="W258">
        <v>0</v>
      </c>
      <c r="X258">
        <v>0</v>
      </c>
      <c r="Y258">
        <v>0</v>
      </c>
      <c r="Z258">
        <v>0</v>
      </c>
      <c r="AA258">
        <v>4.5999999999999996</v>
      </c>
      <c r="AB258">
        <v>0</v>
      </c>
      <c r="AC258">
        <v>0</v>
      </c>
      <c r="AD258">
        <v>0</v>
      </c>
      <c r="AE258">
        <v>0</v>
      </c>
      <c r="AF258">
        <v>8.3000000000000007</v>
      </c>
      <c r="AG258">
        <v>0</v>
      </c>
      <c r="AH258">
        <v>0</v>
      </c>
      <c r="AI258">
        <v>6.3</v>
      </c>
      <c r="AJ258">
        <v>0</v>
      </c>
      <c r="AK258">
        <v>0</v>
      </c>
      <c r="AL258">
        <v>8.4</v>
      </c>
      <c r="AM258">
        <v>27.1</v>
      </c>
      <c r="AN258">
        <v>13.6</v>
      </c>
      <c r="AO258">
        <v>0</v>
      </c>
      <c r="AP258">
        <v>0</v>
      </c>
      <c r="AQ258">
        <v>0</v>
      </c>
      <c r="AR258">
        <v>1.3</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row>
    <row r="259" spans="1:75" x14ac:dyDescent="0.25">
      <c r="A259">
        <v>2448035</v>
      </c>
      <c r="B259">
        <v>1</v>
      </c>
      <c r="C259" s="1">
        <v>34639</v>
      </c>
      <c r="D259">
        <v>1</v>
      </c>
      <c r="E259">
        <v>35.5</v>
      </c>
      <c r="F259">
        <v>121.3</v>
      </c>
      <c r="G259">
        <v>13</v>
      </c>
      <c r="H259">
        <v>9</v>
      </c>
      <c r="I259">
        <v>1</v>
      </c>
      <c r="J259">
        <v>1</v>
      </c>
      <c r="K259">
        <v>1</v>
      </c>
      <c r="N259">
        <v>0</v>
      </c>
      <c r="O259">
        <v>2.1</v>
      </c>
      <c r="P259">
        <v>0</v>
      </c>
      <c r="Q259">
        <v>6.2</v>
      </c>
      <c r="R259">
        <v>17.8</v>
      </c>
      <c r="S259">
        <v>0</v>
      </c>
      <c r="T259">
        <v>18.3</v>
      </c>
      <c r="U259">
        <v>14.8</v>
      </c>
      <c r="V259">
        <v>0</v>
      </c>
      <c r="W259">
        <v>0</v>
      </c>
      <c r="X259">
        <v>0</v>
      </c>
      <c r="Y259">
        <v>0</v>
      </c>
      <c r="Z259">
        <v>35.5</v>
      </c>
      <c r="AA259">
        <v>8.6</v>
      </c>
      <c r="AB259">
        <v>0</v>
      </c>
      <c r="AC259">
        <v>0</v>
      </c>
      <c r="AD259">
        <v>0</v>
      </c>
      <c r="AE259">
        <v>0</v>
      </c>
      <c r="AF259">
        <v>0</v>
      </c>
      <c r="AG259">
        <v>0</v>
      </c>
      <c r="AH259">
        <v>0</v>
      </c>
      <c r="AI259">
        <v>0</v>
      </c>
      <c r="AJ259">
        <v>0</v>
      </c>
      <c r="AK259">
        <v>0</v>
      </c>
      <c r="AL259">
        <v>0</v>
      </c>
      <c r="AM259">
        <v>0</v>
      </c>
      <c r="AN259">
        <v>0</v>
      </c>
      <c r="AO259">
        <v>7.9</v>
      </c>
      <c r="AP259">
        <v>10.1</v>
      </c>
      <c r="AQ259">
        <v>0</v>
      </c>
      <c r="AR259" s="5" t="s">
        <v>84</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0</v>
      </c>
    </row>
    <row r="260" spans="1:75" x14ac:dyDescent="0.25">
      <c r="A260">
        <v>2448035</v>
      </c>
      <c r="B260">
        <v>1</v>
      </c>
      <c r="C260" s="1">
        <v>34669</v>
      </c>
      <c r="D260">
        <v>1</v>
      </c>
      <c r="E260">
        <v>35.700000000000003</v>
      </c>
      <c r="F260">
        <v>201.9</v>
      </c>
      <c r="G260">
        <v>23</v>
      </c>
      <c r="H260">
        <v>11</v>
      </c>
      <c r="I260">
        <v>1</v>
      </c>
      <c r="J260">
        <v>1</v>
      </c>
      <c r="K260">
        <v>1</v>
      </c>
      <c r="N260">
        <v>0</v>
      </c>
      <c r="O260">
        <v>0</v>
      </c>
      <c r="P260">
        <v>0</v>
      </c>
      <c r="Q260">
        <v>0</v>
      </c>
      <c r="R260">
        <v>27.7</v>
      </c>
      <c r="S260">
        <v>16</v>
      </c>
      <c r="T260">
        <v>31</v>
      </c>
      <c r="U260">
        <v>0</v>
      </c>
      <c r="V260">
        <v>0</v>
      </c>
      <c r="W260">
        <v>0</v>
      </c>
      <c r="X260">
        <v>0</v>
      </c>
      <c r="Y260">
        <v>0</v>
      </c>
      <c r="Z260">
        <v>0</v>
      </c>
      <c r="AA260">
        <v>15.8</v>
      </c>
      <c r="AB260">
        <v>0</v>
      </c>
      <c r="AC260">
        <v>26.3</v>
      </c>
      <c r="AD260">
        <v>6.8</v>
      </c>
      <c r="AE260">
        <v>0</v>
      </c>
      <c r="AF260">
        <v>2.2999999999999998</v>
      </c>
      <c r="AG260">
        <v>0</v>
      </c>
      <c r="AH260">
        <v>0</v>
      </c>
      <c r="AI260">
        <v>0</v>
      </c>
      <c r="AJ260">
        <v>35.700000000000003</v>
      </c>
      <c r="AK260">
        <v>23.6</v>
      </c>
      <c r="AL260">
        <v>0.4</v>
      </c>
      <c r="AM260">
        <v>0</v>
      </c>
      <c r="AN260">
        <v>0</v>
      </c>
      <c r="AO260">
        <v>0</v>
      </c>
      <c r="AP260">
        <v>0</v>
      </c>
      <c r="AQ260">
        <v>16.3</v>
      </c>
      <c r="AR260">
        <v>0</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row>
    <row r="261" spans="1:75" s="2" customFormat="1" x14ac:dyDescent="0.25">
      <c r="A261" s="2">
        <v>2448035</v>
      </c>
      <c r="B261" s="2">
        <v>1</v>
      </c>
      <c r="C261" s="3">
        <v>34700</v>
      </c>
      <c r="D261" s="2">
        <v>1</v>
      </c>
      <c r="E261" s="2">
        <v>47.5</v>
      </c>
      <c r="F261" s="2">
        <v>387.3</v>
      </c>
      <c r="G261" s="2">
        <v>11</v>
      </c>
      <c r="H261" s="2">
        <v>22</v>
      </c>
      <c r="I261" s="2">
        <v>1</v>
      </c>
      <c r="J261" s="2">
        <v>1</v>
      </c>
      <c r="K261" s="2">
        <v>1</v>
      </c>
      <c r="N261" s="2">
        <v>2.1</v>
      </c>
      <c r="O261" s="2">
        <v>0</v>
      </c>
      <c r="P261" s="2">
        <v>0</v>
      </c>
      <c r="Q261" s="2">
        <v>42.5</v>
      </c>
      <c r="R261" s="2">
        <v>11.8</v>
      </c>
      <c r="S261" s="2">
        <v>14.8</v>
      </c>
      <c r="T261" s="2">
        <v>27.9</v>
      </c>
      <c r="U261" s="2">
        <v>25.1</v>
      </c>
      <c r="V261" s="2">
        <v>9.6</v>
      </c>
      <c r="W261" s="2">
        <v>2.8</v>
      </c>
      <c r="X261" s="2">
        <v>47.5</v>
      </c>
      <c r="Y261" s="2">
        <v>29.8</v>
      </c>
      <c r="Z261" s="2">
        <v>15.8</v>
      </c>
      <c r="AA261" s="2">
        <v>3.4</v>
      </c>
      <c r="AB261" s="2">
        <v>42</v>
      </c>
      <c r="AC261" s="2">
        <v>1.8</v>
      </c>
      <c r="AD261" s="2">
        <v>19.899999999999999</v>
      </c>
      <c r="AE261" s="2">
        <v>25.7</v>
      </c>
      <c r="AF261" s="2">
        <v>9.1999999999999993</v>
      </c>
      <c r="AG261" s="2">
        <v>6.3</v>
      </c>
      <c r="AH261" s="2">
        <v>0</v>
      </c>
      <c r="AI261" s="2">
        <v>0</v>
      </c>
      <c r="AJ261" s="2">
        <v>2.1</v>
      </c>
      <c r="AK261" s="2">
        <v>21</v>
      </c>
      <c r="AL261" s="2">
        <v>0</v>
      </c>
      <c r="AM261" s="2">
        <v>0</v>
      </c>
      <c r="AN261" s="2">
        <v>10.6</v>
      </c>
      <c r="AO261" s="2">
        <v>0</v>
      </c>
      <c r="AP261" s="2">
        <v>0</v>
      </c>
      <c r="AQ261" s="2">
        <v>15.6</v>
      </c>
      <c r="AR261" s="2">
        <v>0</v>
      </c>
      <c r="AS261" s="2">
        <v>1</v>
      </c>
      <c r="AT261" s="2">
        <v>1</v>
      </c>
      <c r="AU261" s="2">
        <v>1</v>
      </c>
      <c r="AV261" s="2">
        <v>1</v>
      </c>
      <c r="AW261" s="2">
        <v>1</v>
      </c>
      <c r="AX261" s="2">
        <v>1</v>
      </c>
      <c r="AY261" s="2">
        <v>1</v>
      </c>
      <c r="AZ261" s="2">
        <v>1</v>
      </c>
      <c r="BA261" s="2">
        <v>1</v>
      </c>
      <c r="BB261" s="2">
        <v>1</v>
      </c>
      <c r="BC261" s="2">
        <v>1</v>
      </c>
      <c r="BD261" s="2">
        <v>1</v>
      </c>
      <c r="BE261" s="2">
        <v>1</v>
      </c>
      <c r="BF261" s="2">
        <v>1</v>
      </c>
      <c r="BG261" s="2">
        <v>1</v>
      </c>
      <c r="BH261" s="2">
        <v>1</v>
      </c>
      <c r="BI261" s="2">
        <v>1</v>
      </c>
      <c r="BJ261" s="2">
        <v>1</v>
      </c>
      <c r="BK261" s="2">
        <v>1</v>
      </c>
      <c r="BL261" s="2">
        <v>1</v>
      </c>
      <c r="BM261" s="2">
        <v>1</v>
      </c>
      <c r="BN261" s="2">
        <v>1</v>
      </c>
      <c r="BO261" s="2">
        <v>1</v>
      </c>
      <c r="BP261" s="2">
        <v>1</v>
      </c>
      <c r="BQ261" s="2">
        <v>1</v>
      </c>
      <c r="BR261" s="2">
        <v>1</v>
      </c>
      <c r="BS261" s="2">
        <v>1</v>
      </c>
      <c r="BT261" s="2">
        <v>1</v>
      </c>
      <c r="BU261" s="2">
        <v>1</v>
      </c>
      <c r="BV261" s="2">
        <v>1</v>
      </c>
      <c r="BW261" s="2">
        <v>1</v>
      </c>
    </row>
    <row r="262" spans="1:75" x14ac:dyDescent="0.25">
      <c r="A262">
        <v>2448035</v>
      </c>
      <c r="B262">
        <v>1</v>
      </c>
      <c r="C262" s="1">
        <v>34731</v>
      </c>
      <c r="D262">
        <v>1</v>
      </c>
      <c r="E262">
        <v>41.1</v>
      </c>
      <c r="F262">
        <v>198.5</v>
      </c>
      <c r="G262">
        <v>11</v>
      </c>
      <c r="H262">
        <v>16</v>
      </c>
      <c r="I262">
        <v>1</v>
      </c>
      <c r="J262">
        <v>1</v>
      </c>
      <c r="K262">
        <v>1</v>
      </c>
      <c r="N262">
        <v>23.7</v>
      </c>
      <c r="O262">
        <v>16.7</v>
      </c>
      <c r="P262">
        <v>18.899999999999999</v>
      </c>
      <c r="Q262">
        <v>2.1</v>
      </c>
      <c r="R262">
        <v>8.1999999999999993</v>
      </c>
      <c r="S262">
        <v>14.8</v>
      </c>
      <c r="T262">
        <v>10.5</v>
      </c>
      <c r="U262">
        <v>8.6</v>
      </c>
      <c r="V262">
        <v>2.2999999999999998</v>
      </c>
      <c r="W262">
        <v>6.8</v>
      </c>
      <c r="X262">
        <v>41.1</v>
      </c>
      <c r="Y262">
        <v>0</v>
      </c>
      <c r="Z262">
        <v>11.8</v>
      </c>
      <c r="AA262">
        <v>0</v>
      </c>
      <c r="AB262">
        <v>24.9</v>
      </c>
      <c r="AC262">
        <v>1.3</v>
      </c>
      <c r="AD262">
        <v>0</v>
      </c>
      <c r="AE262">
        <v>0</v>
      </c>
      <c r="AF262">
        <v>0</v>
      </c>
      <c r="AG262">
        <v>2.7</v>
      </c>
      <c r="AH262">
        <v>0</v>
      </c>
      <c r="AI262">
        <v>0</v>
      </c>
      <c r="AJ262">
        <v>0</v>
      </c>
      <c r="AK262">
        <v>0</v>
      </c>
      <c r="AL262">
        <v>0</v>
      </c>
      <c r="AM262">
        <v>4.0999999999999996</v>
      </c>
      <c r="AN262">
        <v>0</v>
      </c>
      <c r="AO262">
        <v>0</v>
      </c>
      <c r="AP262" s="54" t="s">
        <v>84</v>
      </c>
      <c r="AQ262" s="54"/>
      <c r="AR262" s="54"/>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0</v>
      </c>
    </row>
    <row r="263" spans="1:75" x14ac:dyDescent="0.25">
      <c r="A263">
        <v>2448035</v>
      </c>
      <c r="B263">
        <v>1</v>
      </c>
      <c r="C263" s="1">
        <v>34759</v>
      </c>
      <c r="D263">
        <v>1</v>
      </c>
      <c r="E263">
        <v>35.6</v>
      </c>
      <c r="F263">
        <v>144</v>
      </c>
      <c r="G263">
        <v>4</v>
      </c>
      <c r="H263">
        <v>11</v>
      </c>
      <c r="I263">
        <v>1</v>
      </c>
      <c r="J263">
        <v>1</v>
      </c>
      <c r="K263">
        <v>1</v>
      </c>
      <c r="N263">
        <v>19.7</v>
      </c>
      <c r="O263">
        <v>0</v>
      </c>
      <c r="P263">
        <v>1.2</v>
      </c>
      <c r="Q263">
        <v>35.6</v>
      </c>
      <c r="R263">
        <v>23.3</v>
      </c>
      <c r="S263">
        <v>0</v>
      </c>
      <c r="T263">
        <v>0.9</v>
      </c>
      <c r="U263">
        <v>0</v>
      </c>
      <c r="V263">
        <v>0.8</v>
      </c>
      <c r="W263">
        <v>15.7</v>
      </c>
      <c r="X263">
        <v>0</v>
      </c>
      <c r="Y263">
        <v>0</v>
      </c>
      <c r="Z263">
        <v>9.1</v>
      </c>
      <c r="AA263">
        <v>0</v>
      </c>
      <c r="AB263">
        <v>8.5</v>
      </c>
      <c r="AC263">
        <v>0</v>
      </c>
      <c r="AD263">
        <v>0</v>
      </c>
      <c r="AE263">
        <v>0</v>
      </c>
      <c r="AF263">
        <v>0</v>
      </c>
      <c r="AG263">
        <v>0</v>
      </c>
      <c r="AH263">
        <v>0</v>
      </c>
      <c r="AI263">
        <v>0</v>
      </c>
      <c r="AJ263">
        <v>0</v>
      </c>
      <c r="AK263">
        <v>7.5</v>
      </c>
      <c r="AL263">
        <v>0</v>
      </c>
      <c r="AM263">
        <v>0</v>
      </c>
      <c r="AN263">
        <v>0</v>
      </c>
      <c r="AO263">
        <v>0</v>
      </c>
      <c r="AP263">
        <v>0</v>
      </c>
      <c r="AQ263">
        <v>21.7</v>
      </c>
      <c r="AR263">
        <v>0</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row>
    <row r="264" spans="1:75" x14ac:dyDescent="0.25">
      <c r="A264">
        <v>2448035</v>
      </c>
      <c r="B264">
        <v>1</v>
      </c>
      <c r="C264" s="1">
        <v>34790</v>
      </c>
      <c r="D264">
        <v>1</v>
      </c>
      <c r="E264">
        <v>51.6</v>
      </c>
      <c r="F264">
        <v>82.4</v>
      </c>
      <c r="G264">
        <v>18</v>
      </c>
      <c r="H264">
        <v>3</v>
      </c>
      <c r="I264">
        <v>1</v>
      </c>
      <c r="J264">
        <v>1</v>
      </c>
      <c r="K264">
        <v>1</v>
      </c>
      <c r="N264">
        <v>0</v>
      </c>
      <c r="O264">
        <v>0</v>
      </c>
      <c r="P264">
        <v>0</v>
      </c>
      <c r="Q264">
        <v>0</v>
      </c>
      <c r="R264">
        <v>0</v>
      </c>
      <c r="S264">
        <v>0</v>
      </c>
      <c r="T264">
        <v>0</v>
      </c>
      <c r="U264">
        <v>0</v>
      </c>
      <c r="V264">
        <v>7.6</v>
      </c>
      <c r="W264">
        <v>0</v>
      </c>
      <c r="X264">
        <v>0</v>
      </c>
      <c r="Y264">
        <v>0</v>
      </c>
      <c r="Z264">
        <v>0</v>
      </c>
      <c r="AA264">
        <v>0</v>
      </c>
      <c r="AB264">
        <v>0</v>
      </c>
      <c r="AC264">
        <v>0</v>
      </c>
      <c r="AD264">
        <v>0</v>
      </c>
      <c r="AE264">
        <v>51.6</v>
      </c>
      <c r="AF264">
        <v>23.2</v>
      </c>
      <c r="AG264">
        <v>0</v>
      </c>
      <c r="AH264">
        <v>0</v>
      </c>
      <c r="AI264">
        <v>0</v>
      </c>
      <c r="AJ264">
        <v>0</v>
      </c>
      <c r="AK264">
        <v>0</v>
      </c>
      <c r="AL264">
        <v>0</v>
      </c>
      <c r="AM264">
        <v>0</v>
      </c>
      <c r="AN264">
        <v>0</v>
      </c>
      <c r="AO264">
        <v>0</v>
      </c>
      <c r="AP264">
        <v>0</v>
      </c>
      <c r="AQ264">
        <v>0</v>
      </c>
      <c r="AR264" s="5" t="s">
        <v>84</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0</v>
      </c>
    </row>
    <row r="265" spans="1:75" x14ac:dyDescent="0.25">
      <c r="A265">
        <v>2448035</v>
      </c>
      <c r="B265">
        <v>1</v>
      </c>
      <c r="C265" s="1">
        <v>34820</v>
      </c>
      <c r="D265">
        <v>1</v>
      </c>
      <c r="E265">
        <v>12.8</v>
      </c>
      <c r="F265">
        <v>32.700000000000003</v>
      </c>
      <c r="G265">
        <v>4</v>
      </c>
      <c r="H265">
        <v>4</v>
      </c>
      <c r="I265">
        <v>1</v>
      </c>
      <c r="J265">
        <v>1</v>
      </c>
      <c r="K265">
        <v>1</v>
      </c>
      <c r="N265">
        <v>0</v>
      </c>
      <c r="O265">
        <v>0</v>
      </c>
      <c r="P265">
        <v>0</v>
      </c>
      <c r="Q265">
        <v>12.8</v>
      </c>
      <c r="R265">
        <v>7.7</v>
      </c>
      <c r="S265">
        <v>0</v>
      </c>
      <c r="T265">
        <v>2.1</v>
      </c>
      <c r="U265">
        <v>0</v>
      </c>
      <c r="V265">
        <v>0</v>
      </c>
      <c r="W265">
        <v>10.1</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row>
    <row r="266" spans="1:75" x14ac:dyDescent="0.25">
      <c r="A266">
        <v>2448035</v>
      </c>
      <c r="B266">
        <v>1</v>
      </c>
      <c r="C266" s="1">
        <v>34851</v>
      </c>
      <c r="D266">
        <v>1</v>
      </c>
      <c r="E266">
        <v>31.8</v>
      </c>
      <c r="F266">
        <v>77</v>
      </c>
      <c r="G266">
        <v>17</v>
      </c>
      <c r="H266">
        <v>4</v>
      </c>
      <c r="I266">
        <v>1</v>
      </c>
      <c r="J266">
        <v>1</v>
      </c>
      <c r="K266">
        <v>1</v>
      </c>
      <c r="N266">
        <v>0</v>
      </c>
      <c r="O266">
        <v>0</v>
      </c>
      <c r="P266">
        <v>0</v>
      </c>
      <c r="Q266">
        <v>0</v>
      </c>
      <c r="R266">
        <v>0</v>
      </c>
      <c r="S266">
        <v>0</v>
      </c>
      <c r="T266">
        <v>0</v>
      </c>
      <c r="U266">
        <v>9.3000000000000007</v>
      </c>
      <c r="V266">
        <v>0</v>
      </c>
      <c r="W266">
        <v>0</v>
      </c>
      <c r="X266">
        <v>0</v>
      </c>
      <c r="Y266">
        <v>0</v>
      </c>
      <c r="Z266">
        <v>0</v>
      </c>
      <c r="AA266">
        <v>0</v>
      </c>
      <c r="AB266">
        <v>0</v>
      </c>
      <c r="AC266">
        <v>0</v>
      </c>
      <c r="AD266">
        <v>31.8</v>
      </c>
      <c r="AE266">
        <v>0</v>
      </c>
      <c r="AF266">
        <v>0</v>
      </c>
      <c r="AG266">
        <v>0</v>
      </c>
      <c r="AH266">
        <v>0</v>
      </c>
      <c r="AI266">
        <v>0</v>
      </c>
      <c r="AJ266">
        <v>0</v>
      </c>
      <c r="AK266">
        <v>0</v>
      </c>
      <c r="AL266">
        <v>23.1</v>
      </c>
      <c r="AM266">
        <v>0</v>
      </c>
      <c r="AN266">
        <v>0</v>
      </c>
      <c r="AO266">
        <v>0</v>
      </c>
      <c r="AP266">
        <v>12.8</v>
      </c>
      <c r="AQ266">
        <v>0</v>
      </c>
      <c r="AR266" s="5" t="s">
        <v>84</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0</v>
      </c>
    </row>
    <row r="267" spans="1:75" x14ac:dyDescent="0.25">
      <c r="A267">
        <v>2448035</v>
      </c>
      <c r="B267">
        <v>1</v>
      </c>
      <c r="C267" s="1">
        <v>34881</v>
      </c>
      <c r="D267">
        <v>1</v>
      </c>
      <c r="E267">
        <v>38.700000000000003</v>
      </c>
      <c r="F267">
        <v>69.099999999999994</v>
      </c>
      <c r="G267">
        <v>22</v>
      </c>
      <c r="H267">
        <v>5</v>
      </c>
      <c r="I267">
        <v>1</v>
      </c>
      <c r="J267">
        <v>1</v>
      </c>
      <c r="K267">
        <v>1</v>
      </c>
      <c r="N267">
        <v>0</v>
      </c>
      <c r="O267">
        <v>0</v>
      </c>
      <c r="P267">
        <v>0</v>
      </c>
      <c r="Q267">
        <v>0</v>
      </c>
      <c r="R267">
        <v>0</v>
      </c>
      <c r="S267">
        <v>0</v>
      </c>
      <c r="T267">
        <v>0</v>
      </c>
      <c r="U267">
        <v>0</v>
      </c>
      <c r="V267">
        <v>0</v>
      </c>
      <c r="W267">
        <v>6.8</v>
      </c>
      <c r="X267">
        <v>3.6</v>
      </c>
      <c r="Y267">
        <v>0</v>
      </c>
      <c r="Z267">
        <v>0</v>
      </c>
      <c r="AA267">
        <v>0</v>
      </c>
      <c r="AB267">
        <v>0</v>
      </c>
      <c r="AC267">
        <v>0</v>
      </c>
      <c r="AD267">
        <v>0</v>
      </c>
      <c r="AE267">
        <v>0</v>
      </c>
      <c r="AF267">
        <v>0</v>
      </c>
      <c r="AG267">
        <v>0</v>
      </c>
      <c r="AH267">
        <v>0</v>
      </c>
      <c r="AI267">
        <v>38.700000000000003</v>
      </c>
      <c r="AJ267">
        <v>0</v>
      </c>
      <c r="AK267">
        <v>0</v>
      </c>
      <c r="AL267">
        <v>0</v>
      </c>
      <c r="AM267">
        <v>0</v>
      </c>
      <c r="AN267">
        <v>11.8</v>
      </c>
      <c r="AO267">
        <v>0</v>
      </c>
      <c r="AP267">
        <v>0</v>
      </c>
      <c r="AQ267">
        <v>0</v>
      </c>
      <c r="AR267">
        <v>8.1999999999999993</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1</v>
      </c>
      <c r="BV267">
        <v>1</v>
      </c>
      <c r="BW267">
        <v>1</v>
      </c>
    </row>
    <row r="268" spans="1:75" x14ac:dyDescent="0.25">
      <c r="A268">
        <v>2448035</v>
      </c>
      <c r="B268">
        <v>1</v>
      </c>
      <c r="C268" s="1">
        <v>34912</v>
      </c>
      <c r="D268">
        <v>1</v>
      </c>
      <c r="E268">
        <v>36.1</v>
      </c>
      <c r="F268">
        <v>66.099999999999994</v>
      </c>
      <c r="G268">
        <v>5</v>
      </c>
      <c r="H268">
        <v>3</v>
      </c>
      <c r="I268">
        <v>1</v>
      </c>
      <c r="J268">
        <v>1</v>
      </c>
      <c r="K268">
        <v>1</v>
      </c>
      <c r="N268">
        <v>0</v>
      </c>
      <c r="O268">
        <v>0</v>
      </c>
      <c r="P268">
        <v>0</v>
      </c>
      <c r="Q268">
        <v>0</v>
      </c>
      <c r="R268">
        <v>36.1</v>
      </c>
      <c r="S268">
        <v>23.2</v>
      </c>
      <c r="T268">
        <v>0</v>
      </c>
      <c r="U268">
        <v>0</v>
      </c>
      <c r="V268">
        <v>0</v>
      </c>
      <c r="W268">
        <v>0</v>
      </c>
      <c r="X268">
        <v>0</v>
      </c>
      <c r="Y268">
        <v>0</v>
      </c>
      <c r="Z268">
        <v>0</v>
      </c>
      <c r="AA268">
        <v>0</v>
      </c>
      <c r="AB268">
        <v>0</v>
      </c>
      <c r="AC268">
        <v>0</v>
      </c>
      <c r="AD268">
        <v>0</v>
      </c>
      <c r="AE268">
        <v>0</v>
      </c>
      <c r="AF268">
        <v>0</v>
      </c>
      <c r="AG268">
        <v>0</v>
      </c>
      <c r="AH268">
        <v>0</v>
      </c>
      <c r="AI268">
        <v>0</v>
      </c>
      <c r="AJ268">
        <v>0</v>
      </c>
      <c r="AK268">
        <v>0</v>
      </c>
      <c r="AL268">
        <v>6.8</v>
      </c>
      <c r="AM268">
        <v>0</v>
      </c>
      <c r="AN268">
        <v>0</v>
      </c>
      <c r="AO268">
        <v>0</v>
      </c>
      <c r="AP268">
        <v>0</v>
      </c>
      <c r="AQ268">
        <v>0</v>
      </c>
      <c r="AR268">
        <v>0</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row>
    <row r="269" spans="1:75" x14ac:dyDescent="0.25">
      <c r="A269">
        <v>2448035</v>
      </c>
      <c r="B269">
        <v>1</v>
      </c>
      <c r="C269" s="1">
        <v>34943</v>
      </c>
      <c r="D269">
        <v>1</v>
      </c>
      <c r="E269">
        <v>32.6</v>
      </c>
      <c r="F269">
        <v>131.1</v>
      </c>
      <c r="G269">
        <v>24</v>
      </c>
      <c r="H269">
        <v>8</v>
      </c>
      <c r="I269">
        <v>1</v>
      </c>
      <c r="J269">
        <v>1</v>
      </c>
      <c r="K269">
        <v>1</v>
      </c>
      <c r="N269">
        <v>0</v>
      </c>
      <c r="O269">
        <v>0</v>
      </c>
      <c r="P269">
        <v>0</v>
      </c>
      <c r="Q269">
        <v>0</v>
      </c>
      <c r="R269">
        <v>0</v>
      </c>
      <c r="S269">
        <v>0</v>
      </c>
      <c r="T269">
        <v>0</v>
      </c>
      <c r="U269">
        <v>0</v>
      </c>
      <c r="V269">
        <v>0</v>
      </c>
      <c r="W269">
        <v>0</v>
      </c>
      <c r="X269">
        <v>0</v>
      </c>
      <c r="Y269">
        <v>0</v>
      </c>
      <c r="Z269">
        <v>0</v>
      </c>
      <c r="AA269">
        <v>0</v>
      </c>
      <c r="AB269">
        <v>7.1</v>
      </c>
      <c r="AC269">
        <v>0</v>
      </c>
      <c r="AD269">
        <v>0</v>
      </c>
      <c r="AE269">
        <v>27</v>
      </c>
      <c r="AF269">
        <v>0</v>
      </c>
      <c r="AG269">
        <v>0</v>
      </c>
      <c r="AH269">
        <v>0</v>
      </c>
      <c r="AI269">
        <v>0</v>
      </c>
      <c r="AJ269">
        <v>13.1</v>
      </c>
      <c r="AK269">
        <v>32.6</v>
      </c>
      <c r="AL269">
        <v>3.9</v>
      </c>
      <c r="AM269">
        <v>14.9</v>
      </c>
      <c r="AN269">
        <v>31.3</v>
      </c>
      <c r="AO269">
        <v>0</v>
      </c>
      <c r="AP269">
        <v>1.2</v>
      </c>
      <c r="AQ269">
        <v>0</v>
      </c>
      <c r="AR269" s="5" t="s">
        <v>84</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0</v>
      </c>
    </row>
    <row r="270" spans="1:75" x14ac:dyDescent="0.25">
      <c r="A270">
        <v>2448035</v>
      </c>
      <c r="B270">
        <v>1</v>
      </c>
      <c r="C270" s="1">
        <v>34973</v>
      </c>
      <c r="D270">
        <v>1</v>
      </c>
      <c r="E270">
        <v>32.799999999999997</v>
      </c>
      <c r="F270">
        <v>143.19999999999999</v>
      </c>
      <c r="G270">
        <v>13</v>
      </c>
      <c r="H270">
        <v>10</v>
      </c>
      <c r="I270">
        <v>1</v>
      </c>
      <c r="J270">
        <v>1</v>
      </c>
      <c r="K270">
        <v>1</v>
      </c>
      <c r="N270">
        <v>0</v>
      </c>
      <c r="O270">
        <v>4.7</v>
      </c>
      <c r="P270">
        <v>0</v>
      </c>
      <c r="Q270">
        <v>0</v>
      </c>
      <c r="R270">
        <v>6.8</v>
      </c>
      <c r="S270">
        <v>0</v>
      </c>
      <c r="T270">
        <v>0</v>
      </c>
      <c r="U270">
        <v>23.1</v>
      </c>
      <c r="V270">
        <v>0</v>
      </c>
      <c r="W270">
        <v>0</v>
      </c>
      <c r="X270">
        <v>15.7</v>
      </c>
      <c r="Y270">
        <v>0</v>
      </c>
      <c r="Z270">
        <v>32.799999999999997</v>
      </c>
      <c r="AA270">
        <v>0</v>
      </c>
      <c r="AB270">
        <v>0</v>
      </c>
      <c r="AC270">
        <v>16.7</v>
      </c>
      <c r="AD270">
        <v>0</v>
      </c>
      <c r="AE270">
        <v>8.1999999999999993</v>
      </c>
      <c r="AF270">
        <v>16.7</v>
      </c>
      <c r="AG270">
        <v>0</v>
      </c>
      <c r="AH270">
        <v>0</v>
      </c>
      <c r="AI270">
        <v>0</v>
      </c>
      <c r="AJ270">
        <v>0</v>
      </c>
      <c r="AK270">
        <v>0</v>
      </c>
      <c r="AL270">
        <v>0</v>
      </c>
      <c r="AM270">
        <v>0</v>
      </c>
      <c r="AN270">
        <v>0</v>
      </c>
      <c r="AO270">
        <v>7.2</v>
      </c>
      <c r="AP270">
        <v>0</v>
      </c>
      <c r="AQ270">
        <v>0</v>
      </c>
      <c r="AR270">
        <v>11.3</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row>
    <row r="271" spans="1:75" x14ac:dyDescent="0.25">
      <c r="A271">
        <v>2448035</v>
      </c>
      <c r="B271">
        <v>1</v>
      </c>
      <c r="C271" s="1">
        <v>35004</v>
      </c>
      <c r="D271">
        <v>1</v>
      </c>
      <c r="E271">
        <v>25.3</v>
      </c>
      <c r="F271">
        <v>90.9</v>
      </c>
      <c r="G271">
        <v>17</v>
      </c>
      <c r="H271">
        <v>9</v>
      </c>
      <c r="I271">
        <v>1</v>
      </c>
      <c r="J271">
        <v>1</v>
      </c>
      <c r="K271">
        <v>1</v>
      </c>
      <c r="N271">
        <v>8.6</v>
      </c>
      <c r="O271">
        <v>2.4</v>
      </c>
      <c r="P271">
        <v>6.5</v>
      </c>
      <c r="Q271">
        <v>0</v>
      </c>
      <c r="R271">
        <v>0</v>
      </c>
      <c r="S271">
        <v>0</v>
      </c>
      <c r="T271">
        <v>0</v>
      </c>
      <c r="U271">
        <v>0</v>
      </c>
      <c r="V271">
        <v>0</v>
      </c>
      <c r="W271">
        <v>0</v>
      </c>
      <c r="X271">
        <v>0</v>
      </c>
      <c r="Y271">
        <v>13.5</v>
      </c>
      <c r="Z271">
        <v>0</v>
      </c>
      <c r="AA271">
        <v>1.7</v>
      </c>
      <c r="AB271">
        <v>0</v>
      </c>
      <c r="AC271">
        <v>11.8</v>
      </c>
      <c r="AD271">
        <v>25.3</v>
      </c>
      <c r="AE271">
        <v>0</v>
      </c>
      <c r="AF271">
        <v>0</v>
      </c>
      <c r="AG271">
        <v>0</v>
      </c>
      <c r="AH271">
        <v>0</v>
      </c>
      <c r="AI271">
        <v>0</v>
      </c>
      <c r="AJ271">
        <v>0</v>
      </c>
      <c r="AK271">
        <v>0</v>
      </c>
      <c r="AL271">
        <v>0</v>
      </c>
      <c r="AM271">
        <v>14.8</v>
      </c>
      <c r="AN271">
        <v>0</v>
      </c>
      <c r="AO271">
        <v>0</v>
      </c>
      <c r="AP271">
        <v>6.3</v>
      </c>
      <c r="AQ271">
        <v>0</v>
      </c>
      <c r="AR271" s="5" t="s">
        <v>84</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0</v>
      </c>
    </row>
    <row r="272" spans="1:75" x14ac:dyDescent="0.25">
      <c r="A272">
        <v>2448035</v>
      </c>
      <c r="B272">
        <v>1</v>
      </c>
      <c r="C272" s="1">
        <v>35034</v>
      </c>
      <c r="D272">
        <v>1</v>
      </c>
      <c r="E272">
        <v>32.5</v>
      </c>
      <c r="F272">
        <v>106.3</v>
      </c>
      <c r="G272">
        <v>30</v>
      </c>
      <c r="H272">
        <v>7</v>
      </c>
      <c r="I272">
        <v>1</v>
      </c>
      <c r="J272">
        <v>1</v>
      </c>
      <c r="K272">
        <v>1</v>
      </c>
      <c r="N272">
        <v>0</v>
      </c>
      <c r="O272">
        <v>0</v>
      </c>
      <c r="P272">
        <v>0</v>
      </c>
      <c r="Q272">
        <v>21.2</v>
      </c>
      <c r="R272">
        <v>0</v>
      </c>
      <c r="S272">
        <v>0</v>
      </c>
      <c r="T272">
        <v>0</v>
      </c>
      <c r="U272">
        <v>0</v>
      </c>
      <c r="V272">
        <v>0</v>
      </c>
      <c r="W272">
        <v>0</v>
      </c>
      <c r="X272">
        <v>0</v>
      </c>
      <c r="Y272">
        <v>15.3</v>
      </c>
      <c r="Z272">
        <v>0</v>
      </c>
      <c r="AA272">
        <v>18.399999999999999</v>
      </c>
      <c r="AB272">
        <v>0</v>
      </c>
      <c r="AC272">
        <v>0</v>
      </c>
      <c r="AD272">
        <v>0</v>
      </c>
      <c r="AE272">
        <v>0</v>
      </c>
      <c r="AF272">
        <v>0</v>
      </c>
      <c r="AG272">
        <v>9.9</v>
      </c>
      <c r="AH272">
        <v>0</v>
      </c>
      <c r="AI272">
        <v>0</v>
      </c>
      <c r="AJ272">
        <v>2.8</v>
      </c>
      <c r="AK272">
        <v>0</v>
      </c>
      <c r="AL272">
        <v>0</v>
      </c>
      <c r="AM272">
        <v>0</v>
      </c>
      <c r="AN272">
        <v>6.2</v>
      </c>
      <c r="AO272">
        <v>0</v>
      </c>
      <c r="AP272">
        <v>0</v>
      </c>
      <c r="AQ272">
        <v>32.5</v>
      </c>
      <c r="AR272">
        <v>0</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row>
    <row r="273" spans="1:75" s="2" customFormat="1" x14ac:dyDescent="0.25">
      <c r="A273" s="2">
        <v>2448035</v>
      </c>
      <c r="B273" s="2">
        <v>1</v>
      </c>
      <c r="C273" s="3">
        <v>35065</v>
      </c>
      <c r="D273" s="2">
        <v>1</v>
      </c>
      <c r="E273" s="2">
        <v>56.2</v>
      </c>
      <c r="F273" s="2">
        <v>656.5</v>
      </c>
      <c r="G273" s="2">
        <v>27</v>
      </c>
      <c r="H273" s="2">
        <v>25</v>
      </c>
      <c r="I273" s="2">
        <v>1</v>
      </c>
      <c r="J273" s="2">
        <v>1</v>
      </c>
      <c r="K273" s="2">
        <v>1</v>
      </c>
      <c r="N273" s="2">
        <v>0</v>
      </c>
      <c r="O273" s="2">
        <v>12.8</v>
      </c>
      <c r="P273" s="2">
        <v>6.1</v>
      </c>
      <c r="Q273" s="2">
        <v>0</v>
      </c>
      <c r="R273" s="2">
        <v>47.5</v>
      </c>
      <c r="S273" s="2">
        <v>10.7</v>
      </c>
      <c r="T273" s="2">
        <v>15.7</v>
      </c>
      <c r="U273" s="2">
        <v>13.6</v>
      </c>
      <c r="V273" s="2">
        <v>18.100000000000001</v>
      </c>
      <c r="W273" s="2">
        <v>21.4</v>
      </c>
      <c r="X273" s="2">
        <v>23.6</v>
      </c>
      <c r="Y273" s="2">
        <v>0</v>
      </c>
      <c r="Z273" s="2">
        <v>0</v>
      </c>
      <c r="AA273" s="2">
        <v>11.9</v>
      </c>
      <c r="AB273" s="2">
        <v>49.3</v>
      </c>
      <c r="AC273" s="2">
        <v>16.8</v>
      </c>
      <c r="AD273" s="2">
        <v>49.7</v>
      </c>
      <c r="AE273" s="2">
        <v>24.1</v>
      </c>
      <c r="AF273" s="2">
        <v>9.1999999999999993</v>
      </c>
      <c r="AG273" s="2">
        <v>32.700000000000003</v>
      </c>
      <c r="AH273" s="2">
        <v>25.3</v>
      </c>
      <c r="AI273" s="2">
        <v>25.3</v>
      </c>
      <c r="AJ273" s="2">
        <v>33.1</v>
      </c>
      <c r="AK273" s="2">
        <v>49.8</v>
      </c>
      <c r="AL273" s="2">
        <v>17.399999999999999</v>
      </c>
      <c r="AM273" s="2">
        <v>0</v>
      </c>
      <c r="AN273" s="2">
        <v>56.2</v>
      </c>
      <c r="AO273" s="2">
        <v>33.299999999999997</v>
      </c>
      <c r="AP273" s="2">
        <v>0</v>
      </c>
      <c r="AQ273" s="2">
        <v>22.1</v>
      </c>
      <c r="AR273" s="2">
        <v>30.8</v>
      </c>
      <c r="AS273" s="2">
        <v>1</v>
      </c>
      <c r="AT273" s="2">
        <v>1</v>
      </c>
      <c r="AU273" s="2">
        <v>1</v>
      </c>
      <c r="AV273" s="2">
        <v>1</v>
      </c>
      <c r="AW273" s="2">
        <v>1</v>
      </c>
      <c r="AX273" s="2">
        <v>1</v>
      </c>
      <c r="AY273" s="2">
        <v>1</v>
      </c>
      <c r="AZ273" s="2">
        <v>1</v>
      </c>
      <c r="BA273" s="2">
        <v>1</v>
      </c>
      <c r="BB273" s="2">
        <v>1</v>
      </c>
      <c r="BC273" s="2">
        <v>1</v>
      </c>
      <c r="BD273" s="2">
        <v>1</v>
      </c>
      <c r="BE273" s="2">
        <v>1</v>
      </c>
      <c r="BF273" s="2">
        <v>1</v>
      </c>
      <c r="BG273" s="2">
        <v>1</v>
      </c>
      <c r="BH273" s="2">
        <v>1</v>
      </c>
      <c r="BI273" s="2">
        <v>1</v>
      </c>
      <c r="BJ273" s="2">
        <v>1</v>
      </c>
      <c r="BK273" s="2">
        <v>1</v>
      </c>
      <c r="BL273" s="2">
        <v>1</v>
      </c>
      <c r="BM273" s="2">
        <v>1</v>
      </c>
      <c r="BN273" s="2">
        <v>1</v>
      </c>
      <c r="BO273" s="2">
        <v>1</v>
      </c>
      <c r="BP273" s="2">
        <v>1</v>
      </c>
      <c r="BQ273" s="2">
        <v>1</v>
      </c>
      <c r="BR273" s="2">
        <v>1</v>
      </c>
      <c r="BS273" s="2">
        <v>1</v>
      </c>
      <c r="BT273" s="2">
        <v>1</v>
      </c>
      <c r="BU273" s="2">
        <v>1</v>
      </c>
      <c r="BV273" s="2">
        <v>1</v>
      </c>
      <c r="BW273" s="2">
        <v>1</v>
      </c>
    </row>
    <row r="274" spans="1:75" x14ac:dyDescent="0.25">
      <c r="A274">
        <v>2448035</v>
      </c>
      <c r="B274">
        <v>1</v>
      </c>
      <c r="C274" s="1">
        <v>35096</v>
      </c>
      <c r="D274">
        <v>1</v>
      </c>
      <c r="E274">
        <v>41.4</v>
      </c>
      <c r="F274">
        <v>355.9</v>
      </c>
      <c r="G274">
        <v>26</v>
      </c>
      <c r="H274">
        <v>24</v>
      </c>
      <c r="I274">
        <v>1</v>
      </c>
      <c r="J274">
        <v>1</v>
      </c>
      <c r="K274">
        <v>1</v>
      </c>
      <c r="N274">
        <v>8.1999999999999993</v>
      </c>
      <c r="O274">
        <v>18.100000000000001</v>
      </c>
      <c r="P274">
        <v>10.5</v>
      </c>
      <c r="Q274">
        <v>6.8</v>
      </c>
      <c r="R274">
        <v>0</v>
      </c>
      <c r="S274">
        <v>23.6</v>
      </c>
      <c r="T274">
        <v>23.3</v>
      </c>
      <c r="U274">
        <v>3.7</v>
      </c>
      <c r="V274">
        <v>5.2</v>
      </c>
      <c r="W274">
        <v>19.100000000000001</v>
      </c>
      <c r="X274">
        <v>8.4</v>
      </c>
      <c r="Y274">
        <v>1.5</v>
      </c>
      <c r="Z274">
        <v>2.1</v>
      </c>
      <c r="AA274">
        <v>25.5</v>
      </c>
      <c r="AB274">
        <v>4.0999999999999996</v>
      </c>
      <c r="AC274">
        <v>12.8</v>
      </c>
      <c r="AD274">
        <v>3.7</v>
      </c>
      <c r="AE274">
        <v>16.5</v>
      </c>
      <c r="AF274">
        <v>27.5</v>
      </c>
      <c r="AG274">
        <v>0</v>
      </c>
      <c r="AH274">
        <v>9.6</v>
      </c>
      <c r="AI274">
        <v>0</v>
      </c>
      <c r="AJ274">
        <v>0</v>
      </c>
      <c r="AK274">
        <v>17.8</v>
      </c>
      <c r="AL274">
        <v>6.8</v>
      </c>
      <c r="AM274">
        <v>41.4</v>
      </c>
      <c r="AN274">
        <v>32.5</v>
      </c>
      <c r="AO274">
        <v>0</v>
      </c>
      <c r="AP274">
        <v>27.2</v>
      </c>
      <c r="AQ274" s="54" t="s">
        <v>84</v>
      </c>
      <c r="AR274" s="54"/>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0</v>
      </c>
    </row>
    <row r="275" spans="1:75" x14ac:dyDescent="0.25">
      <c r="A275">
        <v>2448035</v>
      </c>
      <c r="B275">
        <v>1</v>
      </c>
      <c r="C275" s="1">
        <v>35125</v>
      </c>
      <c r="D275">
        <v>1</v>
      </c>
      <c r="E275">
        <v>39.1</v>
      </c>
      <c r="F275">
        <v>284.8</v>
      </c>
      <c r="G275">
        <v>10</v>
      </c>
      <c r="H275">
        <v>18</v>
      </c>
      <c r="I275">
        <v>1</v>
      </c>
      <c r="J275">
        <v>1</v>
      </c>
      <c r="K275">
        <v>1</v>
      </c>
      <c r="N275">
        <v>35.299999999999997</v>
      </c>
      <c r="O275">
        <v>0</v>
      </c>
      <c r="P275">
        <v>6.1</v>
      </c>
      <c r="Q275">
        <v>16.5</v>
      </c>
      <c r="R275">
        <v>0</v>
      </c>
      <c r="S275">
        <v>29.5</v>
      </c>
      <c r="T275">
        <v>0</v>
      </c>
      <c r="U275">
        <v>28.1</v>
      </c>
      <c r="V275">
        <v>0</v>
      </c>
      <c r="W275">
        <v>39.1</v>
      </c>
      <c r="X275">
        <v>7.2</v>
      </c>
      <c r="Y275">
        <v>0</v>
      </c>
      <c r="Z275">
        <v>0</v>
      </c>
      <c r="AA275">
        <v>14.8</v>
      </c>
      <c r="AB275">
        <v>9.9</v>
      </c>
      <c r="AC275">
        <v>3.5</v>
      </c>
      <c r="AD275">
        <v>9.6</v>
      </c>
      <c r="AE275">
        <v>0</v>
      </c>
      <c r="AF275">
        <v>0.2</v>
      </c>
      <c r="AG275">
        <v>10.7</v>
      </c>
      <c r="AH275">
        <v>0</v>
      </c>
      <c r="AI275">
        <v>12.6</v>
      </c>
      <c r="AJ275">
        <v>0</v>
      </c>
      <c r="AK275">
        <v>0</v>
      </c>
      <c r="AL275">
        <v>2.7</v>
      </c>
      <c r="AM275">
        <v>0</v>
      </c>
      <c r="AN275">
        <v>11.9</v>
      </c>
      <c r="AO275">
        <v>21.3</v>
      </c>
      <c r="AP275">
        <v>0</v>
      </c>
      <c r="AQ275">
        <v>0</v>
      </c>
      <c r="AR275">
        <v>25.8</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row>
    <row r="276" spans="1:75" x14ac:dyDescent="0.25">
      <c r="A276">
        <v>2448035</v>
      </c>
      <c r="B276">
        <v>1</v>
      </c>
      <c r="C276" s="1">
        <v>35156</v>
      </c>
      <c r="D276">
        <v>1</v>
      </c>
      <c r="E276">
        <v>23.2</v>
      </c>
      <c r="F276">
        <v>66.3</v>
      </c>
      <c r="G276">
        <v>17</v>
      </c>
      <c r="H276">
        <v>8</v>
      </c>
      <c r="I276">
        <v>1</v>
      </c>
      <c r="J276">
        <v>1</v>
      </c>
      <c r="K276">
        <v>1</v>
      </c>
      <c r="N276">
        <v>0.2</v>
      </c>
      <c r="O276">
        <v>4.2</v>
      </c>
      <c r="P276">
        <v>0</v>
      </c>
      <c r="Q276">
        <v>0</v>
      </c>
      <c r="R276">
        <v>0</v>
      </c>
      <c r="S276">
        <v>9.5</v>
      </c>
      <c r="T276">
        <v>0</v>
      </c>
      <c r="U276">
        <v>0</v>
      </c>
      <c r="V276">
        <v>12.6</v>
      </c>
      <c r="W276">
        <v>0</v>
      </c>
      <c r="X276">
        <v>0</v>
      </c>
      <c r="Y276">
        <v>0</v>
      </c>
      <c r="Z276">
        <v>0</v>
      </c>
      <c r="AA276">
        <v>1.7</v>
      </c>
      <c r="AB276">
        <v>0</v>
      </c>
      <c r="AC276">
        <v>0</v>
      </c>
      <c r="AD276">
        <v>23.2</v>
      </c>
      <c r="AE276">
        <v>0</v>
      </c>
      <c r="AF276">
        <v>5.0999999999999996</v>
      </c>
      <c r="AG276">
        <v>0</v>
      </c>
      <c r="AH276">
        <v>0</v>
      </c>
      <c r="AI276">
        <v>0</v>
      </c>
      <c r="AJ276">
        <v>0</v>
      </c>
      <c r="AK276">
        <v>0</v>
      </c>
      <c r="AL276">
        <v>0</v>
      </c>
      <c r="AM276">
        <v>0</v>
      </c>
      <c r="AN276">
        <v>0</v>
      </c>
      <c r="AO276">
        <v>9.8000000000000007</v>
      </c>
      <c r="AP276">
        <v>0</v>
      </c>
      <c r="AQ276">
        <v>0</v>
      </c>
      <c r="AR276" s="5" t="s">
        <v>84</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0</v>
      </c>
    </row>
    <row r="277" spans="1:75" x14ac:dyDescent="0.25">
      <c r="A277">
        <v>2448035</v>
      </c>
      <c r="B277">
        <v>1</v>
      </c>
      <c r="C277" s="1">
        <v>35186</v>
      </c>
      <c r="D277">
        <v>1</v>
      </c>
      <c r="E277">
        <v>16.399999999999999</v>
      </c>
      <c r="F277">
        <v>29.1</v>
      </c>
      <c r="G277">
        <v>22</v>
      </c>
      <c r="H277">
        <v>3</v>
      </c>
      <c r="I277">
        <v>1</v>
      </c>
      <c r="J277">
        <v>1</v>
      </c>
      <c r="K277">
        <v>1</v>
      </c>
      <c r="N277">
        <v>0</v>
      </c>
      <c r="O277">
        <v>0</v>
      </c>
      <c r="P277">
        <v>0</v>
      </c>
      <c r="Q277">
        <v>0</v>
      </c>
      <c r="R277">
        <v>0</v>
      </c>
      <c r="S277">
        <v>0</v>
      </c>
      <c r="T277">
        <v>0</v>
      </c>
      <c r="U277">
        <v>0</v>
      </c>
      <c r="V277">
        <v>0</v>
      </c>
      <c r="W277">
        <v>4.5</v>
      </c>
      <c r="X277">
        <v>0</v>
      </c>
      <c r="Y277">
        <v>0</v>
      </c>
      <c r="Z277">
        <v>0</v>
      </c>
      <c r="AA277">
        <v>0</v>
      </c>
      <c r="AB277">
        <v>0</v>
      </c>
      <c r="AC277">
        <v>0</v>
      </c>
      <c r="AD277">
        <v>0</v>
      </c>
      <c r="AE277">
        <v>0</v>
      </c>
      <c r="AF277">
        <v>0</v>
      </c>
      <c r="AG277">
        <v>0</v>
      </c>
      <c r="AH277">
        <v>0</v>
      </c>
      <c r="AI277">
        <v>16.399999999999999</v>
      </c>
      <c r="AJ277">
        <v>0</v>
      </c>
      <c r="AK277">
        <v>0</v>
      </c>
      <c r="AL277">
        <v>0</v>
      </c>
      <c r="AM277">
        <v>8.1999999999999993</v>
      </c>
      <c r="AN277">
        <v>0</v>
      </c>
      <c r="AO277">
        <v>0</v>
      </c>
      <c r="AP277">
        <v>0</v>
      </c>
      <c r="AQ277">
        <v>0</v>
      </c>
      <c r="AR277">
        <v>0</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row>
    <row r="278" spans="1:75" x14ac:dyDescent="0.25">
      <c r="A278">
        <v>2448035</v>
      </c>
      <c r="B278">
        <v>1</v>
      </c>
      <c r="C278" s="1">
        <v>35217</v>
      </c>
      <c r="D278">
        <v>1</v>
      </c>
      <c r="E278">
        <v>31.2</v>
      </c>
      <c r="F278">
        <v>97.7</v>
      </c>
      <c r="G278">
        <v>3</v>
      </c>
      <c r="H278">
        <v>5</v>
      </c>
      <c r="I278">
        <v>1</v>
      </c>
      <c r="J278">
        <v>1</v>
      </c>
      <c r="K278">
        <v>1</v>
      </c>
      <c r="N278">
        <v>0</v>
      </c>
      <c r="O278">
        <v>0</v>
      </c>
      <c r="P278">
        <v>31.2</v>
      </c>
      <c r="Q278">
        <v>20.6</v>
      </c>
      <c r="R278">
        <v>0</v>
      </c>
      <c r="S278">
        <v>0</v>
      </c>
      <c r="T278">
        <v>0</v>
      </c>
      <c r="U278">
        <v>0</v>
      </c>
      <c r="V278">
        <v>0</v>
      </c>
      <c r="W278">
        <v>0</v>
      </c>
      <c r="X278">
        <v>0</v>
      </c>
      <c r="Y278">
        <v>0</v>
      </c>
      <c r="Z278">
        <v>0</v>
      </c>
      <c r="AA278">
        <v>0</v>
      </c>
      <c r="AB278">
        <v>0</v>
      </c>
      <c r="AC278">
        <v>0</v>
      </c>
      <c r="AD278">
        <v>8.9</v>
      </c>
      <c r="AE278">
        <v>0</v>
      </c>
      <c r="AF278">
        <v>0</v>
      </c>
      <c r="AG278">
        <v>0</v>
      </c>
      <c r="AH278">
        <v>0</v>
      </c>
      <c r="AI278">
        <v>0</v>
      </c>
      <c r="AJ278">
        <v>0</v>
      </c>
      <c r="AK278">
        <v>0</v>
      </c>
      <c r="AL278">
        <v>0</v>
      </c>
      <c r="AM278">
        <v>0</v>
      </c>
      <c r="AN278">
        <v>29.7</v>
      </c>
      <c r="AO278">
        <v>0</v>
      </c>
      <c r="AP278">
        <v>0</v>
      </c>
      <c r="AQ278">
        <v>7.3</v>
      </c>
      <c r="AR278" s="5" t="s">
        <v>84</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0</v>
      </c>
    </row>
    <row r="279" spans="1:75" x14ac:dyDescent="0.25">
      <c r="A279">
        <v>2448035</v>
      </c>
      <c r="B279">
        <v>1</v>
      </c>
      <c r="C279" s="1">
        <v>35247</v>
      </c>
      <c r="D279">
        <v>1</v>
      </c>
      <c r="E279">
        <v>15.8</v>
      </c>
      <c r="F279">
        <v>46.7</v>
      </c>
      <c r="G279">
        <v>5</v>
      </c>
      <c r="H279">
        <v>5</v>
      </c>
      <c r="I279">
        <v>1</v>
      </c>
      <c r="J279">
        <v>1</v>
      </c>
      <c r="K279">
        <v>1</v>
      </c>
      <c r="N279">
        <v>0</v>
      </c>
      <c r="O279">
        <v>0</v>
      </c>
      <c r="P279">
        <v>0</v>
      </c>
      <c r="Q279">
        <v>0</v>
      </c>
      <c r="R279">
        <v>15.8</v>
      </c>
      <c r="S279">
        <v>0</v>
      </c>
      <c r="T279">
        <v>3.7</v>
      </c>
      <c r="U279">
        <v>0</v>
      </c>
      <c r="V279">
        <v>9.1</v>
      </c>
      <c r="W279">
        <v>11.3</v>
      </c>
      <c r="X279">
        <v>0</v>
      </c>
      <c r="Y279">
        <v>0</v>
      </c>
      <c r="Z279">
        <v>0</v>
      </c>
      <c r="AA279">
        <v>0</v>
      </c>
      <c r="AB279">
        <v>0</v>
      </c>
      <c r="AC279">
        <v>0</v>
      </c>
      <c r="AD279">
        <v>0</v>
      </c>
      <c r="AE279">
        <v>0</v>
      </c>
      <c r="AF279">
        <v>0</v>
      </c>
      <c r="AG279">
        <v>0</v>
      </c>
      <c r="AH279">
        <v>0</v>
      </c>
      <c r="AI279">
        <v>6.8</v>
      </c>
      <c r="AJ279">
        <v>0</v>
      </c>
      <c r="AK279">
        <v>0</v>
      </c>
      <c r="AL279">
        <v>0</v>
      </c>
      <c r="AM279">
        <v>0</v>
      </c>
      <c r="AN279">
        <v>0</v>
      </c>
      <c r="AO279">
        <v>0</v>
      </c>
      <c r="AP279">
        <v>0</v>
      </c>
      <c r="AQ279">
        <v>0</v>
      </c>
      <c r="AR279">
        <v>0</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row>
    <row r="280" spans="1:75" x14ac:dyDescent="0.25">
      <c r="A280">
        <v>2448035</v>
      </c>
      <c r="B280">
        <v>1</v>
      </c>
      <c r="C280" s="1">
        <v>35278</v>
      </c>
      <c r="D280">
        <v>1</v>
      </c>
      <c r="E280">
        <v>39.5</v>
      </c>
      <c r="F280">
        <v>54.8</v>
      </c>
      <c r="G280">
        <v>10</v>
      </c>
      <c r="H280">
        <v>2</v>
      </c>
      <c r="I280">
        <v>1</v>
      </c>
      <c r="J280">
        <v>1</v>
      </c>
      <c r="K280">
        <v>1</v>
      </c>
      <c r="N280">
        <v>0</v>
      </c>
      <c r="O280">
        <v>0</v>
      </c>
      <c r="P280">
        <v>0</v>
      </c>
      <c r="Q280">
        <v>0</v>
      </c>
      <c r="R280">
        <v>0</v>
      </c>
      <c r="S280">
        <v>0</v>
      </c>
      <c r="T280">
        <v>0</v>
      </c>
      <c r="U280">
        <v>0</v>
      </c>
      <c r="V280">
        <v>0</v>
      </c>
      <c r="W280">
        <v>39.5</v>
      </c>
      <c r="X280">
        <v>0</v>
      </c>
      <c r="Y280">
        <v>0</v>
      </c>
      <c r="Z280">
        <v>0</v>
      </c>
      <c r="AA280">
        <v>0</v>
      </c>
      <c r="AB280">
        <v>15.3</v>
      </c>
      <c r="AC280">
        <v>0</v>
      </c>
      <c r="AD280">
        <v>0</v>
      </c>
      <c r="AE280">
        <v>0</v>
      </c>
      <c r="AF280">
        <v>0</v>
      </c>
      <c r="AG280">
        <v>0</v>
      </c>
      <c r="AH280">
        <v>0</v>
      </c>
      <c r="AI280">
        <v>0</v>
      </c>
      <c r="AJ280">
        <v>0</v>
      </c>
      <c r="AK280">
        <v>0</v>
      </c>
      <c r="AL280">
        <v>0</v>
      </c>
      <c r="AM280">
        <v>0</v>
      </c>
      <c r="AN280">
        <v>0</v>
      </c>
      <c r="AO280">
        <v>0</v>
      </c>
      <c r="AP280">
        <v>0</v>
      </c>
      <c r="AQ280">
        <v>0</v>
      </c>
      <c r="AR280">
        <v>0</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row>
    <row r="281" spans="1:75" x14ac:dyDescent="0.25">
      <c r="A281">
        <v>2448035</v>
      </c>
      <c r="B281">
        <v>1</v>
      </c>
      <c r="C281" s="1">
        <v>35309</v>
      </c>
      <c r="D281">
        <v>1</v>
      </c>
      <c r="E281">
        <v>42.9</v>
      </c>
      <c r="F281">
        <v>141.6</v>
      </c>
      <c r="G281">
        <v>10</v>
      </c>
      <c r="H281">
        <v>7</v>
      </c>
      <c r="I281">
        <v>1</v>
      </c>
      <c r="J281">
        <v>1</v>
      </c>
      <c r="K281">
        <v>1</v>
      </c>
      <c r="N281">
        <v>0</v>
      </c>
      <c r="O281">
        <v>0</v>
      </c>
      <c r="P281">
        <v>23.1</v>
      </c>
      <c r="Q281">
        <v>25.6</v>
      </c>
      <c r="R281">
        <v>0</v>
      </c>
      <c r="S281">
        <v>0</v>
      </c>
      <c r="T281">
        <v>0</v>
      </c>
      <c r="U281">
        <v>15.2</v>
      </c>
      <c r="V281">
        <v>8.3000000000000007</v>
      </c>
      <c r="W281">
        <v>42.9</v>
      </c>
      <c r="X281">
        <v>0</v>
      </c>
      <c r="Y281">
        <v>0</v>
      </c>
      <c r="Z281">
        <v>0</v>
      </c>
      <c r="AA281">
        <v>0</v>
      </c>
      <c r="AB281">
        <v>0</v>
      </c>
      <c r="AC281">
        <v>0</v>
      </c>
      <c r="AD281">
        <v>8.6999999999999993</v>
      </c>
      <c r="AE281">
        <v>0</v>
      </c>
      <c r="AF281">
        <v>0</v>
      </c>
      <c r="AG281">
        <v>0</v>
      </c>
      <c r="AH281">
        <v>0</v>
      </c>
      <c r="AI281">
        <v>0</v>
      </c>
      <c r="AJ281">
        <v>0</v>
      </c>
      <c r="AK281">
        <v>0</v>
      </c>
      <c r="AL281">
        <v>0</v>
      </c>
      <c r="AM281">
        <v>0</v>
      </c>
      <c r="AN281">
        <v>0</v>
      </c>
      <c r="AO281">
        <v>0</v>
      </c>
      <c r="AP281">
        <v>17.8</v>
      </c>
      <c r="AQ281">
        <v>0</v>
      </c>
      <c r="AR281" s="5" t="s">
        <v>84</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0</v>
      </c>
    </row>
    <row r="282" spans="1:75" x14ac:dyDescent="0.25">
      <c r="A282">
        <v>2448035</v>
      </c>
      <c r="B282">
        <v>1</v>
      </c>
      <c r="C282" s="1">
        <v>35339</v>
      </c>
      <c r="D282">
        <v>1</v>
      </c>
      <c r="E282">
        <v>45</v>
      </c>
      <c r="F282">
        <v>239.8</v>
      </c>
      <c r="G282">
        <v>29</v>
      </c>
      <c r="H282">
        <v>12</v>
      </c>
      <c r="I282">
        <v>1</v>
      </c>
      <c r="J282">
        <v>1</v>
      </c>
      <c r="K282">
        <v>1</v>
      </c>
      <c r="N282">
        <v>0</v>
      </c>
      <c r="O282">
        <v>0</v>
      </c>
      <c r="P282">
        <v>0</v>
      </c>
      <c r="Q282">
        <v>36.200000000000003</v>
      </c>
      <c r="R282">
        <v>14.5</v>
      </c>
      <c r="S282">
        <v>0.4</v>
      </c>
      <c r="T282">
        <v>0</v>
      </c>
      <c r="U282">
        <v>0</v>
      </c>
      <c r="V282">
        <v>0</v>
      </c>
      <c r="W282">
        <v>0</v>
      </c>
      <c r="X282">
        <v>0</v>
      </c>
      <c r="Y282">
        <v>2.5</v>
      </c>
      <c r="Z282">
        <v>20.5</v>
      </c>
      <c r="AA282">
        <v>0</v>
      </c>
      <c r="AB282">
        <v>0</v>
      </c>
      <c r="AC282">
        <v>0</v>
      </c>
      <c r="AD282">
        <v>0</v>
      </c>
      <c r="AE282">
        <v>0</v>
      </c>
      <c r="AF282">
        <v>25.8</v>
      </c>
      <c r="AG282">
        <v>0</v>
      </c>
      <c r="AH282">
        <v>18.3</v>
      </c>
      <c r="AI282">
        <v>38.200000000000003</v>
      </c>
      <c r="AJ282">
        <v>21.2</v>
      </c>
      <c r="AK282">
        <v>0</v>
      </c>
      <c r="AL282">
        <v>9.1</v>
      </c>
      <c r="AM282">
        <v>0</v>
      </c>
      <c r="AN282">
        <v>0</v>
      </c>
      <c r="AO282">
        <v>0</v>
      </c>
      <c r="AP282">
        <v>45</v>
      </c>
      <c r="AQ282">
        <v>0</v>
      </c>
      <c r="AR282">
        <v>8.1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row>
    <row r="283" spans="1:75" x14ac:dyDescent="0.25">
      <c r="A283">
        <v>2448035</v>
      </c>
      <c r="B283">
        <v>1</v>
      </c>
      <c r="C283" s="1">
        <v>35370</v>
      </c>
      <c r="D283">
        <v>1</v>
      </c>
      <c r="E283">
        <v>30.2</v>
      </c>
      <c r="F283">
        <v>123.5</v>
      </c>
      <c r="G283">
        <v>14</v>
      </c>
      <c r="H283">
        <v>9</v>
      </c>
      <c r="I283">
        <v>1</v>
      </c>
      <c r="J283">
        <v>1</v>
      </c>
      <c r="K283">
        <v>1</v>
      </c>
      <c r="N283">
        <v>0</v>
      </c>
      <c r="O283">
        <v>1.2</v>
      </c>
      <c r="P283">
        <v>0</v>
      </c>
      <c r="Q283">
        <v>2.1</v>
      </c>
      <c r="R283">
        <v>0</v>
      </c>
      <c r="S283">
        <v>0</v>
      </c>
      <c r="T283">
        <v>0</v>
      </c>
      <c r="U283">
        <v>0</v>
      </c>
      <c r="V283">
        <v>0</v>
      </c>
      <c r="W283">
        <v>0</v>
      </c>
      <c r="X283">
        <v>0</v>
      </c>
      <c r="Y283">
        <v>0</v>
      </c>
      <c r="Z283">
        <v>27</v>
      </c>
      <c r="AA283">
        <v>30.2</v>
      </c>
      <c r="AB283">
        <v>7.1</v>
      </c>
      <c r="AC283">
        <v>29.1</v>
      </c>
      <c r="AD283">
        <v>0</v>
      </c>
      <c r="AE283">
        <v>0</v>
      </c>
      <c r="AF283">
        <v>6.8</v>
      </c>
      <c r="AG283">
        <v>0</v>
      </c>
      <c r="AH283">
        <v>0</v>
      </c>
      <c r="AI283">
        <v>0</v>
      </c>
      <c r="AJ283">
        <v>0</v>
      </c>
      <c r="AK283">
        <v>0</v>
      </c>
      <c r="AL283">
        <v>11.8</v>
      </c>
      <c r="AM283">
        <v>0</v>
      </c>
      <c r="AN283">
        <v>0</v>
      </c>
      <c r="AO283">
        <v>0</v>
      </c>
      <c r="AP283">
        <v>8.1999999999999993</v>
      </c>
      <c r="AQ283">
        <v>0</v>
      </c>
      <c r="AR283" s="5" t="s">
        <v>84</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0</v>
      </c>
    </row>
    <row r="284" spans="1:75" x14ac:dyDescent="0.25">
      <c r="A284">
        <v>2448035</v>
      </c>
      <c r="B284">
        <v>1</v>
      </c>
      <c r="C284" s="1">
        <v>35400</v>
      </c>
      <c r="D284">
        <v>1</v>
      </c>
      <c r="E284">
        <v>42.8</v>
      </c>
      <c r="F284">
        <v>190.1</v>
      </c>
      <c r="G284">
        <v>20</v>
      </c>
      <c r="H284">
        <v>14</v>
      </c>
      <c r="I284">
        <v>1</v>
      </c>
      <c r="J284">
        <v>1</v>
      </c>
      <c r="K284">
        <v>1</v>
      </c>
      <c r="N284">
        <v>0</v>
      </c>
      <c r="O284">
        <v>0</v>
      </c>
      <c r="P284">
        <v>0</v>
      </c>
      <c r="Q284">
        <v>6.8</v>
      </c>
      <c r="R284">
        <v>0</v>
      </c>
      <c r="S284">
        <v>0</v>
      </c>
      <c r="T284">
        <v>0</v>
      </c>
      <c r="U284">
        <v>0</v>
      </c>
      <c r="V284">
        <v>0</v>
      </c>
      <c r="W284">
        <v>0</v>
      </c>
      <c r="X284">
        <v>1.3</v>
      </c>
      <c r="Y284">
        <v>0</v>
      </c>
      <c r="Z284">
        <v>25.1</v>
      </c>
      <c r="AA284">
        <v>0</v>
      </c>
      <c r="AB284">
        <v>2.5</v>
      </c>
      <c r="AC284">
        <v>0</v>
      </c>
      <c r="AD284">
        <v>7.2</v>
      </c>
      <c r="AE284">
        <v>18.2</v>
      </c>
      <c r="AF284">
        <v>22.7</v>
      </c>
      <c r="AG284">
        <v>42.8</v>
      </c>
      <c r="AH284">
        <v>0.8</v>
      </c>
      <c r="AI284">
        <v>20.100000000000001</v>
      </c>
      <c r="AJ284">
        <v>13.6</v>
      </c>
      <c r="AK284">
        <v>0</v>
      </c>
      <c r="AL284">
        <v>6.9</v>
      </c>
      <c r="AM284">
        <v>11.3</v>
      </c>
      <c r="AN284">
        <v>0</v>
      </c>
      <c r="AO284">
        <v>10.8</v>
      </c>
      <c r="AP284">
        <v>0</v>
      </c>
      <c r="AQ284">
        <v>0</v>
      </c>
      <c r="AR284">
        <v>0</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row>
    <row r="285" spans="1:75" s="2" customFormat="1" x14ac:dyDescent="0.25">
      <c r="A285" s="2">
        <v>2448035</v>
      </c>
      <c r="B285" s="2">
        <v>1</v>
      </c>
      <c r="C285" s="3">
        <v>35431</v>
      </c>
      <c r="D285" s="2">
        <v>1</v>
      </c>
      <c r="E285" s="2">
        <v>63</v>
      </c>
      <c r="F285" s="2">
        <v>601.79999999999995</v>
      </c>
      <c r="G285" s="2">
        <v>20</v>
      </c>
      <c r="H285" s="2">
        <v>19</v>
      </c>
      <c r="I285" s="2">
        <v>1</v>
      </c>
      <c r="J285" s="2">
        <v>1</v>
      </c>
      <c r="K285" s="2">
        <v>1</v>
      </c>
      <c r="N285" s="2">
        <v>0</v>
      </c>
      <c r="O285" s="2">
        <v>0</v>
      </c>
      <c r="P285" s="2">
        <v>0</v>
      </c>
      <c r="Q285" s="2">
        <v>0</v>
      </c>
      <c r="R285" s="2">
        <v>0</v>
      </c>
      <c r="S285" s="2">
        <v>14.8</v>
      </c>
      <c r="T285" s="2">
        <v>23.7</v>
      </c>
      <c r="U285" s="2">
        <v>0</v>
      </c>
      <c r="V285" s="2">
        <v>10.4</v>
      </c>
      <c r="W285" s="2">
        <v>35.200000000000003</v>
      </c>
      <c r="X285" s="2">
        <v>12.7</v>
      </c>
      <c r="Y285" s="2">
        <v>0</v>
      </c>
      <c r="Z285" s="2">
        <v>0</v>
      </c>
      <c r="AA285" s="2">
        <v>0</v>
      </c>
      <c r="AB285" s="2">
        <v>0</v>
      </c>
      <c r="AC285" s="2">
        <v>0</v>
      </c>
      <c r="AD285" s="2">
        <v>23.4</v>
      </c>
      <c r="AE285" s="2">
        <v>34.1</v>
      </c>
      <c r="AF285" s="2">
        <v>0</v>
      </c>
      <c r="AG285" s="2">
        <v>63</v>
      </c>
      <c r="AH285" s="2">
        <v>57.4</v>
      </c>
      <c r="AI285" s="2">
        <v>37.299999999999997</v>
      </c>
      <c r="AJ285" s="2">
        <v>30.1</v>
      </c>
      <c r="AK285" s="2">
        <v>21.2</v>
      </c>
      <c r="AL285" s="2">
        <v>26.3</v>
      </c>
      <c r="AM285" s="2">
        <v>37.799999999999997</v>
      </c>
      <c r="AN285" s="2">
        <v>48.3</v>
      </c>
      <c r="AO285" s="2">
        <v>41.5</v>
      </c>
      <c r="AP285" s="2">
        <v>23</v>
      </c>
      <c r="AQ285" s="2">
        <v>25.5</v>
      </c>
      <c r="AR285" s="2">
        <v>36.1</v>
      </c>
      <c r="AS285" s="2">
        <v>1</v>
      </c>
      <c r="AT285" s="2">
        <v>1</v>
      </c>
      <c r="AU285" s="2">
        <v>1</v>
      </c>
      <c r="AV285" s="2">
        <v>1</v>
      </c>
      <c r="AW285" s="2">
        <v>1</v>
      </c>
      <c r="AX285" s="2">
        <v>1</v>
      </c>
      <c r="AY285" s="2">
        <v>1</v>
      </c>
      <c r="AZ285" s="2">
        <v>1</v>
      </c>
      <c r="BA285" s="2">
        <v>1</v>
      </c>
      <c r="BB285" s="2">
        <v>1</v>
      </c>
      <c r="BC285" s="2">
        <v>1</v>
      </c>
      <c r="BD285" s="2">
        <v>1</v>
      </c>
      <c r="BE285" s="2">
        <v>1</v>
      </c>
      <c r="BF285" s="2">
        <v>1</v>
      </c>
      <c r="BG285" s="2">
        <v>1</v>
      </c>
      <c r="BH285" s="2">
        <v>1</v>
      </c>
      <c r="BI285" s="2">
        <v>1</v>
      </c>
      <c r="BJ285" s="2">
        <v>1</v>
      </c>
      <c r="BK285" s="2">
        <v>1</v>
      </c>
      <c r="BL285" s="2">
        <v>1</v>
      </c>
      <c r="BM285" s="2">
        <v>1</v>
      </c>
      <c r="BN285" s="2">
        <v>1</v>
      </c>
      <c r="BO285" s="2">
        <v>1</v>
      </c>
      <c r="BP285" s="2">
        <v>1</v>
      </c>
      <c r="BQ285" s="2">
        <v>1</v>
      </c>
      <c r="BR285" s="2">
        <v>1</v>
      </c>
      <c r="BS285" s="2">
        <v>1</v>
      </c>
      <c r="BT285" s="2">
        <v>1</v>
      </c>
      <c r="BU285" s="2">
        <v>1</v>
      </c>
      <c r="BV285" s="2">
        <v>1</v>
      </c>
      <c r="BW285" s="2">
        <v>1</v>
      </c>
    </row>
    <row r="286" spans="1:75" x14ac:dyDescent="0.25">
      <c r="A286">
        <v>2448035</v>
      </c>
      <c r="B286">
        <v>1</v>
      </c>
      <c r="C286" s="1">
        <v>35462</v>
      </c>
      <c r="D286">
        <v>1</v>
      </c>
      <c r="E286">
        <v>32.9</v>
      </c>
      <c r="F286">
        <v>116.2</v>
      </c>
      <c r="G286">
        <v>16</v>
      </c>
      <c r="H286">
        <v>11</v>
      </c>
      <c r="I286">
        <v>1</v>
      </c>
      <c r="J286">
        <v>1</v>
      </c>
      <c r="K286">
        <v>1</v>
      </c>
      <c r="N286">
        <v>0.4</v>
      </c>
      <c r="O286">
        <v>0</v>
      </c>
      <c r="P286">
        <v>6.1</v>
      </c>
      <c r="Q286">
        <v>0</v>
      </c>
      <c r="R286">
        <v>9.6999999999999993</v>
      </c>
      <c r="S286">
        <v>0</v>
      </c>
      <c r="T286">
        <v>0</v>
      </c>
      <c r="U286">
        <v>0</v>
      </c>
      <c r="V286">
        <v>1.3</v>
      </c>
      <c r="W286">
        <v>0</v>
      </c>
      <c r="X286">
        <v>0</v>
      </c>
      <c r="Y286">
        <v>0</v>
      </c>
      <c r="Z286">
        <v>14.8</v>
      </c>
      <c r="AA286">
        <v>23.2</v>
      </c>
      <c r="AB286">
        <v>0</v>
      </c>
      <c r="AC286">
        <v>32.9</v>
      </c>
      <c r="AD286">
        <v>0</v>
      </c>
      <c r="AE286">
        <v>8.1999999999999993</v>
      </c>
      <c r="AF286">
        <v>0</v>
      </c>
      <c r="AG286">
        <v>0</v>
      </c>
      <c r="AH286">
        <v>17.8</v>
      </c>
      <c r="AI286">
        <v>0</v>
      </c>
      <c r="AJ286">
        <v>1</v>
      </c>
      <c r="AK286">
        <v>0</v>
      </c>
      <c r="AL286">
        <v>0.8</v>
      </c>
      <c r="AM286">
        <v>0</v>
      </c>
      <c r="AN286">
        <v>0</v>
      </c>
      <c r="AO286">
        <v>0</v>
      </c>
      <c r="AP286" s="54" t="s">
        <v>84</v>
      </c>
      <c r="AQ286" s="54"/>
      <c r="AR286" s="54"/>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1</v>
      </c>
      <c r="BP286">
        <v>1</v>
      </c>
      <c r="BQ286">
        <v>1</v>
      </c>
      <c r="BR286">
        <v>1</v>
      </c>
      <c r="BS286">
        <v>1</v>
      </c>
      <c r="BT286">
        <v>1</v>
      </c>
      <c r="BU286">
        <v>0</v>
      </c>
    </row>
    <row r="287" spans="1:75" x14ac:dyDescent="0.25">
      <c r="A287">
        <v>2448035</v>
      </c>
      <c r="B287">
        <v>1</v>
      </c>
      <c r="C287" s="1">
        <v>35490</v>
      </c>
      <c r="D287">
        <v>1</v>
      </c>
      <c r="E287">
        <v>21.3</v>
      </c>
      <c r="F287">
        <v>67.7</v>
      </c>
      <c r="G287">
        <v>11</v>
      </c>
      <c r="H287">
        <v>5</v>
      </c>
      <c r="I287">
        <v>1</v>
      </c>
      <c r="J287">
        <v>1</v>
      </c>
      <c r="K287">
        <v>1</v>
      </c>
      <c r="N287">
        <v>0</v>
      </c>
      <c r="O287">
        <v>0</v>
      </c>
      <c r="P287">
        <v>0</v>
      </c>
      <c r="Q287">
        <v>0</v>
      </c>
      <c r="R287">
        <v>0</v>
      </c>
      <c r="S287">
        <v>0</v>
      </c>
      <c r="T287">
        <v>6.8</v>
      </c>
      <c r="U287">
        <v>0</v>
      </c>
      <c r="V287">
        <v>0</v>
      </c>
      <c r="W287">
        <v>0</v>
      </c>
      <c r="X287">
        <v>21.3</v>
      </c>
      <c r="Y287">
        <v>0</v>
      </c>
      <c r="Z287">
        <v>0</v>
      </c>
      <c r="AA287">
        <v>0</v>
      </c>
      <c r="AB287">
        <v>0</v>
      </c>
      <c r="AC287">
        <v>19.3</v>
      </c>
      <c r="AD287">
        <v>0</v>
      </c>
      <c r="AE287">
        <v>0</v>
      </c>
      <c r="AF287">
        <v>0</v>
      </c>
      <c r="AG287">
        <v>12.1</v>
      </c>
      <c r="AH287">
        <v>0</v>
      </c>
      <c r="AI287">
        <v>0</v>
      </c>
      <c r="AJ287">
        <v>0</v>
      </c>
      <c r="AK287">
        <v>0</v>
      </c>
      <c r="AL287">
        <v>0</v>
      </c>
      <c r="AM287">
        <v>0</v>
      </c>
      <c r="AN287">
        <v>0</v>
      </c>
      <c r="AO287">
        <v>0</v>
      </c>
      <c r="AP287">
        <v>8.1999999999999993</v>
      </c>
      <c r="AQ287">
        <v>0</v>
      </c>
      <c r="AR287">
        <v>0</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row>
    <row r="288" spans="1:75" x14ac:dyDescent="0.25">
      <c r="A288">
        <v>2448035</v>
      </c>
      <c r="B288">
        <v>1</v>
      </c>
      <c r="C288" s="1">
        <v>35521</v>
      </c>
      <c r="D288">
        <v>1</v>
      </c>
      <c r="E288">
        <v>18.7</v>
      </c>
      <c r="F288">
        <v>39.799999999999997</v>
      </c>
      <c r="G288">
        <v>17</v>
      </c>
      <c r="H288">
        <v>4</v>
      </c>
      <c r="I288">
        <v>1</v>
      </c>
      <c r="J288">
        <v>1</v>
      </c>
      <c r="K288">
        <v>1</v>
      </c>
      <c r="N288">
        <v>0</v>
      </c>
      <c r="O288">
        <v>0</v>
      </c>
      <c r="P288">
        <v>0</v>
      </c>
      <c r="Q288">
        <v>9.1999999999999993</v>
      </c>
      <c r="R288">
        <v>0</v>
      </c>
      <c r="S288">
        <v>4.8</v>
      </c>
      <c r="T288">
        <v>0</v>
      </c>
      <c r="U288">
        <v>0</v>
      </c>
      <c r="V288">
        <v>7.1</v>
      </c>
      <c r="W288">
        <v>0</v>
      </c>
      <c r="X288">
        <v>0</v>
      </c>
      <c r="Y288">
        <v>0</v>
      </c>
      <c r="Z288">
        <v>0</v>
      </c>
      <c r="AA288">
        <v>0</v>
      </c>
      <c r="AB288">
        <v>0</v>
      </c>
      <c r="AC288">
        <v>0</v>
      </c>
      <c r="AD288">
        <v>18.7</v>
      </c>
      <c r="AE288">
        <v>0</v>
      </c>
      <c r="AF288">
        <v>0</v>
      </c>
      <c r="AG288">
        <v>0</v>
      </c>
      <c r="AH288">
        <v>0</v>
      </c>
      <c r="AI288">
        <v>0</v>
      </c>
      <c r="AJ288">
        <v>0</v>
      </c>
      <c r="AK288">
        <v>0</v>
      </c>
      <c r="AL288">
        <v>0</v>
      </c>
      <c r="AM288">
        <v>0</v>
      </c>
      <c r="AN288">
        <v>0</v>
      </c>
      <c r="AO288">
        <v>0</v>
      </c>
      <c r="AP288">
        <v>0</v>
      </c>
      <c r="AQ288">
        <v>0</v>
      </c>
      <c r="AR288" s="5" t="s">
        <v>84</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0</v>
      </c>
    </row>
    <row r="289" spans="1:75" x14ac:dyDescent="0.25">
      <c r="A289">
        <v>2448035</v>
      </c>
      <c r="B289">
        <v>1</v>
      </c>
      <c r="C289" s="1">
        <v>35551</v>
      </c>
      <c r="D289">
        <v>1</v>
      </c>
      <c r="E289">
        <v>23.1</v>
      </c>
      <c r="F289">
        <v>46.2</v>
      </c>
      <c r="G289">
        <v>22</v>
      </c>
      <c r="H289">
        <v>3</v>
      </c>
      <c r="I289">
        <v>1</v>
      </c>
      <c r="J289">
        <v>1</v>
      </c>
      <c r="K289">
        <v>1</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23.1</v>
      </c>
      <c r="AJ289">
        <v>0</v>
      </c>
      <c r="AK289">
        <v>0</v>
      </c>
      <c r="AL289">
        <v>0</v>
      </c>
      <c r="AM289">
        <v>7.2</v>
      </c>
      <c r="AN289">
        <v>0</v>
      </c>
      <c r="AO289">
        <v>0</v>
      </c>
      <c r="AP289">
        <v>15.9</v>
      </c>
      <c r="AQ289">
        <v>0</v>
      </c>
      <c r="AR289">
        <v>0</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row>
    <row r="290" spans="1:75" x14ac:dyDescent="0.25">
      <c r="A290">
        <v>2448035</v>
      </c>
      <c r="B290">
        <v>1</v>
      </c>
      <c r="C290" s="1">
        <v>35582</v>
      </c>
      <c r="D290">
        <v>1</v>
      </c>
      <c r="E290">
        <v>19.600000000000001</v>
      </c>
      <c r="F290">
        <v>101.6</v>
      </c>
      <c r="G290">
        <v>30</v>
      </c>
      <c r="H290">
        <v>8</v>
      </c>
      <c r="I290">
        <v>1</v>
      </c>
      <c r="J290">
        <v>1</v>
      </c>
      <c r="K290">
        <v>1</v>
      </c>
      <c r="N290">
        <v>0</v>
      </c>
      <c r="O290">
        <v>0</v>
      </c>
      <c r="P290">
        <v>0</v>
      </c>
      <c r="Q290">
        <v>0</v>
      </c>
      <c r="R290">
        <v>17.8</v>
      </c>
      <c r="S290">
        <v>0</v>
      </c>
      <c r="T290">
        <v>0</v>
      </c>
      <c r="U290">
        <v>0</v>
      </c>
      <c r="V290">
        <v>0</v>
      </c>
      <c r="W290">
        <v>0</v>
      </c>
      <c r="X290">
        <v>1.2</v>
      </c>
      <c r="Y290">
        <v>0</v>
      </c>
      <c r="Z290">
        <v>0</v>
      </c>
      <c r="AA290">
        <v>0</v>
      </c>
      <c r="AB290">
        <v>0</v>
      </c>
      <c r="AC290">
        <v>16.8</v>
      </c>
      <c r="AD290">
        <v>0</v>
      </c>
      <c r="AE290">
        <v>11.2</v>
      </c>
      <c r="AF290">
        <v>0</v>
      </c>
      <c r="AG290">
        <v>0</v>
      </c>
      <c r="AH290">
        <v>0</v>
      </c>
      <c r="AI290">
        <v>0</v>
      </c>
      <c r="AJ290">
        <v>0</v>
      </c>
      <c r="AK290">
        <v>0</v>
      </c>
      <c r="AL290">
        <v>0</v>
      </c>
      <c r="AM290">
        <v>0</v>
      </c>
      <c r="AN290">
        <v>11.2</v>
      </c>
      <c r="AO290">
        <v>10.4</v>
      </c>
      <c r="AP290">
        <v>13.4</v>
      </c>
      <c r="AQ290">
        <v>19.600000000000001</v>
      </c>
      <c r="AR290" s="5" t="s">
        <v>84</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0</v>
      </c>
    </row>
    <row r="291" spans="1:75" x14ac:dyDescent="0.25">
      <c r="A291">
        <v>2448035</v>
      </c>
      <c r="B291">
        <v>1</v>
      </c>
      <c r="C291" s="1">
        <v>35612</v>
      </c>
      <c r="D291">
        <v>1</v>
      </c>
      <c r="E291">
        <v>24.3</v>
      </c>
      <c r="F291">
        <v>33.299999999999997</v>
      </c>
      <c r="G291">
        <v>23</v>
      </c>
      <c r="H291">
        <v>4</v>
      </c>
      <c r="I291">
        <v>1</v>
      </c>
      <c r="J291">
        <v>1</v>
      </c>
      <c r="K291">
        <v>1</v>
      </c>
      <c r="N291">
        <v>0</v>
      </c>
      <c r="O291">
        <v>0</v>
      </c>
      <c r="P291">
        <v>0</v>
      </c>
      <c r="Q291">
        <v>2.6</v>
      </c>
      <c r="R291">
        <v>0</v>
      </c>
      <c r="S291">
        <v>0</v>
      </c>
      <c r="T291">
        <v>0</v>
      </c>
      <c r="U291">
        <v>0</v>
      </c>
      <c r="V291">
        <v>0</v>
      </c>
      <c r="W291">
        <v>0</v>
      </c>
      <c r="X291">
        <v>0</v>
      </c>
      <c r="Y291">
        <v>0</v>
      </c>
      <c r="Z291">
        <v>0</v>
      </c>
      <c r="AA291">
        <v>0</v>
      </c>
      <c r="AB291">
        <v>0</v>
      </c>
      <c r="AC291">
        <v>0</v>
      </c>
      <c r="AD291">
        <v>0</v>
      </c>
      <c r="AE291">
        <v>5.7</v>
      </c>
      <c r="AF291">
        <v>0</v>
      </c>
      <c r="AG291">
        <v>0</v>
      </c>
      <c r="AH291">
        <v>0</v>
      </c>
      <c r="AI291">
        <v>0.7</v>
      </c>
      <c r="AJ291">
        <v>24.3</v>
      </c>
      <c r="AK291">
        <v>0</v>
      </c>
      <c r="AL291">
        <v>0</v>
      </c>
      <c r="AM291">
        <v>0</v>
      </c>
      <c r="AN291">
        <v>0</v>
      </c>
      <c r="AO291">
        <v>0</v>
      </c>
      <c r="AP291">
        <v>0</v>
      </c>
      <c r="AQ291">
        <v>0</v>
      </c>
      <c r="AR291">
        <v>0</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c r="BM291">
        <v>1</v>
      </c>
      <c r="BN291">
        <v>1</v>
      </c>
      <c r="BO291">
        <v>1</v>
      </c>
      <c r="BP291">
        <v>1</v>
      </c>
      <c r="BQ291">
        <v>1</v>
      </c>
      <c r="BR291">
        <v>1</v>
      </c>
      <c r="BS291">
        <v>1</v>
      </c>
      <c r="BT291">
        <v>1</v>
      </c>
      <c r="BU291">
        <v>1</v>
      </c>
      <c r="BV291">
        <v>1</v>
      </c>
      <c r="BW291">
        <v>1</v>
      </c>
    </row>
    <row r="292" spans="1:75" x14ac:dyDescent="0.25">
      <c r="A292">
        <v>2448035</v>
      </c>
      <c r="B292">
        <v>1</v>
      </c>
      <c r="C292" s="1">
        <v>35643</v>
      </c>
      <c r="D292">
        <v>1</v>
      </c>
      <c r="E292">
        <v>31.2</v>
      </c>
      <c r="F292">
        <v>105.9</v>
      </c>
      <c r="G292">
        <v>22</v>
      </c>
      <c r="H292">
        <v>6</v>
      </c>
      <c r="I292">
        <v>1</v>
      </c>
      <c r="J292">
        <v>1</v>
      </c>
      <c r="K292">
        <v>1</v>
      </c>
      <c r="N292">
        <v>0</v>
      </c>
      <c r="O292">
        <v>0</v>
      </c>
      <c r="P292">
        <v>0</v>
      </c>
      <c r="Q292">
        <v>9.6</v>
      </c>
      <c r="R292">
        <v>0</v>
      </c>
      <c r="S292">
        <v>7.6</v>
      </c>
      <c r="T292">
        <v>0</v>
      </c>
      <c r="U292">
        <v>0</v>
      </c>
      <c r="V292">
        <v>0</v>
      </c>
      <c r="W292">
        <v>0</v>
      </c>
      <c r="X292">
        <v>0</v>
      </c>
      <c r="Y292">
        <v>0</v>
      </c>
      <c r="Z292">
        <v>0</v>
      </c>
      <c r="AA292">
        <v>0</v>
      </c>
      <c r="AB292">
        <v>0</v>
      </c>
      <c r="AC292">
        <v>0</v>
      </c>
      <c r="AD292">
        <v>0</v>
      </c>
      <c r="AE292">
        <v>0</v>
      </c>
      <c r="AF292">
        <v>0</v>
      </c>
      <c r="AG292">
        <v>0</v>
      </c>
      <c r="AH292">
        <v>22.2</v>
      </c>
      <c r="AI292">
        <v>31.2</v>
      </c>
      <c r="AJ292">
        <v>14.9</v>
      </c>
      <c r="AK292">
        <v>20.399999999999999</v>
      </c>
      <c r="AL292">
        <v>0</v>
      </c>
      <c r="AM292">
        <v>0</v>
      </c>
      <c r="AN292">
        <v>0</v>
      </c>
      <c r="AO292">
        <v>0</v>
      </c>
      <c r="AP292">
        <v>0</v>
      </c>
      <c r="AQ292">
        <v>0</v>
      </c>
      <c r="AR292">
        <v>0</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row>
    <row r="293" spans="1:75" x14ac:dyDescent="0.25">
      <c r="A293">
        <v>2448035</v>
      </c>
      <c r="B293">
        <v>1</v>
      </c>
      <c r="C293" s="1">
        <v>35674</v>
      </c>
      <c r="D293">
        <v>1</v>
      </c>
      <c r="E293">
        <v>45.2</v>
      </c>
      <c r="F293">
        <v>140.69999999999999</v>
      </c>
      <c r="G293">
        <v>19</v>
      </c>
      <c r="H293">
        <v>7</v>
      </c>
      <c r="I293">
        <v>1</v>
      </c>
      <c r="J293">
        <v>1</v>
      </c>
      <c r="K293">
        <v>1</v>
      </c>
      <c r="N293">
        <v>0</v>
      </c>
      <c r="O293">
        <v>0</v>
      </c>
      <c r="P293">
        <v>0</v>
      </c>
      <c r="Q293">
        <v>0</v>
      </c>
      <c r="R293">
        <v>0</v>
      </c>
      <c r="S293">
        <v>0</v>
      </c>
      <c r="T293">
        <v>0</v>
      </c>
      <c r="U293">
        <v>0</v>
      </c>
      <c r="V293">
        <v>0</v>
      </c>
      <c r="W293">
        <v>0</v>
      </c>
      <c r="X293">
        <v>0</v>
      </c>
      <c r="Y293">
        <v>0</v>
      </c>
      <c r="Z293">
        <v>0</v>
      </c>
      <c r="AA293">
        <v>1.6</v>
      </c>
      <c r="AB293">
        <v>41.1</v>
      </c>
      <c r="AC293">
        <v>0</v>
      </c>
      <c r="AD293">
        <v>0</v>
      </c>
      <c r="AE293">
        <v>0</v>
      </c>
      <c r="AF293">
        <v>45.2</v>
      </c>
      <c r="AG293">
        <v>0</v>
      </c>
      <c r="AH293">
        <v>0</v>
      </c>
      <c r="AI293">
        <v>0</v>
      </c>
      <c r="AJ293">
        <v>0</v>
      </c>
      <c r="AK293">
        <v>0</v>
      </c>
      <c r="AL293">
        <v>6.8</v>
      </c>
      <c r="AM293">
        <v>0</v>
      </c>
      <c r="AN293">
        <v>9.8000000000000007</v>
      </c>
      <c r="AO293">
        <v>0</v>
      </c>
      <c r="AP293">
        <v>34.9</v>
      </c>
      <c r="AQ293">
        <v>1.3</v>
      </c>
      <c r="AR293" s="5" t="s">
        <v>84</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0</v>
      </c>
    </row>
    <row r="294" spans="1:75" x14ac:dyDescent="0.25">
      <c r="A294">
        <v>2448035</v>
      </c>
      <c r="B294">
        <v>1</v>
      </c>
      <c r="C294" s="1">
        <v>35704</v>
      </c>
      <c r="D294">
        <v>1</v>
      </c>
      <c r="E294">
        <v>18.399999999999999</v>
      </c>
      <c r="F294">
        <v>91.7</v>
      </c>
      <c r="G294">
        <v>19</v>
      </c>
      <c r="H294">
        <v>15</v>
      </c>
      <c r="I294">
        <v>1</v>
      </c>
      <c r="J294">
        <v>1</v>
      </c>
      <c r="K294">
        <v>1</v>
      </c>
      <c r="N294">
        <v>4.0999999999999996</v>
      </c>
      <c r="O294">
        <v>0</v>
      </c>
      <c r="P294">
        <v>7.4</v>
      </c>
      <c r="Q294">
        <v>0</v>
      </c>
      <c r="R294">
        <v>0</v>
      </c>
      <c r="S294">
        <v>0</v>
      </c>
      <c r="T294">
        <v>1.8</v>
      </c>
      <c r="U294">
        <v>0</v>
      </c>
      <c r="V294">
        <v>5.2</v>
      </c>
      <c r="W294">
        <v>1.2</v>
      </c>
      <c r="X294">
        <v>0</v>
      </c>
      <c r="Y294">
        <v>0</v>
      </c>
      <c r="Z294">
        <v>0</v>
      </c>
      <c r="AA294">
        <v>0</v>
      </c>
      <c r="AB294">
        <v>0</v>
      </c>
      <c r="AC294">
        <v>10.7</v>
      </c>
      <c r="AD294">
        <v>0</v>
      </c>
      <c r="AE294">
        <v>1.2</v>
      </c>
      <c r="AF294">
        <v>18.399999999999999</v>
      </c>
      <c r="AG294">
        <v>1.5</v>
      </c>
      <c r="AH294">
        <v>8.6999999999999993</v>
      </c>
      <c r="AI294">
        <v>10.5</v>
      </c>
      <c r="AJ294">
        <v>0</v>
      </c>
      <c r="AK294">
        <v>0</v>
      </c>
      <c r="AL294">
        <v>0</v>
      </c>
      <c r="AM294">
        <v>5.3</v>
      </c>
      <c r="AN294">
        <v>4</v>
      </c>
      <c r="AO294">
        <v>0</v>
      </c>
      <c r="AP294">
        <v>0</v>
      </c>
      <c r="AQ294">
        <v>7.6</v>
      </c>
      <c r="AR294">
        <v>4.0999999999999996</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row>
    <row r="295" spans="1:75" x14ac:dyDescent="0.25">
      <c r="A295">
        <v>2448035</v>
      </c>
      <c r="B295">
        <v>1</v>
      </c>
      <c r="C295" s="1">
        <v>35735</v>
      </c>
      <c r="D295">
        <v>1</v>
      </c>
      <c r="E295">
        <v>57.7</v>
      </c>
      <c r="F295">
        <v>250</v>
      </c>
      <c r="G295">
        <v>19</v>
      </c>
      <c r="H295">
        <v>15</v>
      </c>
      <c r="I295">
        <v>1</v>
      </c>
      <c r="J295">
        <v>1</v>
      </c>
      <c r="K295">
        <v>1</v>
      </c>
      <c r="N295">
        <v>0</v>
      </c>
      <c r="O295">
        <v>1.2</v>
      </c>
      <c r="P295">
        <v>0</v>
      </c>
      <c r="Q295">
        <v>22</v>
      </c>
      <c r="R295">
        <v>0</v>
      </c>
      <c r="S295">
        <v>0</v>
      </c>
      <c r="T295">
        <v>0</v>
      </c>
      <c r="U295">
        <v>5.7</v>
      </c>
      <c r="V295">
        <v>0</v>
      </c>
      <c r="W295">
        <v>0</v>
      </c>
      <c r="X295">
        <v>0</v>
      </c>
      <c r="Y295">
        <v>0</v>
      </c>
      <c r="Z295">
        <v>2.1</v>
      </c>
      <c r="AA295">
        <v>16.7</v>
      </c>
      <c r="AB295">
        <v>0</v>
      </c>
      <c r="AC295">
        <v>25.1</v>
      </c>
      <c r="AD295">
        <v>21.3</v>
      </c>
      <c r="AE295">
        <v>13.3</v>
      </c>
      <c r="AF295">
        <v>57.7</v>
      </c>
      <c r="AG295">
        <v>0</v>
      </c>
      <c r="AH295">
        <v>0</v>
      </c>
      <c r="AI295">
        <v>17.7</v>
      </c>
      <c r="AJ295">
        <v>0</v>
      </c>
      <c r="AK295">
        <v>12.3</v>
      </c>
      <c r="AL295">
        <v>15.1</v>
      </c>
      <c r="AM295">
        <v>8.8000000000000007</v>
      </c>
      <c r="AN295">
        <v>0</v>
      </c>
      <c r="AO295">
        <v>18.2</v>
      </c>
      <c r="AP295">
        <v>0</v>
      </c>
      <c r="AQ295">
        <v>12.8</v>
      </c>
      <c r="AR295" s="5" t="s">
        <v>84</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0</v>
      </c>
    </row>
    <row r="296" spans="1:75" x14ac:dyDescent="0.25">
      <c r="A296">
        <v>2448035</v>
      </c>
      <c r="B296">
        <v>1</v>
      </c>
      <c r="C296" s="1">
        <v>35765</v>
      </c>
      <c r="D296">
        <v>1</v>
      </c>
      <c r="E296">
        <v>41.5</v>
      </c>
      <c r="F296">
        <v>210.8</v>
      </c>
      <c r="G296">
        <v>29</v>
      </c>
      <c r="H296">
        <v>13</v>
      </c>
      <c r="I296">
        <v>1</v>
      </c>
      <c r="J296">
        <v>1</v>
      </c>
      <c r="K296">
        <v>1</v>
      </c>
      <c r="N296">
        <v>0.2</v>
      </c>
      <c r="O296">
        <v>0</v>
      </c>
      <c r="P296">
        <v>13.1</v>
      </c>
      <c r="Q296">
        <v>8.5</v>
      </c>
      <c r="R296">
        <v>3.9</v>
      </c>
      <c r="S296">
        <v>0</v>
      </c>
      <c r="T296">
        <v>10.7</v>
      </c>
      <c r="U296">
        <v>4.8</v>
      </c>
      <c r="V296">
        <v>0</v>
      </c>
      <c r="W296">
        <v>12.9</v>
      </c>
      <c r="X296">
        <v>0</v>
      </c>
      <c r="Y296">
        <v>0</v>
      </c>
      <c r="Z296">
        <v>0</v>
      </c>
      <c r="AA296">
        <v>0</v>
      </c>
      <c r="AB296">
        <v>18.2</v>
      </c>
      <c r="AC296">
        <v>0</v>
      </c>
      <c r="AD296">
        <v>23.7</v>
      </c>
      <c r="AE296">
        <v>1.2</v>
      </c>
      <c r="AF296">
        <v>0</v>
      </c>
      <c r="AG296">
        <v>0</v>
      </c>
      <c r="AH296">
        <v>0</v>
      </c>
      <c r="AI296">
        <v>0</v>
      </c>
      <c r="AJ296">
        <v>0</v>
      </c>
      <c r="AK296">
        <v>0</v>
      </c>
      <c r="AL296">
        <v>31.8</v>
      </c>
      <c r="AM296">
        <v>40.299999999999997</v>
      </c>
      <c r="AN296">
        <v>0</v>
      </c>
      <c r="AO296">
        <v>0</v>
      </c>
      <c r="AP296">
        <v>41.5</v>
      </c>
      <c r="AQ296">
        <v>0</v>
      </c>
      <c r="AR296">
        <v>0</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row>
    <row r="297" spans="1:75" s="2" customFormat="1" x14ac:dyDescent="0.25">
      <c r="A297" s="2">
        <v>2448035</v>
      </c>
      <c r="B297" s="2">
        <v>1</v>
      </c>
      <c r="C297" s="3">
        <v>35796</v>
      </c>
      <c r="D297" s="2">
        <v>1</v>
      </c>
      <c r="E297" s="2">
        <v>37.6</v>
      </c>
      <c r="F297" s="2">
        <v>181.6</v>
      </c>
      <c r="G297" s="2">
        <v>7</v>
      </c>
      <c r="H297" s="2">
        <v>8</v>
      </c>
      <c r="I297" s="2">
        <v>1</v>
      </c>
      <c r="J297" s="2">
        <v>1</v>
      </c>
      <c r="K297" s="2">
        <v>1</v>
      </c>
      <c r="N297" s="2">
        <v>0</v>
      </c>
      <c r="O297" s="2">
        <v>0</v>
      </c>
      <c r="P297" s="2">
        <v>33.200000000000003</v>
      </c>
      <c r="Q297" s="2">
        <v>29.5</v>
      </c>
      <c r="R297" s="2">
        <v>0.2</v>
      </c>
      <c r="S297" s="2">
        <v>0</v>
      </c>
      <c r="T297" s="2">
        <v>37.6</v>
      </c>
      <c r="U297" s="2">
        <v>23.6</v>
      </c>
      <c r="V297" s="2">
        <v>0</v>
      </c>
      <c r="W297" s="2">
        <v>0</v>
      </c>
      <c r="X297" s="2">
        <v>0</v>
      </c>
      <c r="Y297" s="2">
        <v>0</v>
      </c>
      <c r="Z297" s="2">
        <v>0</v>
      </c>
      <c r="AA297" s="2">
        <v>0</v>
      </c>
      <c r="AB297" s="2">
        <v>0</v>
      </c>
      <c r="AC297" s="2">
        <v>0</v>
      </c>
      <c r="AD297" s="2">
        <v>0</v>
      </c>
      <c r="AE297" s="2">
        <v>0</v>
      </c>
      <c r="AF297" s="2">
        <v>2.4</v>
      </c>
      <c r="AG297" s="2">
        <v>0</v>
      </c>
      <c r="AH297" s="2">
        <v>0</v>
      </c>
      <c r="AI297" s="2">
        <v>0</v>
      </c>
      <c r="AJ297" s="2">
        <v>0</v>
      </c>
      <c r="AK297" s="2">
        <v>0</v>
      </c>
      <c r="AL297" s="2">
        <v>0</v>
      </c>
      <c r="AM297" s="2">
        <v>29.3</v>
      </c>
      <c r="AN297" s="2">
        <v>0</v>
      </c>
      <c r="AO297" s="2">
        <v>0</v>
      </c>
      <c r="AP297" s="2">
        <v>0</v>
      </c>
      <c r="AQ297" s="2">
        <v>0</v>
      </c>
      <c r="AR297" s="2">
        <v>25.8</v>
      </c>
      <c r="AS297" s="2">
        <v>1</v>
      </c>
      <c r="AT297" s="2">
        <v>1</v>
      </c>
      <c r="AU297" s="2">
        <v>1</v>
      </c>
      <c r="AV297" s="2">
        <v>1</v>
      </c>
      <c r="AW297" s="2">
        <v>1</v>
      </c>
      <c r="AX297" s="2">
        <v>1</v>
      </c>
      <c r="AY297" s="2">
        <v>1</v>
      </c>
      <c r="AZ297" s="2">
        <v>1</v>
      </c>
      <c r="BA297" s="2">
        <v>1</v>
      </c>
      <c r="BB297" s="2">
        <v>1</v>
      </c>
      <c r="BC297" s="2">
        <v>1</v>
      </c>
      <c r="BD297" s="2">
        <v>1</v>
      </c>
      <c r="BE297" s="2">
        <v>1</v>
      </c>
      <c r="BF297" s="2">
        <v>1</v>
      </c>
      <c r="BG297" s="2">
        <v>1</v>
      </c>
      <c r="BH297" s="2">
        <v>1</v>
      </c>
      <c r="BI297" s="2">
        <v>1</v>
      </c>
      <c r="BJ297" s="2">
        <v>1</v>
      </c>
      <c r="BK297" s="2">
        <v>1</v>
      </c>
      <c r="BL297" s="2">
        <v>1</v>
      </c>
      <c r="BM297" s="2">
        <v>1</v>
      </c>
      <c r="BN297" s="2">
        <v>1</v>
      </c>
      <c r="BO297" s="2">
        <v>1</v>
      </c>
      <c r="BP297" s="2">
        <v>1</v>
      </c>
      <c r="BQ297" s="2">
        <v>1</v>
      </c>
      <c r="BR297" s="2">
        <v>1</v>
      </c>
      <c r="BS297" s="2">
        <v>1</v>
      </c>
      <c r="BT297" s="2">
        <v>1</v>
      </c>
      <c r="BU297" s="2">
        <v>1</v>
      </c>
      <c r="BV297" s="2">
        <v>1</v>
      </c>
      <c r="BW297" s="2">
        <v>1</v>
      </c>
    </row>
    <row r="298" spans="1:75" x14ac:dyDescent="0.25">
      <c r="A298">
        <v>2448035</v>
      </c>
      <c r="B298">
        <v>1</v>
      </c>
      <c r="C298" s="1">
        <v>35827</v>
      </c>
      <c r="D298">
        <v>1</v>
      </c>
      <c r="E298">
        <v>55</v>
      </c>
      <c r="F298">
        <v>358.5</v>
      </c>
      <c r="G298">
        <v>3</v>
      </c>
      <c r="H298">
        <v>14</v>
      </c>
      <c r="I298">
        <v>1</v>
      </c>
      <c r="J298">
        <v>1</v>
      </c>
      <c r="K298">
        <v>1</v>
      </c>
      <c r="N298">
        <v>0</v>
      </c>
      <c r="O298">
        <v>13.1</v>
      </c>
      <c r="P298">
        <v>55</v>
      </c>
      <c r="Q298">
        <v>0</v>
      </c>
      <c r="R298">
        <v>8.3000000000000007</v>
      </c>
      <c r="S298">
        <v>0</v>
      </c>
      <c r="T298">
        <v>5.2</v>
      </c>
      <c r="U298">
        <v>0</v>
      </c>
      <c r="V298">
        <v>0</v>
      </c>
      <c r="W298">
        <v>0</v>
      </c>
      <c r="X298">
        <v>0</v>
      </c>
      <c r="Y298">
        <v>15.8</v>
      </c>
      <c r="Z298">
        <v>0</v>
      </c>
      <c r="AA298">
        <v>12.1</v>
      </c>
      <c r="AB298">
        <v>0</v>
      </c>
      <c r="AC298">
        <v>25.6</v>
      </c>
      <c r="AD298">
        <v>0</v>
      </c>
      <c r="AE298">
        <v>0</v>
      </c>
      <c r="AF298">
        <v>0</v>
      </c>
      <c r="AG298">
        <v>2.9</v>
      </c>
      <c r="AH298">
        <v>0</v>
      </c>
      <c r="AI298">
        <v>14.6</v>
      </c>
      <c r="AJ298">
        <v>0</v>
      </c>
      <c r="AK298">
        <v>28.3</v>
      </c>
      <c r="AL298">
        <v>42.2</v>
      </c>
      <c r="AM298">
        <v>43.9</v>
      </c>
      <c r="AN298">
        <v>44.3</v>
      </c>
      <c r="AO298">
        <v>47.2</v>
      </c>
      <c r="AP298" s="54" t="s">
        <v>84</v>
      </c>
      <c r="AQ298" s="54"/>
      <c r="AR298" s="54"/>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0</v>
      </c>
    </row>
    <row r="299" spans="1:75" x14ac:dyDescent="0.25">
      <c r="A299">
        <v>2448035</v>
      </c>
      <c r="B299">
        <v>1</v>
      </c>
      <c r="C299" s="1">
        <v>35855</v>
      </c>
      <c r="D299">
        <v>1</v>
      </c>
      <c r="E299">
        <v>70.400000000000006</v>
      </c>
      <c r="F299">
        <v>402</v>
      </c>
      <c r="G299">
        <v>23</v>
      </c>
      <c r="H299">
        <v>14</v>
      </c>
      <c r="I299">
        <v>1</v>
      </c>
      <c r="J299">
        <v>1</v>
      </c>
      <c r="K299">
        <v>1</v>
      </c>
      <c r="N299">
        <v>12.8</v>
      </c>
      <c r="O299">
        <v>0</v>
      </c>
      <c r="P299">
        <v>38.799999999999997</v>
      </c>
      <c r="Q299">
        <v>0</v>
      </c>
      <c r="R299">
        <v>66.099999999999994</v>
      </c>
      <c r="S299">
        <v>0</v>
      </c>
      <c r="T299">
        <v>8.5</v>
      </c>
      <c r="U299">
        <v>0</v>
      </c>
      <c r="V299">
        <v>0</v>
      </c>
      <c r="W299">
        <v>0</v>
      </c>
      <c r="X299">
        <v>0</v>
      </c>
      <c r="Y299">
        <v>5.7</v>
      </c>
      <c r="Z299">
        <v>0</v>
      </c>
      <c r="AA299">
        <v>0</v>
      </c>
      <c r="AB299">
        <v>23.5</v>
      </c>
      <c r="AC299">
        <v>0</v>
      </c>
      <c r="AD299">
        <v>44.5</v>
      </c>
      <c r="AE299">
        <v>8.3000000000000007</v>
      </c>
      <c r="AF299">
        <v>10.6</v>
      </c>
      <c r="AG299">
        <v>0</v>
      </c>
      <c r="AH299">
        <v>0</v>
      </c>
      <c r="AI299">
        <v>0</v>
      </c>
      <c r="AJ299">
        <v>70.400000000000006</v>
      </c>
      <c r="AK299">
        <v>19.7</v>
      </c>
      <c r="AL299">
        <v>0</v>
      </c>
      <c r="AM299">
        <v>0</v>
      </c>
      <c r="AN299">
        <v>0</v>
      </c>
      <c r="AO299">
        <v>0</v>
      </c>
      <c r="AP299">
        <v>52.5</v>
      </c>
      <c r="AQ299">
        <v>18.600000000000001</v>
      </c>
      <c r="AR299">
        <v>22</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row>
    <row r="300" spans="1:75" x14ac:dyDescent="0.25">
      <c r="A300">
        <v>2448035</v>
      </c>
      <c r="B300">
        <v>1</v>
      </c>
      <c r="C300" s="1">
        <v>35886</v>
      </c>
      <c r="D300">
        <v>1</v>
      </c>
      <c r="E300">
        <v>52</v>
      </c>
      <c r="F300">
        <v>185.7</v>
      </c>
      <c r="G300">
        <v>1</v>
      </c>
      <c r="H300">
        <v>9</v>
      </c>
      <c r="I300">
        <v>1</v>
      </c>
      <c r="J300">
        <v>1</v>
      </c>
      <c r="K300">
        <v>1</v>
      </c>
      <c r="N300">
        <v>52</v>
      </c>
      <c r="O300">
        <v>0</v>
      </c>
      <c r="P300">
        <v>2.6</v>
      </c>
      <c r="Q300">
        <v>0</v>
      </c>
      <c r="R300">
        <v>0.8</v>
      </c>
      <c r="S300">
        <v>0</v>
      </c>
      <c r="T300">
        <v>0</v>
      </c>
      <c r="U300">
        <v>0</v>
      </c>
      <c r="V300">
        <v>18.899999999999999</v>
      </c>
      <c r="W300">
        <v>0</v>
      </c>
      <c r="X300">
        <v>17.3</v>
      </c>
      <c r="Y300">
        <v>0</v>
      </c>
      <c r="Z300">
        <v>23.2</v>
      </c>
      <c r="AA300">
        <v>0</v>
      </c>
      <c r="AB300">
        <v>22.5</v>
      </c>
      <c r="AC300">
        <v>0</v>
      </c>
      <c r="AD300">
        <v>0</v>
      </c>
      <c r="AE300">
        <v>0</v>
      </c>
      <c r="AF300">
        <v>0</v>
      </c>
      <c r="AG300">
        <v>0</v>
      </c>
      <c r="AH300">
        <v>0</v>
      </c>
      <c r="AI300">
        <v>0</v>
      </c>
      <c r="AJ300">
        <v>26.8</v>
      </c>
      <c r="AK300">
        <v>0</v>
      </c>
      <c r="AL300">
        <v>21.6</v>
      </c>
      <c r="AM300">
        <v>0</v>
      </c>
      <c r="AN300">
        <v>0</v>
      </c>
      <c r="AO300">
        <v>0</v>
      </c>
      <c r="AP300">
        <v>0</v>
      </c>
      <c r="AQ300">
        <v>0</v>
      </c>
      <c r="AR300" s="5" t="s">
        <v>84</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0</v>
      </c>
    </row>
    <row r="301" spans="1:75" x14ac:dyDescent="0.25">
      <c r="A301">
        <v>2448035</v>
      </c>
      <c r="B301">
        <v>1</v>
      </c>
      <c r="C301" s="1">
        <v>35916</v>
      </c>
      <c r="D301">
        <v>1</v>
      </c>
      <c r="E301">
        <v>29.2</v>
      </c>
      <c r="F301">
        <v>58.9</v>
      </c>
      <c r="G301">
        <v>1</v>
      </c>
      <c r="H301">
        <v>6</v>
      </c>
      <c r="I301">
        <v>1</v>
      </c>
      <c r="J301">
        <v>1</v>
      </c>
      <c r="K301">
        <v>1</v>
      </c>
      <c r="N301">
        <v>29.2</v>
      </c>
      <c r="O301">
        <v>0</v>
      </c>
      <c r="P301">
        <v>0</v>
      </c>
      <c r="Q301">
        <v>0</v>
      </c>
      <c r="R301">
        <v>13.2</v>
      </c>
      <c r="S301">
        <v>5.5</v>
      </c>
      <c r="T301">
        <v>0</v>
      </c>
      <c r="U301">
        <v>0</v>
      </c>
      <c r="V301">
        <v>0</v>
      </c>
      <c r="W301">
        <v>0</v>
      </c>
      <c r="X301">
        <v>0</v>
      </c>
      <c r="Y301">
        <v>0</v>
      </c>
      <c r="Z301">
        <v>0</v>
      </c>
      <c r="AA301">
        <v>0</v>
      </c>
      <c r="AB301">
        <v>5.3</v>
      </c>
      <c r="AC301">
        <v>0</v>
      </c>
      <c r="AD301">
        <v>0</v>
      </c>
      <c r="AE301">
        <v>0</v>
      </c>
      <c r="AF301">
        <v>0</v>
      </c>
      <c r="AG301">
        <v>0</v>
      </c>
      <c r="AH301">
        <v>0</v>
      </c>
      <c r="AI301">
        <v>0</v>
      </c>
      <c r="AJ301">
        <v>0</v>
      </c>
      <c r="AK301">
        <v>0</v>
      </c>
      <c r="AL301">
        <v>0</v>
      </c>
      <c r="AM301">
        <v>1.2</v>
      </c>
      <c r="AN301">
        <v>4.5</v>
      </c>
      <c r="AO301">
        <v>0</v>
      </c>
      <c r="AP301">
        <v>0</v>
      </c>
      <c r="AQ301">
        <v>0</v>
      </c>
      <c r="AR301">
        <v>0</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row>
    <row r="302" spans="1:75" x14ac:dyDescent="0.25">
      <c r="A302">
        <v>2448035</v>
      </c>
      <c r="B302">
        <v>1</v>
      </c>
      <c r="C302" s="1">
        <v>35947</v>
      </c>
      <c r="D302">
        <v>1</v>
      </c>
      <c r="E302">
        <v>32.200000000000003</v>
      </c>
      <c r="F302">
        <v>117.9</v>
      </c>
      <c r="G302">
        <v>18</v>
      </c>
      <c r="H302">
        <v>8</v>
      </c>
      <c r="I302">
        <v>1</v>
      </c>
      <c r="J302">
        <v>1</v>
      </c>
      <c r="K302">
        <v>1</v>
      </c>
      <c r="N302">
        <v>9.1999999999999993</v>
      </c>
      <c r="O302">
        <v>0</v>
      </c>
      <c r="P302">
        <v>0</v>
      </c>
      <c r="Q302">
        <v>0</v>
      </c>
      <c r="R302">
        <v>0</v>
      </c>
      <c r="S302">
        <v>0</v>
      </c>
      <c r="T302">
        <v>0</v>
      </c>
      <c r="U302">
        <v>0</v>
      </c>
      <c r="V302">
        <v>2.6</v>
      </c>
      <c r="W302">
        <v>0</v>
      </c>
      <c r="X302">
        <v>0</v>
      </c>
      <c r="Y302">
        <v>0</v>
      </c>
      <c r="Z302">
        <v>0</v>
      </c>
      <c r="AA302">
        <v>0</v>
      </c>
      <c r="AB302">
        <v>26.7</v>
      </c>
      <c r="AC302">
        <v>0</v>
      </c>
      <c r="AD302">
        <v>25.8</v>
      </c>
      <c r="AE302">
        <v>32.200000000000003</v>
      </c>
      <c r="AF302">
        <v>3.5</v>
      </c>
      <c r="AG302">
        <v>0</v>
      </c>
      <c r="AH302">
        <v>0</v>
      </c>
      <c r="AI302">
        <v>0</v>
      </c>
      <c r="AJ302">
        <v>0</v>
      </c>
      <c r="AK302">
        <v>0</v>
      </c>
      <c r="AL302">
        <v>0</v>
      </c>
      <c r="AM302">
        <v>5.8</v>
      </c>
      <c r="AN302">
        <v>12.1</v>
      </c>
      <c r="AO302">
        <v>0</v>
      </c>
      <c r="AP302">
        <v>0</v>
      </c>
      <c r="AQ302">
        <v>0</v>
      </c>
      <c r="AR302" s="5" t="s">
        <v>84</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0</v>
      </c>
    </row>
    <row r="303" spans="1:75" x14ac:dyDescent="0.25">
      <c r="A303">
        <v>2448035</v>
      </c>
      <c r="B303">
        <v>1</v>
      </c>
      <c r="C303" s="1">
        <v>35977</v>
      </c>
      <c r="D303">
        <v>1</v>
      </c>
      <c r="E303">
        <v>26.8</v>
      </c>
      <c r="F303">
        <v>57</v>
      </c>
      <c r="G303">
        <v>5</v>
      </c>
      <c r="H303">
        <v>6</v>
      </c>
      <c r="I303">
        <v>1</v>
      </c>
      <c r="J303">
        <v>1</v>
      </c>
      <c r="K303">
        <v>1</v>
      </c>
      <c r="N303">
        <v>0</v>
      </c>
      <c r="O303">
        <v>0</v>
      </c>
      <c r="P303">
        <v>0</v>
      </c>
      <c r="Q303">
        <v>0</v>
      </c>
      <c r="R303">
        <v>26.8</v>
      </c>
      <c r="S303">
        <v>0</v>
      </c>
      <c r="T303">
        <v>8.1</v>
      </c>
      <c r="U303">
        <v>3.5</v>
      </c>
      <c r="V303">
        <v>0</v>
      </c>
      <c r="W303">
        <v>10.6</v>
      </c>
      <c r="X303">
        <v>0</v>
      </c>
      <c r="Y303">
        <v>0</v>
      </c>
      <c r="Z303">
        <v>0</v>
      </c>
      <c r="AA303">
        <v>0</v>
      </c>
      <c r="AB303">
        <v>0</v>
      </c>
      <c r="AC303">
        <v>5.9</v>
      </c>
      <c r="AD303">
        <v>0</v>
      </c>
      <c r="AE303">
        <v>0</v>
      </c>
      <c r="AF303">
        <v>0</v>
      </c>
      <c r="AG303">
        <v>0</v>
      </c>
      <c r="AH303">
        <v>0</v>
      </c>
      <c r="AI303">
        <v>0</v>
      </c>
      <c r="AJ303">
        <v>0</v>
      </c>
      <c r="AK303">
        <v>0</v>
      </c>
      <c r="AL303">
        <v>0</v>
      </c>
      <c r="AM303">
        <v>0</v>
      </c>
      <c r="AN303">
        <v>0</v>
      </c>
      <c r="AO303">
        <v>0</v>
      </c>
      <c r="AP303">
        <v>2.1</v>
      </c>
      <c r="AQ303">
        <v>0</v>
      </c>
      <c r="AR303">
        <v>0</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row>
    <row r="304" spans="1:75" x14ac:dyDescent="0.25">
      <c r="A304">
        <v>2448035</v>
      </c>
      <c r="B304">
        <v>1</v>
      </c>
      <c r="C304" s="1">
        <v>36008</v>
      </c>
      <c r="D304">
        <v>1</v>
      </c>
      <c r="E304">
        <v>36.799999999999997</v>
      </c>
      <c r="F304">
        <v>126.7</v>
      </c>
      <c r="G304">
        <v>12</v>
      </c>
      <c r="H304">
        <v>7</v>
      </c>
      <c r="I304">
        <v>1</v>
      </c>
      <c r="J304">
        <v>1</v>
      </c>
      <c r="K304">
        <v>1</v>
      </c>
      <c r="N304">
        <v>0</v>
      </c>
      <c r="O304">
        <v>22.8</v>
      </c>
      <c r="P304">
        <v>15.6</v>
      </c>
      <c r="Q304">
        <v>0</v>
      </c>
      <c r="R304">
        <v>0</v>
      </c>
      <c r="S304">
        <v>0</v>
      </c>
      <c r="T304">
        <v>0</v>
      </c>
      <c r="U304">
        <v>0</v>
      </c>
      <c r="V304">
        <v>0</v>
      </c>
      <c r="W304">
        <v>0</v>
      </c>
      <c r="X304">
        <v>0</v>
      </c>
      <c r="Y304">
        <v>36.799999999999997</v>
      </c>
      <c r="Z304">
        <v>0</v>
      </c>
      <c r="AA304">
        <v>8.1999999999999993</v>
      </c>
      <c r="AB304">
        <v>0</v>
      </c>
      <c r="AC304">
        <v>0</v>
      </c>
      <c r="AD304">
        <v>21.3</v>
      </c>
      <c r="AE304">
        <v>0</v>
      </c>
      <c r="AF304">
        <v>13.5</v>
      </c>
      <c r="AG304">
        <v>0</v>
      </c>
      <c r="AH304">
        <v>0</v>
      </c>
      <c r="AI304">
        <v>0</v>
      </c>
      <c r="AJ304">
        <v>0</v>
      </c>
      <c r="AK304">
        <v>0</v>
      </c>
      <c r="AL304">
        <v>0</v>
      </c>
      <c r="AM304">
        <v>0</v>
      </c>
      <c r="AN304">
        <v>0</v>
      </c>
      <c r="AO304">
        <v>8.5</v>
      </c>
      <c r="AP304">
        <v>0</v>
      </c>
      <c r="AQ304">
        <v>0</v>
      </c>
      <c r="AR304">
        <v>0</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row>
    <row r="305" spans="1:75" x14ac:dyDescent="0.25">
      <c r="A305">
        <v>2448035</v>
      </c>
      <c r="B305">
        <v>1</v>
      </c>
      <c r="C305" s="1">
        <v>36039</v>
      </c>
      <c r="D305">
        <v>1</v>
      </c>
      <c r="E305">
        <v>42.1</v>
      </c>
      <c r="F305">
        <v>302.2</v>
      </c>
      <c r="G305">
        <v>13</v>
      </c>
      <c r="H305">
        <v>17</v>
      </c>
      <c r="I305">
        <v>1</v>
      </c>
      <c r="J305">
        <v>1</v>
      </c>
      <c r="K305">
        <v>1</v>
      </c>
      <c r="N305">
        <v>0</v>
      </c>
      <c r="O305">
        <v>0</v>
      </c>
      <c r="P305">
        <v>0</v>
      </c>
      <c r="Q305">
        <v>0</v>
      </c>
      <c r="R305">
        <v>22.8</v>
      </c>
      <c r="S305">
        <v>0</v>
      </c>
      <c r="T305">
        <v>0</v>
      </c>
      <c r="U305">
        <v>0</v>
      </c>
      <c r="V305">
        <v>35.299999999999997</v>
      </c>
      <c r="W305">
        <v>0.8</v>
      </c>
      <c r="X305">
        <v>2.5</v>
      </c>
      <c r="Y305">
        <v>0</v>
      </c>
      <c r="Z305">
        <v>42.1</v>
      </c>
      <c r="AA305">
        <v>0</v>
      </c>
      <c r="AB305">
        <v>4.7</v>
      </c>
      <c r="AC305">
        <v>0.2</v>
      </c>
      <c r="AD305">
        <v>9.6999999999999993</v>
      </c>
      <c r="AE305">
        <v>0</v>
      </c>
      <c r="AF305">
        <v>28.6</v>
      </c>
      <c r="AG305">
        <v>0</v>
      </c>
      <c r="AH305">
        <v>32</v>
      </c>
      <c r="AI305">
        <v>17.3</v>
      </c>
      <c r="AJ305">
        <v>8.1</v>
      </c>
      <c r="AK305">
        <v>10.199999999999999</v>
      </c>
      <c r="AL305">
        <v>0</v>
      </c>
      <c r="AM305">
        <v>28.3</v>
      </c>
      <c r="AN305">
        <v>14.8</v>
      </c>
      <c r="AO305">
        <v>0</v>
      </c>
      <c r="AP305">
        <v>31.2</v>
      </c>
      <c r="AQ305">
        <v>13.6</v>
      </c>
      <c r="AR305" s="5" t="s">
        <v>84</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0</v>
      </c>
    </row>
    <row r="306" spans="1:75" x14ac:dyDescent="0.25">
      <c r="A306">
        <v>2448035</v>
      </c>
      <c r="B306">
        <v>1</v>
      </c>
      <c r="C306" s="1">
        <v>36069</v>
      </c>
      <c r="D306">
        <v>1</v>
      </c>
      <c r="E306">
        <v>48.2</v>
      </c>
      <c r="F306">
        <v>205.6</v>
      </c>
      <c r="G306">
        <v>29</v>
      </c>
      <c r="H306">
        <v>14</v>
      </c>
      <c r="I306">
        <v>1</v>
      </c>
      <c r="J306">
        <v>1</v>
      </c>
      <c r="K306">
        <v>1</v>
      </c>
      <c r="N306">
        <v>0</v>
      </c>
      <c r="O306">
        <v>8.1999999999999993</v>
      </c>
      <c r="P306">
        <v>8.1</v>
      </c>
      <c r="Q306">
        <v>0</v>
      </c>
      <c r="R306">
        <v>35.799999999999997</v>
      </c>
      <c r="S306">
        <v>21</v>
      </c>
      <c r="T306">
        <v>1.8</v>
      </c>
      <c r="U306">
        <v>17.3</v>
      </c>
      <c r="V306">
        <v>2</v>
      </c>
      <c r="W306">
        <v>0</v>
      </c>
      <c r="X306">
        <v>0</v>
      </c>
      <c r="Y306">
        <v>8.9</v>
      </c>
      <c r="Z306">
        <v>0</v>
      </c>
      <c r="AA306">
        <v>15.1</v>
      </c>
      <c r="AB306">
        <v>0</v>
      </c>
      <c r="AC306">
        <v>0</v>
      </c>
      <c r="AD306">
        <v>6.2</v>
      </c>
      <c r="AE306">
        <v>19</v>
      </c>
      <c r="AF306">
        <v>0</v>
      </c>
      <c r="AG306">
        <v>0</v>
      </c>
      <c r="AH306">
        <v>0</v>
      </c>
      <c r="AI306">
        <v>0</v>
      </c>
      <c r="AJ306">
        <v>0</v>
      </c>
      <c r="AK306">
        <v>13.8</v>
      </c>
      <c r="AL306">
        <v>0</v>
      </c>
      <c r="AM306">
        <v>0</v>
      </c>
      <c r="AN306">
        <v>0</v>
      </c>
      <c r="AO306">
        <v>0</v>
      </c>
      <c r="AP306">
        <v>48.2</v>
      </c>
      <c r="AQ306">
        <v>0.2</v>
      </c>
      <c r="AR306">
        <v>0</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row>
    <row r="307" spans="1:75" x14ac:dyDescent="0.25">
      <c r="A307">
        <v>2448035</v>
      </c>
      <c r="B307">
        <v>1</v>
      </c>
      <c r="C307" s="1">
        <v>36100</v>
      </c>
      <c r="D307">
        <v>1</v>
      </c>
      <c r="E307">
        <v>3.1</v>
      </c>
      <c r="F307">
        <v>4.3</v>
      </c>
      <c r="G307">
        <v>29</v>
      </c>
      <c r="H307">
        <v>2</v>
      </c>
      <c r="I307">
        <v>1</v>
      </c>
      <c r="J307">
        <v>1</v>
      </c>
      <c r="K307">
        <v>1</v>
      </c>
      <c r="N307">
        <v>0</v>
      </c>
      <c r="O307">
        <v>0</v>
      </c>
      <c r="P307">
        <v>0</v>
      </c>
      <c r="Q307">
        <v>0</v>
      </c>
      <c r="R307">
        <v>0</v>
      </c>
      <c r="S307">
        <v>0</v>
      </c>
      <c r="T307">
        <v>0</v>
      </c>
      <c r="U307">
        <v>0</v>
      </c>
      <c r="V307">
        <v>0</v>
      </c>
      <c r="W307">
        <v>0</v>
      </c>
      <c r="X307">
        <v>0</v>
      </c>
      <c r="Y307">
        <v>1.2</v>
      </c>
      <c r="Z307">
        <v>0</v>
      </c>
      <c r="AA307">
        <v>0</v>
      </c>
      <c r="AB307">
        <v>0</v>
      </c>
      <c r="AC307">
        <v>0</v>
      </c>
      <c r="AD307">
        <v>0</v>
      </c>
      <c r="AE307">
        <v>0</v>
      </c>
      <c r="AF307">
        <v>0</v>
      </c>
      <c r="AG307">
        <v>0</v>
      </c>
      <c r="AH307">
        <v>0</v>
      </c>
      <c r="AI307">
        <v>0</v>
      </c>
      <c r="AJ307">
        <v>0</v>
      </c>
      <c r="AK307">
        <v>0</v>
      </c>
      <c r="AL307">
        <v>0</v>
      </c>
      <c r="AM307">
        <v>0</v>
      </c>
      <c r="AN307">
        <v>0</v>
      </c>
      <c r="AO307">
        <v>0</v>
      </c>
      <c r="AP307">
        <v>3.1</v>
      </c>
      <c r="AQ307">
        <v>0</v>
      </c>
      <c r="AR307" s="5" t="s">
        <v>84</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0</v>
      </c>
    </row>
    <row r="308" spans="1:75" x14ac:dyDescent="0.25">
      <c r="A308">
        <v>2448035</v>
      </c>
      <c r="B308">
        <v>1</v>
      </c>
      <c r="C308" s="1">
        <v>36130</v>
      </c>
      <c r="D308">
        <v>1</v>
      </c>
      <c r="E308">
        <v>23.7</v>
      </c>
      <c r="F308">
        <v>104.9</v>
      </c>
      <c r="G308">
        <v>9</v>
      </c>
      <c r="H308">
        <v>7</v>
      </c>
      <c r="I308">
        <v>1</v>
      </c>
      <c r="J308">
        <v>1</v>
      </c>
      <c r="K308">
        <v>1</v>
      </c>
      <c r="N308">
        <v>0</v>
      </c>
      <c r="O308">
        <v>0</v>
      </c>
      <c r="P308">
        <v>0</v>
      </c>
      <c r="Q308">
        <v>0</v>
      </c>
      <c r="R308">
        <v>0</v>
      </c>
      <c r="S308">
        <v>17.5</v>
      </c>
      <c r="T308">
        <v>0</v>
      </c>
      <c r="U308">
        <v>0</v>
      </c>
      <c r="V308">
        <v>23.7</v>
      </c>
      <c r="W308">
        <v>0</v>
      </c>
      <c r="X308">
        <v>20.5</v>
      </c>
      <c r="Y308">
        <v>1.5</v>
      </c>
      <c r="Z308">
        <v>0</v>
      </c>
      <c r="AA308">
        <v>2.2999999999999998</v>
      </c>
      <c r="AB308">
        <v>0</v>
      </c>
      <c r="AC308">
        <v>0</v>
      </c>
      <c r="AD308">
        <v>19.899999999999999</v>
      </c>
      <c r="AE308">
        <v>0</v>
      </c>
      <c r="AF308">
        <v>0</v>
      </c>
      <c r="AG308">
        <v>0</v>
      </c>
      <c r="AH308">
        <v>0</v>
      </c>
      <c r="AI308">
        <v>0</v>
      </c>
      <c r="AJ308">
        <v>0</v>
      </c>
      <c r="AK308">
        <v>0</v>
      </c>
      <c r="AL308">
        <v>0</v>
      </c>
      <c r="AM308">
        <v>0</v>
      </c>
      <c r="AN308">
        <v>19.5</v>
      </c>
      <c r="AO308">
        <v>0</v>
      </c>
      <c r="AP308">
        <v>0</v>
      </c>
      <c r="AQ308">
        <v>0</v>
      </c>
      <c r="AR308">
        <v>0</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1</v>
      </c>
    </row>
    <row r="309" spans="1:75" s="2" customFormat="1" x14ac:dyDescent="0.25">
      <c r="A309" s="2">
        <v>2448035</v>
      </c>
      <c r="B309" s="2">
        <v>1</v>
      </c>
      <c r="C309" s="3">
        <v>36161</v>
      </c>
      <c r="D309" s="2">
        <v>1</v>
      </c>
      <c r="E309" s="2">
        <v>52.1</v>
      </c>
      <c r="F309" s="2">
        <v>292.8</v>
      </c>
      <c r="G309" s="2">
        <v>5</v>
      </c>
      <c r="H309" s="2">
        <v>18</v>
      </c>
      <c r="I309" s="2">
        <v>1</v>
      </c>
      <c r="J309" s="2">
        <v>1</v>
      </c>
      <c r="K309" s="2">
        <v>1</v>
      </c>
      <c r="N309" s="2">
        <v>0</v>
      </c>
      <c r="O309" s="2">
        <v>0</v>
      </c>
      <c r="P309" s="2">
        <v>0</v>
      </c>
      <c r="Q309" s="2">
        <v>0</v>
      </c>
      <c r="R309" s="2">
        <v>52.1</v>
      </c>
      <c r="S309" s="2">
        <v>0</v>
      </c>
      <c r="T309" s="2">
        <v>0</v>
      </c>
      <c r="U309" s="2">
        <v>29.8</v>
      </c>
      <c r="V309" s="2">
        <v>34.200000000000003</v>
      </c>
      <c r="W309" s="2">
        <v>0.9</v>
      </c>
      <c r="X309" s="2">
        <v>8.5</v>
      </c>
      <c r="Y309" s="2">
        <v>22.3</v>
      </c>
      <c r="Z309" s="2">
        <v>0</v>
      </c>
      <c r="AA309" s="2">
        <v>2.1</v>
      </c>
      <c r="AB309" s="2">
        <v>0</v>
      </c>
      <c r="AC309" s="2">
        <v>12.3</v>
      </c>
      <c r="AD309" s="2">
        <v>8.5</v>
      </c>
      <c r="AE309" s="2">
        <v>0</v>
      </c>
      <c r="AF309" s="2">
        <v>10.199999999999999</v>
      </c>
      <c r="AG309" s="2">
        <v>0</v>
      </c>
      <c r="AH309" s="2">
        <v>0</v>
      </c>
      <c r="AI309" s="2">
        <v>22.9</v>
      </c>
      <c r="AJ309" s="2">
        <v>0</v>
      </c>
      <c r="AK309" s="2">
        <v>16.8</v>
      </c>
      <c r="AL309" s="2">
        <v>31.4</v>
      </c>
      <c r="AM309" s="2">
        <v>0</v>
      </c>
      <c r="AN309" s="2">
        <v>26.1</v>
      </c>
      <c r="AO309" s="2">
        <v>2.2000000000000002</v>
      </c>
      <c r="AP309" s="2">
        <v>8.6</v>
      </c>
      <c r="AQ309" s="2">
        <v>3.7</v>
      </c>
      <c r="AR309" s="2">
        <v>0.2</v>
      </c>
      <c r="AS309" s="2">
        <v>1</v>
      </c>
      <c r="AT309" s="2">
        <v>1</v>
      </c>
      <c r="AU309" s="2">
        <v>1</v>
      </c>
      <c r="AV309" s="2">
        <v>1</v>
      </c>
      <c r="AW309" s="2">
        <v>1</v>
      </c>
      <c r="AX309" s="2">
        <v>1</v>
      </c>
      <c r="AY309" s="2">
        <v>1</v>
      </c>
      <c r="AZ309" s="2">
        <v>1</v>
      </c>
      <c r="BA309" s="2">
        <v>1</v>
      </c>
      <c r="BB309" s="2">
        <v>1</v>
      </c>
      <c r="BC309" s="2">
        <v>1</v>
      </c>
      <c r="BD309" s="2">
        <v>1</v>
      </c>
      <c r="BE309" s="2">
        <v>1</v>
      </c>
      <c r="BF309" s="2">
        <v>1</v>
      </c>
      <c r="BG309" s="2">
        <v>1</v>
      </c>
      <c r="BH309" s="2">
        <v>1</v>
      </c>
      <c r="BI309" s="2">
        <v>1</v>
      </c>
      <c r="BJ309" s="2">
        <v>1</v>
      </c>
      <c r="BK309" s="2">
        <v>1</v>
      </c>
      <c r="BL309" s="2">
        <v>1</v>
      </c>
      <c r="BM309" s="2">
        <v>1</v>
      </c>
      <c r="BN309" s="2">
        <v>1</v>
      </c>
      <c r="BO309" s="2">
        <v>1</v>
      </c>
      <c r="BP309" s="2">
        <v>1</v>
      </c>
      <c r="BQ309" s="2">
        <v>1</v>
      </c>
      <c r="BR309" s="2">
        <v>1</v>
      </c>
      <c r="BS309" s="2">
        <v>1</v>
      </c>
      <c r="BT309" s="2">
        <v>1</v>
      </c>
      <c r="BU309" s="2">
        <v>1</v>
      </c>
      <c r="BV309" s="2">
        <v>1</v>
      </c>
      <c r="BW309" s="2">
        <v>1</v>
      </c>
    </row>
    <row r="310" spans="1:75" x14ac:dyDescent="0.25">
      <c r="A310">
        <v>2448035</v>
      </c>
      <c r="B310">
        <v>1</v>
      </c>
      <c r="C310" s="1">
        <v>36192</v>
      </c>
      <c r="D310">
        <v>1</v>
      </c>
      <c r="E310">
        <v>38.5</v>
      </c>
      <c r="F310">
        <v>222.4</v>
      </c>
      <c r="G310">
        <v>4</v>
      </c>
      <c r="H310">
        <v>18</v>
      </c>
      <c r="I310">
        <v>1</v>
      </c>
      <c r="J310">
        <v>1</v>
      </c>
      <c r="K310">
        <v>1</v>
      </c>
      <c r="N310">
        <v>23.7</v>
      </c>
      <c r="O310">
        <v>3</v>
      </c>
      <c r="P310">
        <v>6.3</v>
      </c>
      <c r="Q310">
        <v>38.5</v>
      </c>
      <c r="R310">
        <v>0</v>
      </c>
      <c r="S310">
        <v>12.7</v>
      </c>
      <c r="T310">
        <v>0.9</v>
      </c>
      <c r="U310">
        <v>11</v>
      </c>
      <c r="V310">
        <v>5</v>
      </c>
      <c r="W310">
        <v>4.8</v>
      </c>
      <c r="X310">
        <v>9</v>
      </c>
      <c r="Y310">
        <v>0</v>
      </c>
      <c r="Z310">
        <v>0</v>
      </c>
      <c r="AA310">
        <v>11.2</v>
      </c>
      <c r="AB310">
        <v>19.7</v>
      </c>
      <c r="AC310">
        <v>0</v>
      </c>
      <c r="AD310">
        <v>15.2</v>
      </c>
      <c r="AE310">
        <v>12.3</v>
      </c>
      <c r="AF310">
        <v>0</v>
      </c>
      <c r="AG310">
        <v>0</v>
      </c>
      <c r="AH310">
        <v>0</v>
      </c>
      <c r="AI310">
        <v>23.5</v>
      </c>
      <c r="AJ310">
        <v>15.3</v>
      </c>
      <c r="AK310">
        <v>0</v>
      </c>
      <c r="AL310">
        <v>0</v>
      </c>
      <c r="AM310">
        <v>7.6</v>
      </c>
      <c r="AN310">
        <v>2.7</v>
      </c>
      <c r="AO310">
        <v>0</v>
      </c>
      <c r="AP310" s="54" t="s">
        <v>84</v>
      </c>
      <c r="AQ310" s="54"/>
      <c r="AR310" s="54"/>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0</v>
      </c>
    </row>
    <row r="311" spans="1:75" x14ac:dyDescent="0.25">
      <c r="A311">
        <v>2448035</v>
      </c>
      <c r="B311">
        <v>1</v>
      </c>
      <c r="C311" s="1">
        <v>36220</v>
      </c>
      <c r="D311">
        <v>1</v>
      </c>
      <c r="E311">
        <v>22.3</v>
      </c>
      <c r="F311">
        <v>81.3</v>
      </c>
      <c r="G311">
        <v>29</v>
      </c>
      <c r="H311">
        <v>10</v>
      </c>
      <c r="I311">
        <v>1</v>
      </c>
      <c r="J311">
        <v>1</v>
      </c>
      <c r="K311">
        <v>1</v>
      </c>
      <c r="N311">
        <v>0</v>
      </c>
      <c r="O311">
        <v>0</v>
      </c>
      <c r="P311">
        <v>0</v>
      </c>
      <c r="Q311">
        <v>0.2</v>
      </c>
      <c r="R311">
        <v>1.8</v>
      </c>
      <c r="S311">
        <v>0</v>
      </c>
      <c r="T311">
        <v>0</v>
      </c>
      <c r="U311">
        <v>0</v>
      </c>
      <c r="V311">
        <v>0</v>
      </c>
      <c r="W311">
        <v>21.5</v>
      </c>
      <c r="X311">
        <v>0.5</v>
      </c>
      <c r="Y311">
        <v>1.7</v>
      </c>
      <c r="Z311">
        <v>0</v>
      </c>
      <c r="AA311">
        <v>0</v>
      </c>
      <c r="AB311">
        <v>0</v>
      </c>
      <c r="AC311">
        <v>0</v>
      </c>
      <c r="AD311">
        <v>0</v>
      </c>
      <c r="AE311">
        <v>2.2999999999999998</v>
      </c>
      <c r="AF311">
        <v>0</v>
      </c>
      <c r="AG311">
        <v>0</v>
      </c>
      <c r="AH311">
        <v>0</v>
      </c>
      <c r="AI311">
        <v>0</v>
      </c>
      <c r="AJ311">
        <v>0</v>
      </c>
      <c r="AK311">
        <v>0</v>
      </c>
      <c r="AL311">
        <v>0</v>
      </c>
      <c r="AM311">
        <v>19.7</v>
      </c>
      <c r="AN311">
        <v>0</v>
      </c>
      <c r="AO311">
        <v>8.1999999999999993</v>
      </c>
      <c r="AP311">
        <v>22.3</v>
      </c>
      <c r="AQ311">
        <v>0</v>
      </c>
      <c r="AR311">
        <v>3.1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row>
    <row r="312" spans="1:75" x14ac:dyDescent="0.25">
      <c r="A312">
        <v>2448035</v>
      </c>
      <c r="B312">
        <v>1</v>
      </c>
      <c r="C312" s="1">
        <v>36251</v>
      </c>
      <c r="D312">
        <v>1</v>
      </c>
      <c r="E312">
        <v>36.6</v>
      </c>
      <c r="F312">
        <v>115.3</v>
      </c>
      <c r="G312">
        <v>15</v>
      </c>
      <c r="H312">
        <v>8</v>
      </c>
      <c r="I312">
        <v>1</v>
      </c>
      <c r="J312">
        <v>1</v>
      </c>
      <c r="K312">
        <v>1</v>
      </c>
      <c r="N312">
        <v>31.5</v>
      </c>
      <c r="O312">
        <v>11.4</v>
      </c>
      <c r="P312">
        <v>0</v>
      </c>
      <c r="Q312">
        <v>0</v>
      </c>
      <c r="R312">
        <v>18.899999999999999</v>
      </c>
      <c r="S312">
        <v>0</v>
      </c>
      <c r="T312">
        <v>0</v>
      </c>
      <c r="U312">
        <v>9.1999999999999993</v>
      </c>
      <c r="V312">
        <v>0</v>
      </c>
      <c r="W312">
        <v>0</v>
      </c>
      <c r="X312">
        <v>0</v>
      </c>
      <c r="Y312">
        <v>0</v>
      </c>
      <c r="Z312">
        <v>0</v>
      </c>
      <c r="AA312">
        <v>3.1</v>
      </c>
      <c r="AB312">
        <v>36.6</v>
      </c>
      <c r="AC312">
        <v>0</v>
      </c>
      <c r="AD312">
        <v>0</v>
      </c>
      <c r="AE312">
        <v>0</v>
      </c>
      <c r="AF312">
        <v>0</v>
      </c>
      <c r="AG312">
        <v>1.9</v>
      </c>
      <c r="AH312">
        <v>0</v>
      </c>
      <c r="AI312">
        <v>0</v>
      </c>
      <c r="AJ312">
        <v>0</v>
      </c>
      <c r="AK312">
        <v>0</v>
      </c>
      <c r="AL312">
        <v>0</v>
      </c>
      <c r="AM312">
        <v>0</v>
      </c>
      <c r="AN312">
        <v>2.7</v>
      </c>
      <c r="AO312">
        <v>0</v>
      </c>
      <c r="AP312">
        <v>0</v>
      </c>
      <c r="AQ312">
        <v>0</v>
      </c>
      <c r="AR312" s="5" t="s">
        <v>84</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0</v>
      </c>
    </row>
    <row r="313" spans="1:75" x14ac:dyDescent="0.25">
      <c r="A313">
        <v>2448035</v>
      </c>
      <c r="B313">
        <v>1</v>
      </c>
      <c r="C313" s="1">
        <v>36281</v>
      </c>
      <c r="D313">
        <v>1</v>
      </c>
      <c r="E313">
        <v>26.5</v>
      </c>
      <c r="F313">
        <v>30.7</v>
      </c>
      <c r="G313">
        <v>6</v>
      </c>
      <c r="H313">
        <v>3</v>
      </c>
      <c r="I313">
        <v>1</v>
      </c>
      <c r="J313">
        <v>1</v>
      </c>
      <c r="K313">
        <v>1</v>
      </c>
      <c r="N313">
        <v>0</v>
      </c>
      <c r="O313">
        <v>1.5</v>
      </c>
      <c r="P313">
        <v>0</v>
      </c>
      <c r="Q313">
        <v>0</v>
      </c>
      <c r="R313">
        <v>0</v>
      </c>
      <c r="S313">
        <v>26.5</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2.7</v>
      </c>
      <c r="AN313">
        <v>0</v>
      </c>
      <c r="AO313">
        <v>0</v>
      </c>
      <c r="AP313">
        <v>0</v>
      </c>
      <c r="AQ313">
        <v>0</v>
      </c>
      <c r="AR313">
        <v>0</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row>
    <row r="314" spans="1:75" x14ac:dyDescent="0.25">
      <c r="A314">
        <v>2448035</v>
      </c>
      <c r="B314">
        <v>1</v>
      </c>
      <c r="C314" s="1">
        <v>36312</v>
      </c>
      <c r="D314">
        <v>1</v>
      </c>
      <c r="E314">
        <v>14.1</v>
      </c>
      <c r="F314">
        <v>56</v>
      </c>
      <c r="G314">
        <v>15</v>
      </c>
      <c r="H314">
        <v>8</v>
      </c>
      <c r="I314">
        <v>1</v>
      </c>
      <c r="J314">
        <v>1</v>
      </c>
      <c r="K314">
        <v>1</v>
      </c>
      <c r="N314">
        <v>0</v>
      </c>
      <c r="O314">
        <v>0</v>
      </c>
      <c r="P314">
        <v>0</v>
      </c>
      <c r="Q314">
        <v>0</v>
      </c>
      <c r="R314">
        <v>0</v>
      </c>
      <c r="S314">
        <v>0</v>
      </c>
      <c r="T314">
        <v>0</v>
      </c>
      <c r="U314">
        <v>0</v>
      </c>
      <c r="V314">
        <v>0</v>
      </c>
      <c r="W314">
        <v>7.7</v>
      </c>
      <c r="X314">
        <v>0</v>
      </c>
      <c r="Y314">
        <v>0</v>
      </c>
      <c r="Z314">
        <v>0</v>
      </c>
      <c r="AA314">
        <v>8.1999999999999993</v>
      </c>
      <c r="AB314">
        <v>14.1</v>
      </c>
      <c r="AC314">
        <v>0</v>
      </c>
      <c r="AD314">
        <v>0</v>
      </c>
      <c r="AE314">
        <v>0</v>
      </c>
      <c r="AF314">
        <v>6.1</v>
      </c>
      <c r="AG314">
        <v>0</v>
      </c>
      <c r="AH314">
        <v>0</v>
      </c>
      <c r="AI314">
        <v>8.6999999999999993</v>
      </c>
      <c r="AJ314">
        <v>0</v>
      </c>
      <c r="AK314">
        <v>0</v>
      </c>
      <c r="AL314">
        <v>0</v>
      </c>
      <c r="AM314">
        <v>0</v>
      </c>
      <c r="AN314">
        <v>0</v>
      </c>
      <c r="AO314">
        <v>2.1</v>
      </c>
      <c r="AP314">
        <v>0.9</v>
      </c>
      <c r="AQ314">
        <v>8.1999999999999993</v>
      </c>
      <c r="AR314" s="5" t="s">
        <v>84</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0</v>
      </c>
    </row>
    <row r="315" spans="1:75" x14ac:dyDescent="0.25">
      <c r="A315">
        <v>2448035</v>
      </c>
      <c r="B315">
        <v>1</v>
      </c>
      <c r="C315" s="1">
        <v>36342</v>
      </c>
      <c r="D315">
        <v>1</v>
      </c>
      <c r="E315">
        <v>32.9</v>
      </c>
      <c r="F315">
        <v>114.9</v>
      </c>
      <c r="G315">
        <v>6</v>
      </c>
      <c r="H315">
        <v>8</v>
      </c>
      <c r="I315">
        <v>1</v>
      </c>
      <c r="J315">
        <v>1</v>
      </c>
      <c r="K315">
        <v>1</v>
      </c>
      <c r="N315">
        <v>2.6</v>
      </c>
      <c r="O315">
        <v>0</v>
      </c>
      <c r="P315">
        <v>28.3</v>
      </c>
      <c r="Q315">
        <v>4.5</v>
      </c>
      <c r="R315">
        <v>0.9</v>
      </c>
      <c r="S315">
        <v>32.9</v>
      </c>
      <c r="T315">
        <v>25.1</v>
      </c>
      <c r="U315">
        <v>20.2</v>
      </c>
      <c r="V315">
        <v>0</v>
      </c>
      <c r="W315">
        <v>0</v>
      </c>
      <c r="X315">
        <v>0</v>
      </c>
      <c r="Y315">
        <v>0</v>
      </c>
      <c r="Z315">
        <v>0</v>
      </c>
      <c r="AA315">
        <v>0</v>
      </c>
      <c r="AB315">
        <v>0</v>
      </c>
      <c r="AC315">
        <v>0</v>
      </c>
      <c r="AD315">
        <v>0.4</v>
      </c>
      <c r="AE315">
        <v>0</v>
      </c>
      <c r="AF315">
        <v>0</v>
      </c>
      <c r="AG315">
        <v>0</v>
      </c>
      <c r="AH315">
        <v>0</v>
      </c>
      <c r="AI315">
        <v>0</v>
      </c>
      <c r="AJ315">
        <v>0</v>
      </c>
      <c r="AK315">
        <v>0</v>
      </c>
      <c r="AL315">
        <v>0</v>
      </c>
      <c r="AM315">
        <v>0</v>
      </c>
      <c r="AN315">
        <v>0</v>
      </c>
      <c r="AO315">
        <v>0</v>
      </c>
      <c r="AP315">
        <v>0</v>
      </c>
      <c r="AQ315">
        <v>0</v>
      </c>
      <c r="AR315">
        <v>0</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row>
    <row r="316" spans="1:75" x14ac:dyDescent="0.25">
      <c r="A316">
        <v>2448035</v>
      </c>
      <c r="B316">
        <v>1</v>
      </c>
      <c r="C316" s="1">
        <v>36373</v>
      </c>
      <c r="D316">
        <v>1</v>
      </c>
      <c r="E316">
        <v>3.4</v>
      </c>
      <c r="F316">
        <v>3.4</v>
      </c>
      <c r="G316">
        <v>17</v>
      </c>
      <c r="H316">
        <v>1</v>
      </c>
      <c r="I316">
        <v>1</v>
      </c>
      <c r="J316">
        <v>1</v>
      </c>
      <c r="K316">
        <v>1</v>
      </c>
      <c r="N316">
        <v>0</v>
      </c>
      <c r="O316">
        <v>0</v>
      </c>
      <c r="P316">
        <v>0</v>
      </c>
      <c r="Q316">
        <v>0</v>
      </c>
      <c r="R316">
        <v>0</v>
      </c>
      <c r="S316">
        <v>0</v>
      </c>
      <c r="T316">
        <v>0</v>
      </c>
      <c r="U316">
        <v>0</v>
      </c>
      <c r="V316">
        <v>0</v>
      </c>
      <c r="W316">
        <v>0</v>
      </c>
      <c r="X316">
        <v>0</v>
      </c>
      <c r="Y316">
        <v>0</v>
      </c>
      <c r="Z316">
        <v>0</v>
      </c>
      <c r="AA316">
        <v>0</v>
      </c>
      <c r="AB316">
        <v>0</v>
      </c>
      <c r="AC316">
        <v>0</v>
      </c>
      <c r="AD316">
        <v>3.4</v>
      </c>
      <c r="AE316">
        <v>0</v>
      </c>
      <c r="AF316">
        <v>0</v>
      </c>
      <c r="AG316">
        <v>0</v>
      </c>
      <c r="AH316">
        <v>0</v>
      </c>
      <c r="AI316">
        <v>0</v>
      </c>
      <c r="AJ316">
        <v>0</v>
      </c>
      <c r="AK316">
        <v>0</v>
      </c>
      <c r="AL316">
        <v>0</v>
      </c>
      <c r="AM316">
        <v>0</v>
      </c>
      <c r="AN316">
        <v>0</v>
      </c>
      <c r="AO316">
        <v>0</v>
      </c>
      <c r="AP316">
        <v>0</v>
      </c>
      <c r="AQ316">
        <v>0</v>
      </c>
      <c r="AR316">
        <v>0</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row>
    <row r="317" spans="1:75" x14ac:dyDescent="0.25">
      <c r="A317">
        <v>2448035</v>
      </c>
      <c r="B317">
        <v>1</v>
      </c>
      <c r="C317" s="1">
        <v>36404</v>
      </c>
      <c r="D317">
        <v>1</v>
      </c>
      <c r="E317">
        <v>39.200000000000003</v>
      </c>
      <c r="F317">
        <v>97.5</v>
      </c>
      <c r="G317">
        <v>9</v>
      </c>
      <c r="H317">
        <v>4</v>
      </c>
      <c r="I317">
        <v>1</v>
      </c>
      <c r="J317">
        <v>1</v>
      </c>
      <c r="K317">
        <v>1</v>
      </c>
      <c r="N317">
        <v>0</v>
      </c>
      <c r="O317">
        <v>0</v>
      </c>
      <c r="P317">
        <v>0</v>
      </c>
      <c r="Q317">
        <v>0</v>
      </c>
      <c r="R317">
        <v>0</v>
      </c>
      <c r="S317">
        <v>0</v>
      </c>
      <c r="T317">
        <v>0</v>
      </c>
      <c r="U317">
        <v>0</v>
      </c>
      <c r="V317">
        <v>39.200000000000003</v>
      </c>
      <c r="W317">
        <v>27.6</v>
      </c>
      <c r="X317">
        <v>0</v>
      </c>
      <c r="Y317">
        <v>19.2</v>
      </c>
      <c r="Z317">
        <v>0</v>
      </c>
      <c r="AA317">
        <v>0</v>
      </c>
      <c r="AB317">
        <v>0</v>
      </c>
      <c r="AC317">
        <v>11.5</v>
      </c>
      <c r="AD317">
        <v>0</v>
      </c>
      <c r="AE317">
        <v>0</v>
      </c>
      <c r="AF317">
        <v>0</v>
      </c>
      <c r="AG317">
        <v>0</v>
      </c>
      <c r="AH317">
        <v>0</v>
      </c>
      <c r="AI317">
        <v>0</v>
      </c>
      <c r="AJ317">
        <v>0</v>
      </c>
      <c r="AK317">
        <v>0</v>
      </c>
      <c r="AL317">
        <v>0</v>
      </c>
      <c r="AM317">
        <v>0</v>
      </c>
      <c r="AN317">
        <v>0</v>
      </c>
      <c r="AO317">
        <v>0</v>
      </c>
      <c r="AP317">
        <v>0</v>
      </c>
      <c r="AQ317">
        <v>0</v>
      </c>
      <c r="AR317" s="5" t="s">
        <v>84</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0</v>
      </c>
    </row>
    <row r="318" spans="1:75" x14ac:dyDescent="0.25">
      <c r="A318">
        <v>2448035</v>
      </c>
      <c r="B318">
        <v>1</v>
      </c>
      <c r="C318" s="1">
        <v>36434</v>
      </c>
      <c r="D318">
        <v>1</v>
      </c>
      <c r="E318">
        <v>19.7</v>
      </c>
      <c r="F318">
        <v>55.9</v>
      </c>
      <c r="G318">
        <v>8</v>
      </c>
      <c r="H318">
        <v>4</v>
      </c>
      <c r="I318">
        <v>1</v>
      </c>
      <c r="J318">
        <v>1</v>
      </c>
      <c r="K318">
        <v>1</v>
      </c>
      <c r="N318">
        <v>0</v>
      </c>
      <c r="O318">
        <v>0</v>
      </c>
      <c r="P318">
        <v>0</v>
      </c>
      <c r="Q318">
        <v>0</v>
      </c>
      <c r="R318">
        <v>0</v>
      </c>
      <c r="S318">
        <v>0</v>
      </c>
      <c r="T318">
        <v>0</v>
      </c>
      <c r="U318">
        <v>19.7</v>
      </c>
      <c r="V318">
        <v>0</v>
      </c>
      <c r="W318">
        <v>0</v>
      </c>
      <c r="X318">
        <v>0</v>
      </c>
      <c r="Y318">
        <v>0</v>
      </c>
      <c r="Z318">
        <v>0</v>
      </c>
      <c r="AA318">
        <v>0</v>
      </c>
      <c r="AB318">
        <v>0</v>
      </c>
      <c r="AC318">
        <v>0</v>
      </c>
      <c r="AD318">
        <v>0</v>
      </c>
      <c r="AE318">
        <v>11.8</v>
      </c>
      <c r="AF318">
        <v>17.100000000000001</v>
      </c>
      <c r="AG318">
        <v>0</v>
      </c>
      <c r="AH318">
        <v>0</v>
      </c>
      <c r="AI318">
        <v>0</v>
      </c>
      <c r="AJ318">
        <v>0</v>
      </c>
      <c r="AK318">
        <v>0</v>
      </c>
      <c r="AL318">
        <v>0</v>
      </c>
      <c r="AM318">
        <v>0</v>
      </c>
      <c r="AN318">
        <v>0</v>
      </c>
      <c r="AO318">
        <v>7.3</v>
      </c>
      <c r="AP318">
        <v>0</v>
      </c>
      <c r="AQ318">
        <v>0</v>
      </c>
      <c r="AR318">
        <v>0</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row>
    <row r="319" spans="1:75" x14ac:dyDescent="0.25">
      <c r="A319">
        <v>2448035</v>
      </c>
      <c r="B319">
        <v>1</v>
      </c>
      <c r="C319" s="1">
        <v>36465</v>
      </c>
      <c r="D319">
        <v>1</v>
      </c>
      <c r="E319">
        <v>25.7</v>
      </c>
      <c r="F319">
        <v>34.299999999999997</v>
      </c>
      <c r="G319">
        <v>5</v>
      </c>
      <c r="H319">
        <v>2</v>
      </c>
      <c r="I319">
        <v>1</v>
      </c>
      <c r="J319">
        <v>1</v>
      </c>
      <c r="K319">
        <v>1</v>
      </c>
      <c r="N319">
        <v>0</v>
      </c>
      <c r="O319">
        <v>0</v>
      </c>
      <c r="P319">
        <v>0</v>
      </c>
      <c r="Q319">
        <v>0</v>
      </c>
      <c r="R319">
        <v>25.7</v>
      </c>
      <c r="S319">
        <v>0</v>
      </c>
      <c r="T319">
        <v>0</v>
      </c>
      <c r="U319">
        <v>0</v>
      </c>
      <c r="V319">
        <v>0</v>
      </c>
      <c r="W319">
        <v>0</v>
      </c>
      <c r="X319">
        <v>0</v>
      </c>
      <c r="Y319">
        <v>0</v>
      </c>
      <c r="Z319">
        <v>8.6</v>
      </c>
      <c r="AA319">
        <v>0</v>
      </c>
      <c r="AB319">
        <v>0</v>
      </c>
      <c r="AC319">
        <v>0</v>
      </c>
      <c r="AD319">
        <v>0</v>
      </c>
      <c r="AE319">
        <v>0</v>
      </c>
      <c r="AF319">
        <v>0</v>
      </c>
      <c r="AG319">
        <v>0</v>
      </c>
      <c r="AH319">
        <v>0</v>
      </c>
      <c r="AI319">
        <v>0</v>
      </c>
      <c r="AJ319">
        <v>0</v>
      </c>
      <c r="AK319">
        <v>0</v>
      </c>
      <c r="AL319">
        <v>0</v>
      </c>
      <c r="AM319">
        <v>0</v>
      </c>
      <c r="AN319">
        <v>0</v>
      </c>
      <c r="AO319">
        <v>0</v>
      </c>
      <c r="AP319">
        <v>0</v>
      </c>
      <c r="AQ319">
        <v>0</v>
      </c>
      <c r="AR319" s="5" t="s">
        <v>84</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0</v>
      </c>
    </row>
    <row r="320" spans="1:75" x14ac:dyDescent="0.25">
      <c r="A320">
        <v>2448035</v>
      </c>
      <c r="B320">
        <v>1</v>
      </c>
      <c r="C320" s="1">
        <v>36495</v>
      </c>
      <c r="D320">
        <v>1</v>
      </c>
      <c r="E320">
        <v>39.9</v>
      </c>
      <c r="F320">
        <v>138.5</v>
      </c>
      <c r="G320">
        <v>15</v>
      </c>
      <c r="H320">
        <v>8</v>
      </c>
      <c r="I320">
        <v>1</v>
      </c>
      <c r="J320">
        <v>1</v>
      </c>
      <c r="K320">
        <v>1</v>
      </c>
      <c r="N320">
        <v>0</v>
      </c>
      <c r="O320">
        <v>8.6999999999999993</v>
      </c>
      <c r="P320">
        <v>2.2999999999999998</v>
      </c>
      <c r="Q320">
        <v>28.2</v>
      </c>
      <c r="R320">
        <v>0</v>
      </c>
      <c r="S320">
        <v>0</v>
      </c>
      <c r="T320">
        <v>0</v>
      </c>
      <c r="U320">
        <v>0</v>
      </c>
      <c r="V320">
        <v>0</v>
      </c>
      <c r="W320">
        <v>0</v>
      </c>
      <c r="X320">
        <v>0</v>
      </c>
      <c r="Y320">
        <v>0</v>
      </c>
      <c r="Z320">
        <v>0</v>
      </c>
      <c r="AA320">
        <v>0</v>
      </c>
      <c r="AB320">
        <v>39.9</v>
      </c>
      <c r="AC320">
        <v>0</v>
      </c>
      <c r="AD320">
        <v>0</v>
      </c>
      <c r="AE320">
        <v>0</v>
      </c>
      <c r="AF320">
        <v>0</v>
      </c>
      <c r="AG320">
        <v>10.5</v>
      </c>
      <c r="AH320">
        <v>0</v>
      </c>
      <c r="AI320">
        <v>0</v>
      </c>
      <c r="AJ320">
        <v>19.8</v>
      </c>
      <c r="AK320">
        <v>0</v>
      </c>
      <c r="AL320">
        <v>0.8</v>
      </c>
      <c r="AM320">
        <v>0</v>
      </c>
      <c r="AN320">
        <v>0</v>
      </c>
      <c r="AO320">
        <v>0</v>
      </c>
      <c r="AP320">
        <v>28.3</v>
      </c>
      <c r="AQ320">
        <v>0</v>
      </c>
      <c r="AR320">
        <v>0</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row>
    <row r="321" spans="1:75" s="2" customFormat="1" x14ac:dyDescent="0.25">
      <c r="A321" s="2">
        <v>2448035</v>
      </c>
      <c r="B321" s="2">
        <v>1</v>
      </c>
      <c r="C321" s="3">
        <v>36526</v>
      </c>
      <c r="D321" s="2">
        <v>1</v>
      </c>
      <c r="E321" s="2">
        <v>41.8</v>
      </c>
      <c r="F321" s="2">
        <v>194.4</v>
      </c>
      <c r="G321" s="2">
        <v>12</v>
      </c>
      <c r="H321" s="2">
        <v>9</v>
      </c>
      <c r="I321" s="2">
        <v>1</v>
      </c>
      <c r="J321" s="2">
        <v>1</v>
      </c>
      <c r="K321" s="2">
        <v>1</v>
      </c>
      <c r="N321" s="2">
        <v>0</v>
      </c>
      <c r="O321" s="2">
        <v>20.7</v>
      </c>
      <c r="P321" s="2">
        <v>0</v>
      </c>
      <c r="Q321" s="2">
        <v>0</v>
      </c>
      <c r="R321" s="2">
        <v>0</v>
      </c>
      <c r="S321" s="2">
        <v>13.1</v>
      </c>
      <c r="T321" s="2">
        <v>0</v>
      </c>
      <c r="U321" s="2">
        <v>0</v>
      </c>
      <c r="V321" s="2">
        <v>28.2</v>
      </c>
      <c r="W321" s="2">
        <v>0</v>
      </c>
      <c r="X321" s="2">
        <v>0</v>
      </c>
      <c r="Y321" s="2">
        <v>41.8</v>
      </c>
      <c r="Z321" s="2">
        <v>0.4</v>
      </c>
      <c r="AA321" s="2">
        <v>0</v>
      </c>
      <c r="AB321" s="2">
        <v>0</v>
      </c>
      <c r="AC321" s="2">
        <v>0</v>
      </c>
      <c r="AD321" s="2">
        <v>25.6</v>
      </c>
      <c r="AE321" s="2">
        <v>0</v>
      </c>
      <c r="AF321" s="2">
        <v>10.8</v>
      </c>
      <c r="AG321" s="2">
        <v>0</v>
      </c>
      <c r="AH321" s="2">
        <v>21.7</v>
      </c>
      <c r="AI321" s="2">
        <v>0</v>
      </c>
      <c r="AJ321" s="2">
        <v>0</v>
      </c>
      <c r="AK321" s="2">
        <v>0</v>
      </c>
      <c r="AL321" s="2">
        <v>0</v>
      </c>
      <c r="AM321" s="2">
        <v>0</v>
      </c>
      <c r="AN321" s="2">
        <v>0</v>
      </c>
      <c r="AO321" s="2">
        <v>0</v>
      </c>
      <c r="AP321" s="2">
        <v>32.1</v>
      </c>
      <c r="AQ321" s="2">
        <v>0</v>
      </c>
      <c r="AR321" s="2">
        <v>0</v>
      </c>
      <c r="AS321" s="2">
        <v>1</v>
      </c>
      <c r="AT321" s="2">
        <v>1</v>
      </c>
      <c r="AU321" s="2">
        <v>1</v>
      </c>
      <c r="AV321" s="2">
        <v>1</v>
      </c>
      <c r="AW321" s="2">
        <v>1</v>
      </c>
      <c r="AX321" s="2">
        <v>1</v>
      </c>
      <c r="AY321" s="2">
        <v>1</v>
      </c>
      <c r="AZ321" s="2">
        <v>1</v>
      </c>
      <c r="BA321" s="2">
        <v>1</v>
      </c>
      <c r="BB321" s="2">
        <v>1</v>
      </c>
      <c r="BC321" s="2">
        <v>1</v>
      </c>
      <c r="BD321" s="2">
        <v>1</v>
      </c>
      <c r="BE321" s="2">
        <v>1</v>
      </c>
      <c r="BF321" s="2">
        <v>1</v>
      </c>
      <c r="BG321" s="2">
        <v>1</v>
      </c>
      <c r="BH321" s="2">
        <v>1</v>
      </c>
      <c r="BI321" s="2">
        <v>1</v>
      </c>
      <c r="BJ321" s="2">
        <v>1</v>
      </c>
      <c r="BK321" s="2">
        <v>1</v>
      </c>
      <c r="BL321" s="2">
        <v>1</v>
      </c>
      <c r="BM321" s="2">
        <v>1</v>
      </c>
      <c r="BN321" s="2">
        <v>1</v>
      </c>
      <c r="BO321" s="2">
        <v>1</v>
      </c>
      <c r="BP321" s="2">
        <v>1</v>
      </c>
      <c r="BQ321" s="2">
        <v>1</v>
      </c>
      <c r="BR321" s="2">
        <v>1</v>
      </c>
      <c r="BS321" s="2">
        <v>1</v>
      </c>
      <c r="BT321" s="2">
        <v>1</v>
      </c>
      <c r="BU321" s="2">
        <v>1</v>
      </c>
      <c r="BV321" s="2">
        <v>1</v>
      </c>
      <c r="BW321" s="2">
        <v>1</v>
      </c>
    </row>
    <row r="322" spans="1:75" x14ac:dyDescent="0.25">
      <c r="A322">
        <v>2448035</v>
      </c>
      <c r="B322">
        <v>1</v>
      </c>
      <c r="C322" s="1">
        <v>36557</v>
      </c>
      <c r="D322">
        <v>1</v>
      </c>
      <c r="E322">
        <v>100.6</v>
      </c>
      <c r="F322">
        <v>351.1</v>
      </c>
      <c r="G322">
        <v>1</v>
      </c>
      <c r="H322">
        <v>13</v>
      </c>
      <c r="I322">
        <v>1</v>
      </c>
      <c r="J322">
        <v>1</v>
      </c>
      <c r="K322">
        <v>1</v>
      </c>
      <c r="N322">
        <v>100.6</v>
      </c>
      <c r="O322">
        <v>0</v>
      </c>
      <c r="P322">
        <v>0</v>
      </c>
      <c r="Q322">
        <v>6.8</v>
      </c>
      <c r="R322">
        <v>0</v>
      </c>
      <c r="S322">
        <v>0</v>
      </c>
      <c r="T322">
        <v>0</v>
      </c>
      <c r="U322">
        <v>0</v>
      </c>
      <c r="V322">
        <v>0</v>
      </c>
      <c r="W322">
        <v>0</v>
      </c>
      <c r="X322">
        <v>4.8</v>
      </c>
      <c r="Y322">
        <v>7.7</v>
      </c>
      <c r="Z322">
        <v>22.9</v>
      </c>
      <c r="AA322">
        <v>29.8</v>
      </c>
      <c r="AB322">
        <v>62.7</v>
      </c>
      <c r="AC322">
        <v>11.8</v>
      </c>
      <c r="AD322">
        <v>0</v>
      </c>
      <c r="AE322">
        <v>36.799999999999997</v>
      </c>
      <c r="AF322">
        <v>0</v>
      </c>
      <c r="AG322">
        <v>21.8</v>
      </c>
      <c r="AH322">
        <v>0</v>
      </c>
      <c r="AI322">
        <v>0</v>
      </c>
      <c r="AJ322">
        <v>7.5</v>
      </c>
      <c r="AK322">
        <v>9.8000000000000007</v>
      </c>
      <c r="AL322">
        <v>0</v>
      </c>
      <c r="AM322">
        <v>0</v>
      </c>
      <c r="AN322">
        <v>0</v>
      </c>
      <c r="AO322">
        <v>28.1</v>
      </c>
      <c r="AP322">
        <v>0</v>
      </c>
      <c r="AQ322" s="54" t="s">
        <v>84</v>
      </c>
      <c r="AR322" s="54"/>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0</v>
      </c>
    </row>
    <row r="323" spans="1:75" x14ac:dyDescent="0.25">
      <c r="A323">
        <v>2448035</v>
      </c>
      <c r="B323">
        <v>1</v>
      </c>
      <c r="C323" s="1">
        <v>36586</v>
      </c>
      <c r="D323">
        <v>1</v>
      </c>
      <c r="E323">
        <v>37</v>
      </c>
      <c r="F323">
        <v>112.2</v>
      </c>
      <c r="G323">
        <v>11</v>
      </c>
      <c r="H323">
        <v>5</v>
      </c>
      <c r="I323">
        <v>1</v>
      </c>
      <c r="J323">
        <v>1</v>
      </c>
      <c r="K323">
        <v>1</v>
      </c>
      <c r="N323">
        <v>30.5</v>
      </c>
      <c r="O323">
        <v>12.4</v>
      </c>
      <c r="P323">
        <v>0</v>
      </c>
      <c r="Q323">
        <v>17.7</v>
      </c>
      <c r="R323">
        <v>0</v>
      </c>
      <c r="S323">
        <v>0</v>
      </c>
      <c r="T323">
        <v>0</v>
      </c>
      <c r="U323">
        <v>0</v>
      </c>
      <c r="V323">
        <v>0</v>
      </c>
      <c r="W323">
        <v>0</v>
      </c>
      <c r="X323">
        <v>37</v>
      </c>
      <c r="Y323">
        <v>0</v>
      </c>
      <c r="Z323">
        <v>0</v>
      </c>
      <c r="AA323">
        <v>0</v>
      </c>
      <c r="AB323">
        <v>0</v>
      </c>
      <c r="AC323">
        <v>0</v>
      </c>
      <c r="AD323">
        <v>0</v>
      </c>
      <c r="AE323">
        <v>0</v>
      </c>
      <c r="AF323">
        <v>0</v>
      </c>
      <c r="AG323">
        <v>0</v>
      </c>
      <c r="AH323">
        <v>0</v>
      </c>
      <c r="AI323">
        <v>0</v>
      </c>
      <c r="AJ323">
        <v>0</v>
      </c>
      <c r="AK323">
        <v>0</v>
      </c>
      <c r="AL323">
        <v>0</v>
      </c>
      <c r="AM323">
        <v>0</v>
      </c>
      <c r="AN323">
        <v>0</v>
      </c>
      <c r="AO323">
        <v>14.6</v>
      </c>
      <c r="AP323">
        <v>0</v>
      </c>
      <c r="AQ323">
        <v>0</v>
      </c>
      <c r="AR323">
        <v>0</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1</v>
      </c>
    </row>
    <row r="324" spans="1:75" x14ac:dyDescent="0.25">
      <c r="A324">
        <v>2448035</v>
      </c>
      <c r="B324">
        <v>1</v>
      </c>
      <c r="C324" s="1">
        <v>36617</v>
      </c>
      <c r="D324">
        <v>1</v>
      </c>
      <c r="E324">
        <v>3.6</v>
      </c>
      <c r="F324">
        <v>3.6</v>
      </c>
      <c r="G324">
        <v>4</v>
      </c>
      <c r="H324">
        <v>1</v>
      </c>
      <c r="I324">
        <v>1</v>
      </c>
      <c r="J324">
        <v>1</v>
      </c>
      <c r="K324">
        <v>1</v>
      </c>
      <c r="N324">
        <v>0</v>
      </c>
      <c r="O324">
        <v>0</v>
      </c>
      <c r="P324">
        <v>0</v>
      </c>
      <c r="Q324">
        <v>3.6</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s="5" t="s">
        <v>84</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0</v>
      </c>
    </row>
    <row r="325" spans="1:75" x14ac:dyDescent="0.25">
      <c r="A325">
        <v>2448035</v>
      </c>
      <c r="B325">
        <v>1</v>
      </c>
      <c r="C325" s="1">
        <v>36647</v>
      </c>
      <c r="D325">
        <v>1</v>
      </c>
      <c r="E325">
        <v>5.3</v>
      </c>
      <c r="F325">
        <v>5.3</v>
      </c>
      <c r="G325">
        <v>17</v>
      </c>
      <c r="H325">
        <v>1</v>
      </c>
      <c r="I325">
        <v>1</v>
      </c>
      <c r="J325">
        <v>1</v>
      </c>
      <c r="K325">
        <v>1</v>
      </c>
      <c r="N325">
        <v>0</v>
      </c>
      <c r="O325">
        <v>0</v>
      </c>
      <c r="P325">
        <v>0</v>
      </c>
      <c r="Q325">
        <v>0</v>
      </c>
      <c r="R325">
        <v>0</v>
      </c>
      <c r="S325">
        <v>0</v>
      </c>
      <c r="T325">
        <v>0</v>
      </c>
      <c r="U325">
        <v>0</v>
      </c>
      <c r="V325">
        <v>0</v>
      </c>
      <c r="W325">
        <v>0</v>
      </c>
      <c r="X325">
        <v>0</v>
      </c>
      <c r="Y325">
        <v>0</v>
      </c>
      <c r="Z325">
        <v>0</v>
      </c>
      <c r="AA325">
        <v>0</v>
      </c>
      <c r="AB325">
        <v>0</v>
      </c>
      <c r="AC325">
        <v>0</v>
      </c>
      <c r="AD325">
        <v>5.3</v>
      </c>
      <c r="AE325">
        <v>0</v>
      </c>
      <c r="AF325">
        <v>0</v>
      </c>
      <c r="AG325">
        <v>0</v>
      </c>
      <c r="AH325">
        <v>0</v>
      </c>
      <c r="AI325">
        <v>0</v>
      </c>
      <c r="AJ325">
        <v>0</v>
      </c>
      <c r="AK325">
        <v>0</v>
      </c>
      <c r="AL325">
        <v>0</v>
      </c>
      <c r="AM325">
        <v>0</v>
      </c>
      <c r="AN325">
        <v>0</v>
      </c>
      <c r="AO325">
        <v>0</v>
      </c>
      <c r="AP325">
        <v>0</v>
      </c>
      <c r="AQ325">
        <v>0</v>
      </c>
      <c r="AR325">
        <v>0</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row>
    <row r="326" spans="1:75" x14ac:dyDescent="0.25">
      <c r="A326">
        <v>2448035</v>
      </c>
      <c r="B326">
        <v>1</v>
      </c>
      <c r="C326" s="1">
        <v>36678</v>
      </c>
      <c r="D326">
        <v>1</v>
      </c>
      <c r="E326">
        <v>34.5</v>
      </c>
      <c r="F326">
        <v>74.3</v>
      </c>
      <c r="G326">
        <v>28</v>
      </c>
      <c r="H326">
        <v>4</v>
      </c>
      <c r="I326">
        <v>1</v>
      </c>
      <c r="J326">
        <v>1</v>
      </c>
      <c r="K326">
        <v>1</v>
      </c>
      <c r="N326">
        <v>0</v>
      </c>
      <c r="O326">
        <v>0</v>
      </c>
      <c r="P326">
        <v>0</v>
      </c>
      <c r="Q326">
        <v>0</v>
      </c>
      <c r="R326">
        <v>0</v>
      </c>
      <c r="S326">
        <v>0</v>
      </c>
      <c r="T326">
        <v>0</v>
      </c>
      <c r="U326">
        <v>0</v>
      </c>
      <c r="V326">
        <v>0</v>
      </c>
      <c r="W326">
        <v>0</v>
      </c>
      <c r="X326">
        <v>0</v>
      </c>
      <c r="Y326">
        <v>0</v>
      </c>
      <c r="Z326">
        <v>0</v>
      </c>
      <c r="AA326">
        <v>0</v>
      </c>
      <c r="AB326">
        <v>0</v>
      </c>
      <c r="AC326">
        <v>0</v>
      </c>
      <c r="AD326">
        <v>0</v>
      </c>
      <c r="AE326">
        <v>27.7</v>
      </c>
      <c r="AF326">
        <v>3.8</v>
      </c>
      <c r="AG326">
        <v>8.3000000000000007</v>
      </c>
      <c r="AH326">
        <v>0</v>
      </c>
      <c r="AI326">
        <v>0</v>
      </c>
      <c r="AJ326">
        <v>0</v>
      </c>
      <c r="AK326">
        <v>0</v>
      </c>
      <c r="AL326">
        <v>0</v>
      </c>
      <c r="AM326">
        <v>0</v>
      </c>
      <c r="AN326">
        <v>0</v>
      </c>
      <c r="AO326">
        <v>34.5</v>
      </c>
      <c r="AP326">
        <v>0</v>
      </c>
      <c r="AQ326">
        <v>0</v>
      </c>
      <c r="AR326" s="5" t="s">
        <v>84</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0</v>
      </c>
    </row>
    <row r="327" spans="1:75" x14ac:dyDescent="0.25">
      <c r="A327">
        <v>2448035</v>
      </c>
      <c r="B327">
        <v>1</v>
      </c>
      <c r="C327" s="1">
        <v>36708</v>
      </c>
      <c r="D327">
        <v>1</v>
      </c>
      <c r="E327">
        <v>15.8</v>
      </c>
      <c r="F327">
        <v>55.1</v>
      </c>
      <c r="G327">
        <v>11</v>
      </c>
      <c r="H327">
        <v>7</v>
      </c>
      <c r="I327">
        <v>1</v>
      </c>
      <c r="J327">
        <v>1</v>
      </c>
      <c r="K327">
        <v>1</v>
      </c>
      <c r="N327">
        <v>8.6</v>
      </c>
      <c r="O327">
        <v>0.5</v>
      </c>
      <c r="P327">
        <v>0</v>
      </c>
      <c r="Q327">
        <v>0</v>
      </c>
      <c r="R327">
        <v>0</v>
      </c>
      <c r="S327">
        <v>0</v>
      </c>
      <c r="T327">
        <v>0</v>
      </c>
      <c r="U327">
        <v>0</v>
      </c>
      <c r="V327">
        <v>0</v>
      </c>
      <c r="W327">
        <v>0</v>
      </c>
      <c r="X327">
        <v>15.8</v>
      </c>
      <c r="Y327">
        <v>0</v>
      </c>
      <c r="Z327">
        <v>0</v>
      </c>
      <c r="AA327">
        <v>0</v>
      </c>
      <c r="AB327">
        <v>0</v>
      </c>
      <c r="AC327">
        <v>0.5</v>
      </c>
      <c r="AD327">
        <v>0</v>
      </c>
      <c r="AE327">
        <v>0</v>
      </c>
      <c r="AF327">
        <v>0</v>
      </c>
      <c r="AG327">
        <v>0</v>
      </c>
      <c r="AH327">
        <v>0</v>
      </c>
      <c r="AI327">
        <v>12.8</v>
      </c>
      <c r="AJ327">
        <v>0</v>
      </c>
      <c r="AK327">
        <v>10.7</v>
      </c>
      <c r="AL327">
        <v>0</v>
      </c>
      <c r="AM327">
        <v>0</v>
      </c>
      <c r="AN327">
        <v>0</v>
      </c>
      <c r="AO327">
        <v>0</v>
      </c>
      <c r="AP327">
        <v>6.2</v>
      </c>
      <c r="AQ327">
        <v>0</v>
      </c>
      <c r="AR327">
        <v>0</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row>
    <row r="328" spans="1:75" x14ac:dyDescent="0.25">
      <c r="A328">
        <v>2448035</v>
      </c>
      <c r="B328">
        <v>1</v>
      </c>
      <c r="C328" s="1">
        <v>36739</v>
      </c>
      <c r="D328">
        <v>1</v>
      </c>
      <c r="E328">
        <v>23.8</v>
      </c>
      <c r="F328">
        <v>78.5</v>
      </c>
      <c r="G328">
        <v>28</v>
      </c>
      <c r="H328">
        <v>7</v>
      </c>
      <c r="I328">
        <v>1</v>
      </c>
      <c r="J328">
        <v>1</v>
      </c>
      <c r="K328">
        <v>1</v>
      </c>
      <c r="N328">
        <v>0</v>
      </c>
      <c r="O328">
        <v>0</v>
      </c>
      <c r="P328">
        <v>15.8</v>
      </c>
      <c r="Q328">
        <v>0</v>
      </c>
      <c r="R328">
        <v>0</v>
      </c>
      <c r="S328">
        <v>0</v>
      </c>
      <c r="T328">
        <v>0</v>
      </c>
      <c r="U328">
        <v>0</v>
      </c>
      <c r="V328">
        <v>0</v>
      </c>
      <c r="W328">
        <v>12.5</v>
      </c>
      <c r="X328">
        <v>0</v>
      </c>
      <c r="Y328">
        <v>0</v>
      </c>
      <c r="Z328">
        <v>0</v>
      </c>
      <c r="AA328">
        <v>0</v>
      </c>
      <c r="AB328">
        <v>0</v>
      </c>
      <c r="AC328">
        <v>0</v>
      </c>
      <c r="AD328">
        <v>0</v>
      </c>
      <c r="AE328">
        <v>15.6</v>
      </c>
      <c r="AF328">
        <v>0</v>
      </c>
      <c r="AG328">
        <v>0</v>
      </c>
      <c r="AH328">
        <v>0</v>
      </c>
      <c r="AI328">
        <v>0</v>
      </c>
      <c r="AJ328">
        <v>0</v>
      </c>
      <c r="AK328">
        <v>0</v>
      </c>
      <c r="AL328">
        <v>0</v>
      </c>
      <c r="AM328">
        <v>0</v>
      </c>
      <c r="AN328">
        <v>5.3</v>
      </c>
      <c r="AO328">
        <v>23.8</v>
      </c>
      <c r="AP328">
        <v>5.3</v>
      </c>
      <c r="AQ328">
        <v>0.2</v>
      </c>
      <c r="AR328">
        <v>0</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row>
    <row r="329" spans="1:75" x14ac:dyDescent="0.25">
      <c r="A329">
        <v>2448035</v>
      </c>
      <c r="B329">
        <v>1</v>
      </c>
      <c r="C329" s="1">
        <v>36770</v>
      </c>
      <c r="D329">
        <v>1</v>
      </c>
      <c r="E329">
        <v>27.9</v>
      </c>
      <c r="F329">
        <v>173.6</v>
      </c>
      <c r="G329">
        <v>14</v>
      </c>
      <c r="H329">
        <v>11</v>
      </c>
      <c r="I329">
        <v>1</v>
      </c>
      <c r="J329">
        <v>1</v>
      </c>
      <c r="K329">
        <v>1</v>
      </c>
      <c r="N329">
        <v>20.5</v>
      </c>
      <c r="O329">
        <v>16.100000000000001</v>
      </c>
      <c r="P329">
        <v>6.3</v>
      </c>
      <c r="Q329">
        <v>0</v>
      </c>
      <c r="R329">
        <v>0</v>
      </c>
      <c r="S329">
        <v>0</v>
      </c>
      <c r="T329">
        <v>0</v>
      </c>
      <c r="U329">
        <v>0</v>
      </c>
      <c r="V329">
        <v>0</v>
      </c>
      <c r="W329">
        <v>0</v>
      </c>
      <c r="X329">
        <v>6.9</v>
      </c>
      <c r="Y329">
        <v>0</v>
      </c>
      <c r="Z329">
        <v>10.8</v>
      </c>
      <c r="AA329">
        <v>27.9</v>
      </c>
      <c r="AB329">
        <v>10.7</v>
      </c>
      <c r="AC329">
        <v>20.399999999999999</v>
      </c>
      <c r="AD329">
        <v>0</v>
      </c>
      <c r="AE329">
        <v>0</v>
      </c>
      <c r="AF329">
        <v>21.7</v>
      </c>
      <c r="AG329">
        <v>0</v>
      </c>
      <c r="AH329">
        <v>8.5</v>
      </c>
      <c r="AI329">
        <v>0</v>
      </c>
      <c r="AJ329">
        <v>0</v>
      </c>
      <c r="AK329">
        <v>0</v>
      </c>
      <c r="AL329">
        <v>0</v>
      </c>
      <c r="AM329">
        <v>23.8</v>
      </c>
      <c r="AN329">
        <v>0</v>
      </c>
      <c r="AO329">
        <v>0</v>
      </c>
      <c r="AP329">
        <v>0</v>
      </c>
      <c r="AQ329">
        <v>0</v>
      </c>
      <c r="AR329" s="5" t="s">
        <v>84</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0</v>
      </c>
    </row>
    <row r="330" spans="1:75" x14ac:dyDescent="0.25">
      <c r="A330">
        <v>2448035</v>
      </c>
      <c r="B330">
        <v>1</v>
      </c>
      <c r="C330" s="1">
        <v>36800</v>
      </c>
      <c r="D330">
        <v>1</v>
      </c>
      <c r="E330">
        <v>36.5</v>
      </c>
      <c r="F330">
        <v>104.6</v>
      </c>
      <c r="G330">
        <v>5</v>
      </c>
      <c r="H330">
        <v>4</v>
      </c>
      <c r="I330">
        <v>1</v>
      </c>
      <c r="J330">
        <v>1</v>
      </c>
      <c r="K330">
        <v>1</v>
      </c>
      <c r="N330">
        <v>0</v>
      </c>
      <c r="O330">
        <v>0</v>
      </c>
      <c r="P330">
        <v>0</v>
      </c>
      <c r="Q330">
        <v>0</v>
      </c>
      <c r="R330">
        <v>36.5</v>
      </c>
      <c r="S330">
        <v>0</v>
      </c>
      <c r="T330">
        <v>0</v>
      </c>
      <c r="U330">
        <v>0</v>
      </c>
      <c r="V330">
        <v>0</v>
      </c>
      <c r="W330">
        <v>0</v>
      </c>
      <c r="X330">
        <v>15.1</v>
      </c>
      <c r="Y330">
        <v>0</v>
      </c>
      <c r="Z330">
        <v>0</v>
      </c>
      <c r="AA330">
        <v>0</v>
      </c>
      <c r="AB330">
        <v>0</v>
      </c>
      <c r="AC330">
        <v>0</v>
      </c>
      <c r="AD330">
        <v>0</v>
      </c>
      <c r="AE330">
        <v>0</v>
      </c>
      <c r="AF330">
        <v>0</v>
      </c>
      <c r="AG330">
        <v>0</v>
      </c>
      <c r="AH330">
        <v>0</v>
      </c>
      <c r="AI330">
        <v>0</v>
      </c>
      <c r="AJ330">
        <v>0</v>
      </c>
      <c r="AK330">
        <v>35.299999999999997</v>
      </c>
      <c r="AL330">
        <v>0</v>
      </c>
      <c r="AM330">
        <v>0</v>
      </c>
      <c r="AN330">
        <v>17.7</v>
      </c>
      <c r="AO330">
        <v>0</v>
      </c>
      <c r="AP330">
        <v>0</v>
      </c>
      <c r="AQ330">
        <v>0</v>
      </c>
      <c r="AR330">
        <v>0</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row>
    <row r="331" spans="1:75" x14ac:dyDescent="0.25">
      <c r="A331">
        <v>2448035</v>
      </c>
      <c r="B331">
        <v>1</v>
      </c>
      <c r="C331" s="1">
        <v>36831</v>
      </c>
      <c r="D331">
        <v>1</v>
      </c>
      <c r="E331">
        <v>92</v>
      </c>
      <c r="F331">
        <v>201.3</v>
      </c>
      <c r="G331">
        <v>30</v>
      </c>
      <c r="H331">
        <v>5</v>
      </c>
      <c r="I331">
        <v>1</v>
      </c>
      <c r="J331">
        <v>1</v>
      </c>
      <c r="K331">
        <v>1</v>
      </c>
      <c r="N331">
        <v>0</v>
      </c>
      <c r="O331">
        <v>0</v>
      </c>
      <c r="P331">
        <v>18.7</v>
      </c>
      <c r="Q331">
        <v>0</v>
      </c>
      <c r="R331">
        <v>0</v>
      </c>
      <c r="S331">
        <v>0</v>
      </c>
      <c r="T331">
        <v>0</v>
      </c>
      <c r="U331">
        <v>0</v>
      </c>
      <c r="V331">
        <v>0</v>
      </c>
      <c r="W331">
        <v>0</v>
      </c>
      <c r="X331">
        <v>0</v>
      </c>
      <c r="Y331">
        <v>0</v>
      </c>
      <c r="Z331">
        <v>0</v>
      </c>
      <c r="AA331">
        <v>0</v>
      </c>
      <c r="AB331">
        <v>16.8</v>
      </c>
      <c r="AC331">
        <v>0</v>
      </c>
      <c r="AD331">
        <v>0</v>
      </c>
      <c r="AE331">
        <v>26.6</v>
      </c>
      <c r="AF331">
        <v>0</v>
      </c>
      <c r="AG331">
        <v>0</v>
      </c>
      <c r="AH331">
        <v>0</v>
      </c>
      <c r="AI331">
        <v>0</v>
      </c>
      <c r="AJ331">
        <v>0</v>
      </c>
      <c r="AK331">
        <v>47.2</v>
      </c>
      <c r="AL331">
        <v>0</v>
      </c>
      <c r="AM331">
        <v>0</v>
      </c>
      <c r="AN331">
        <v>0</v>
      </c>
      <c r="AO331">
        <v>0</v>
      </c>
      <c r="AP331">
        <v>0</v>
      </c>
      <c r="AQ331">
        <v>92</v>
      </c>
      <c r="AR331" s="5" t="s">
        <v>84</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0</v>
      </c>
    </row>
    <row r="332" spans="1:75" x14ac:dyDescent="0.25">
      <c r="A332">
        <v>2448035</v>
      </c>
      <c r="B332">
        <v>1</v>
      </c>
      <c r="C332" s="1">
        <v>36861</v>
      </c>
      <c r="D332">
        <v>1</v>
      </c>
      <c r="E332">
        <v>45.2</v>
      </c>
      <c r="F332">
        <v>110.5</v>
      </c>
      <c r="G332">
        <v>15</v>
      </c>
      <c r="H332">
        <v>5</v>
      </c>
      <c r="I332">
        <v>1</v>
      </c>
      <c r="J332">
        <v>1</v>
      </c>
      <c r="K332">
        <v>1</v>
      </c>
      <c r="N332">
        <v>0</v>
      </c>
      <c r="O332">
        <v>0</v>
      </c>
      <c r="P332">
        <v>0</v>
      </c>
      <c r="Q332">
        <v>0</v>
      </c>
      <c r="R332">
        <v>0</v>
      </c>
      <c r="S332">
        <v>22.3</v>
      </c>
      <c r="T332">
        <v>0</v>
      </c>
      <c r="U332">
        <v>0</v>
      </c>
      <c r="V332">
        <v>0</v>
      </c>
      <c r="W332">
        <v>0</v>
      </c>
      <c r="X332">
        <v>0</v>
      </c>
      <c r="Y332">
        <v>0</v>
      </c>
      <c r="Z332">
        <v>0</v>
      </c>
      <c r="AA332">
        <v>0</v>
      </c>
      <c r="AB332">
        <v>45.2</v>
      </c>
      <c r="AC332">
        <v>0</v>
      </c>
      <c r="AD332">
        <v>0</v>
      </c>
      <c r="AE332">
        <v>0</v>
      </c>
      <c r="AF332">
        <v>0</v>
      </c>
      <c r="AG332">
        <v>0</v>
      </c>
      <c r="AH332">
        <v>0</v>
      </c>
      <c r="AI332">
        <v>0</v>
      </c>
      <c r="AJ332">
        <v>0</v>
      </c>
      <c r="AK332">
        <v>0</v>
      </c>
      <c r="AL332">
        <v>30.3</v>
      </c>
      <c r="AM332">
        <v>0</v>
      </c>
      <c r="AN332">
        <v>9.5</v>
      </c>
      <c r="AO332">
        <v>0</v>
      </c>
      <c r="AP332">
        <v>0</v>
      </c>
      <c r="AQ332">
        <v>0</v>
      </c>
      <c r="AR332">
        <v>3.2</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row>
    <row r="333" spans="1:75" s="2" customFormat="1" x14ac:dyDescent="0.25">
      <c r="A333" s="2">
        <v>2448035</v>
      </c>
      <c r="B333" s="2">
        <v>1</v>
      </c>
      <c r="C333" s="3">
        <v>36892</v>
      </c>
      <c r="D333" s="2">
        <v>1</v>
      </c>
      <c r="E333" s="2">
        <v>59.5</v>
      </c>
      <c r="F333" s="2">
        <v>269.8</v>
      </c>
      <c r="G333" s="2">
        <v>11</v>
      </c>
      <c r="H333" s="2">
        <v>10</v>
      </c>
      <c r="I333" s="2">
        <v>1</v>
      </c>
      <c r="J333" s="2">
        <v>1</v>
      </c>
      <c r="K333" s="2">
        <v>1</v>
      </c>
      <c r="N333" s="2">
        <v>0</v>
      </c>
      <c r="O333" s="2">
        <v>0</v>
      </c>
      <c r="P333" s="2">
        <v>0</v>
      </c>
      <c r="Q333" s="2">
        <v>0</v>
      </c>
      <c r="R333" s="2">
        <v>0</v>
      </c>
      <c r="S333" s="2">
        <v>0</v>
      </c>
      <c r="T333" s="2">
        <v>0</v>
      </c>
      <c r="U333" s="2">
        <v>21.2</v>
      </c>
      <c r="V333" s="2">
        <v>0</v>
      </c>
      <c r="W333" s="2">
        <v>0</v>
      </c>
      <c r="X333" s="2">
        <v>59.5</v>
      </c>
      <c r="Y333" s="2">
        <v>0</v>
      </c>
      <c r="Z333" s="2">
        <v>0</v>
      </c>
      <c r="AA333" s="2">
        <v>0</v>
      </c>
      <c r="AB333" s="2">
        <v>21.2</v>
      </c>
      <c r="AC333" s="2">
        <v>0</v>
      </c>
      <c r="AD333" s="2">
        <v>31.1</v>
      </c>
      <c r="AE333" s="2">
        <v>0</v>
      </c>
      <c r="AF333" s="2">
        <v>0</v>
      </c>
      <c r="AG333" s="2">
        <v>6.8</v>
      </c>
      <c r="AH333" s="2">
        <v>0</v>
      </c>
      <c r="AI333" s="2">
        <v>0</v>
      </c>
      <c r="AJ333" s="2">
        <v>0</v>
      </c>
      <c r="AK333" s="2">
        <v>0</v>
      </c>
      <c r="AL333" s="2">
        <v>0</v>
      </c>
      <c r="AM333" s="2">
        <v>29.2</v>
      </c>
      <c r="AN333" s="2">
        <v>0</v>
      </c>
      <c r="AO333" s="2">
        <v>7.5</v>
      </c>
      <c r="AP333" s="2">
        <v>11</v>
      </c>
      <c r="AQ333" s="2">
        <v>26.3</v>
      </c>
      <c r="AR333" s="2">
        <v>56</v>
      </c>
      <c r="AS333" s="2">
        <v>1</v>
      </c>
      <c r="AT333" s="2">
        <v>1</v>
      </c>
      <c r="AU333" s="2">
        <v>1</v>
      </c>
      <c r="AV333" s="2">
        <v>1</v>
      </c>
      <c r="AW333" s="2">
        <v>1</v>
      </c>
      <c r="AX333" s="2">
        <v>1</v>
      </c>
      <c r="AY333" s="2">
        <v>1</v>
      </c>
      <c r="AZ333" s="2">
        <v>1</v>
      </c>
      <c r="BA333" s="2">
        <v>1</v>
      </c>
      <c r="BB333" s="2">
        <v>1</v>
      </c>
      <c r="BC333" s="2">
        <v>1</v>
      </c>
      <c r="BD333" s="2">
        <v>1</v>
      </c>
      <c r="BE333" s="2">
        <v>1</v>
      </c>
      <c r="BF333" s="2">
        <v>1</v>
      </c>
      <c r="BG333" s="2">
        <v>1</v>
      </c>
      <c r="BH333" s="2">
        <v>1</v>
      </c>
      <c r="BI333" s="2">
        <v>1</v>
      </c>
      <c r="BJ333" s="2">
        <v>1</v>
      </c>
      <c r="BK333" s="2">
        <v>1</v>
      </c>
      <c r="BL333" s="2">
        <v>1</v>
      </c>
      <c r="BM333" s="2">
        <v>1</v>
      </c>
      <c r="BN333" s="2">
        <v>1</v>
      </c>
      <c r="BO333" s="2">
        <v>1</v>
      </c>
      <c r="BP333" s="2">
        <v>1</v>
      </c>
      <c r="BQ333" s="2">
        <v>1</v>
      </c>
      <c r="BR333" s="2">
        <v>1</v>
      </c>
      <c r="BS333" s="2">
        <v>1</v>
      </c>
      <c r="BT333" s="2">
        <v>1</v>
      </c>
      <c r="BU333" s="2">
        <v>1</v>
      </c>
      <c r="BV333" s="2">
        <v>1</v>
      </c>
      <c r="BW333" s="2">
        <v>1</v>
      </c>
    </row>
    <row r="334" spans="1:75" x14ac:dyDescent="0.25">
      <c r="A334">
        <v>2448035</v>
      </c>
      <c r="B334">
        <v>1</v>
      </c>
      <c r="C334" s="1">
        <v>36923</v>
      </c>
      <c r="D334">
        <v>1</v>
      </c>
      <c r="E334">
        <v>36.799999999999997</v>
      </c>
      <c r="F334">
        <v>193.2</v>
      </c>
      <c r="G334">
        <v>15</v>
      </c>
      <c r="H334">
        <v>12</v>
      </c>
      <c r="I334">
        <v>1</v>
      </c>
      <c r="J334">
        <v>1</v>
      </c>
      <c r="K334">
        <v>1</v>
      </c>
      <c r="N334">
        <v>7.4</v>
      </c>
      <c r="O334">
        <v>3</v>
      </c>
      <c r="P334">
        <v>18.399999999999999</v>
      </c>
      <c r="Q334">
        <v>0</v>
      </c>
      <c r="R334">
        <v>8.5</v>
      </c>
      <c r="S334">
        <v>0</v>
      </c>
      <c r="T334">
        <v>23.8</v>
      </c>
      <c r="U334">
        <v>3.1</v>
      </c>
      <c r="V334">
        <v>31.9</v>
      </c>
      <c r="W334">
        <v>2.6</v>
      </c>
      <c r="X334">
        <v>0</v>
      </c>
      <c r="Y334">
        <v>0</v>
      </c>
      <c r="Z334">
        <v>6.2</v>
      </c>
      <c r="AA334">
        <v>0</v>
      </c>
      <c r="AB334">
        <v>36.799999999999997</v>
      </c>
      <c r="AC334">
        <v>23.5</v>
      </c>
      <c r="AD334">
        <v>28</v>
      </c>
      <c r="AE334">
        <v>0</v>
      </c>
      <c r="AF334">
        <v>0</v>
      </c>
      <c r="AG334">
        <v>0</v>
      </c>
      <c r="AH334">
        <v>0</v>
      </c>
      <c r="AI334">
        <v>0</v>
      </c>
      <c r="AJ334">
        <v>0</v>
      </c>
      <c r="AK334">
        <v>0</v>
      </c>
      <c r="AL334">
        <v>0</v>
      </c>
      <c r="AM334">
        <v>0</v>
      </c>
      <c r="AN334">
        <v>0</v>
      </c>
      <c r="AO334">
        <v>0</v>
      </c>
      <c r="AP334" s="54" t="s">
        <v>84</v>
      </c>
      <c r="AQ334" s="54"/>
      <c r="AR334" s="54"/>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0</v>
      </c>
    </row>
    <row r="335" spans="1:75" x14ac:dyDescent="0.25">
      <c r="A335">
        <v>2448035</v>
      </c>
      <c r="B335">
        <v>1</v>
      </c>
      <c r="C335" s="1">
        <v>36951</v>
      </c>
      <c r="D335">
        <v>1</v>
      </c>
      <c r="E335">
        <v>32.700000000000003</v>
      </c>
      <c r="F335">
        <v>139.6</v>
      </c>
      <c r="G335">
        <v>13</v>
      </c>
      <c r="H335">
        <v>10</v>
      </c>
      <c r="I335">
        <v>1</v>
      </c>
      <c r="J335">
        <v>1</v>
      </c>
      <c r="K335">
        <v>1</v>
      </c>
      <c r="N335">
        <v>28.6</v>
      </c>
      <c r="O335">
        <v>0</v>
      </c>
      <c r="P335">
        <v>20.3</v>
      </c>
      <c r="Q335">
        <v>0</v>
      </c>
      <c r="R335">
        <v>0</v>
      </c>
      <c r="S335">
        <v>0</v>
      </c>
      <c r="T335">
        <v>0</v>
      </c>
      <c r="U335">
        <v>7.5</v>
      </c>
      <c r="V335">
        <v>0.4</v>
      </c>
      <c r="W335">
        <v>6.3</v>
      </c>
      <c r="X335">
        <v>0</v>
      </c>
      <c r="Y335">
        <v>11.2</v>
      </c>
      <c r="Z335">
        <v>32.700000000000003</v>
      </c>
      <c r="AA335">
        <v>0</v>
      </c>
      <c r="AB335">
        <v>21.4</v>
      </c>
      <c r="AC335">
        <v>0</v>
      </c>
      <c r="AD335">
        <v>2.5</v>
      </c>
      <c r="AE335">
        <v>0</v>
      </c>
      <c r="AF335">
        <v>0</v>
      </c>
      <c r="AG335">
        <v>0</v>
      </c>
      <c r="AH335">
        <v>0</v>
      </c>
      <c r="AI335">
        <v>0</v>
      </c>
      <c r="AJ335">
        <v>0</v>
      </c>
      <c r="AK335">
        <v>0</v>
      </c>
      <c r="AL335">
        <v>0</v>
      </c>
      <c r="AM335">
        <v>8.6999999999999993</v>
      </c>
      <c r="AN335">
        <v>0</v>
      </c>
      <c r="AO335">
        <v>0</v>
      </c>
      <c r="AP335">
        <v>0</v>
      </c>
      <c r="AQ335">
        <v>0</v>
      </c>
      <c r="AR335">
        <v>0</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row>
    <row r="336" spans="1:75" x14ac:dyDescent="0.25">
      <c r="A336">
        <v>2448035</v>
      </c>
      <c r="B336">
        <v>1</v>
      </c>
      <c r="C336" s="1">
        <v>36982</v>
      </c>
      <c r="D336">
        <v>1</v>
      </c>
      <c r="E336">
        <v>32.5</v>
      </c>
      <c r="F336">
        <v>87.1</v>
      </c>
      <c r="G336">
        <v>25</v>
      </c>
      <c r="H336">
        <v>5</v>
      </c>
      <c r="I336">
        <v>1</v>
      </c>
      <c r="J336">
        <v>1</v>
      </c>
      <c r="K336">
        <v>1</v>
      </c>
      <c r="N336">
        <v>0</v>
      </c>
      <c r="O336">
        <v>0</v>
      </c>
      <c r="P336">
        <v>0</v>
      </c>
      <c r="Q336">
        <v>28.8</v>
      </c>
      <c r="R336">
        <v>0</v>
      </c>
      <c r="S336">
        <v>0</v>
      </c>
      <c r="T336">
        <v>0</v>
      </c>
      <c r="U336">
        <v>0</v>
      </c>
      <c r="V336">
        <v>0</v>
      </c>
      <c r="W336">
        <v>0</v>
      </c>
      <c r="X336">
        <v>0</v>
      </c>
      <c r="Y336">
        <v>0</v>
      </c>
      <c r="Z336">
        <v>0</v>
      </c>
      <c r="AA336">
        <v>21.8</v>
      </c>
      <c r="AB336">
        <v>0</v>
      </c>
      <c r="AC336">
        <v>0</v>
      </c>
      <c r="AD336">
        <v>2.7</v>
      </c>
      <c r="AE336">
        <v>0</v>
      </c>
      <c r="AF336">
        <v>0</v>
      </c>
      <c r="AG336">
        <v>0</v>
      </c>
      <c r="AH336">
        <v>0</v>
      </c>
      <c r="AI336">
        <v>0</v>
      </c>
      <c r="AJ336">
        <v>0</v>
      </c>
      <c r="AK336">
        <v>0</v>
      </c>
      <c r="AL336">
        <v>32.5</v>
      </c>
      <c r="AM336">
        <v>0</v>
      </c>
      <c r="AN336">
        <v>1.3</v>
      </c>
      <c r="AO336">
        <v>0</v>
      </c>
      <c r="AP336">
        <v>0</v>
      </c>
      <c r="AQ336">
        <v>0</v>
      </c>
      <c r="AR336" s="5" t="s">
        <v>84</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0</v>
      </c>
    </row>
    <row r="337" spans="1:75" x14ac:dyDescent="0.25">
      <c r="A337">
        <v>2448035</v>
      </c>
      <c r="B337">
        <v>1</v>
      </c>
      <c r="C337" s="1">
        <v>37012</v>
      </c>
      <c r="D337">
        <v>1</v>
      </c>
      <c r="E337">
        <v>43.5</v>
      </c>
      <c r="F337">
        <v>179.9</v>
      </c>
      <c r="G337">
        <v>16</v>
      </c>
      <c r="H337">
        <v>11</v>
      </c>
      <c r="I337">
        <v>1</v>
      </c>
      <c r="J337">
        <v>1</v>
      </c>
      <c r="K337">
        <v>1</v>
      </c>
      <c r="N337">
        <v>0</v>
      </c>
      <c r="O337">
        <v>0</v>
      </c>
      <c r="P337">
        <v>0</v>
      </c>
      <c r="Q337">
        <v>0</v>
      </c>
      <c r="R337">
        <v>10.199999999999999</v>
      </c>
      <c r="S337">
        <v>23.5</v>
      </c>
      <c r="T337">
        <v>0</v>
      </c>
      <c r="U337">
        <v>0</v>
      </c>
      <c r="V337">
        <v>22.5</v>
      </c>
      <c r="W337">
        <v>0</v>
      </c>
      <c r="X337">
        <v>8.1</v>
      </c>
      <c r="Y337">
        <v>0</v>
      </c>
      <c r="Z337">
        <v>36.1</v>
      </c>
      <c r="AA337">
        <v>2.9</v>
      </c>
      <c r="AB337">
        <v>10.8</v>
      </c>
      <c r="AC337">
        <v>43.5</v>
      </c>
      <c r="AD337">
        <v>3.5</v>
      </c>
      <c r="AE337">
        <v>0</v>
      </c>
      <c r="AF337">
        <v>0</v>
      </c>
      <c r="AG337">
        <v>0</v>
      </c>
      <c r="AH337">
        <v>0</v>
      </c>
      <c r="AI337">
        <v>0</v>
      </c>
      <c r="AJ337">
        <v>0</v>
      </c>
      <c r="AK337">
        <v>0</v>
      </c>
      <c r="AL337">
        <v>0</v>
      </c>
      <c r="AM337">
        <v>2.5</v>
      </c>
      <c r="AN337">
        <v>0</v>
      </c>
      <c r="AO337">
        <v>16.3</v>
      </c>
      <c r="AP337">
        <v>0</v>
      </c>
      <c r="AQ337">
        <v>0</v>
      </c>
      <c r="AR337">
        <v>0</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row>
    <row r="338" spans="1:75" x14ac:dyDescent="0.25">
      <c r="A338">
        <v>2448035</v>
      </c>
      <c r="B338">
        <v>1</v>
      </c>
      <c r="C338" s="1">
        <v>37043</v>
      </c>
      <c r="D338">
        <v>1</v>
      </c>
      <c r="E338">
        <v>33.200000000000003</v>
      </c>
      <c r="F338">
        <v>141.80000000000001</v>
      </c>
      <c r="G338">
        <v>8</v>
      </c>
      <c r="H338">
        <v>8</v>
      </c>
      <c r="I338">
        <v>1</v>
      </c>
      <c r="J338">
        <v>1</v>
      </c>
      <c r="K338">
        <v>1</v>
      </c>
      <c r="N338">
        <v>0</v>
      </c>
      <c r="O338">
        <v>0</v>
      </c>
      <c r="P338">
        <v>0</v>
      </c>
      <c r="Q338">
        <v>0</v>
      </c>
      <c r="R338">
        <v>0</v>
      </c>
      <c r="S338">
        <v>0</v>
      </c>
      <c r="T338">
        <v>0</v>
      </c>
      <c r="U338">
        <v>33.200000000000003</v>
      </c>
      <c r="V338">
        <v>0</v>
      </c>
      <c r="W338">
        <v>0</v>
      </c>
      <c r="X338">
        <v>0</v>
      </c>
      <c r="Y338">
        <v>0</v>
      </c>
      <c r="Z338">
        <v>8.6</v>
      </c>
      <c r="AA338">
        <v>0</v>
      </c>
      <c r="AB338">
        <v>1.2</v>
      </c>
      <c r="AC338">
        <v>0</v>
      </c>
      <c r="AD338">
        <v>21.2</v>
      </c>
      <c r="AE338">
        <v>30.2</v>
      </c>
      <c r="AF338">
        <v>0</v>
      </c>
      <c r="AG338">
        <v>23.3</v>
      </c>
      <c r="AH338">
        <v>0</v>
      </c>
      <c r="AI338">
        <v>0</v>
      </c>
      <c r="AJ338">
        <v>0</v>
      </c>
      <c r="AK338">
        <v>0</v>
      </c>
      <c r="AL338">
        <v>0</v>
      </c>
      <c r="AM338">
        <v>0</v>
      </c>
      <c r="AN338">
        <v>19.100000000000001</v>
      </c>
      <c r="AO338">
        <v>0</v>
      </c>
      <c r="AP338">
        <v>0</v>
      </c>
      <c r="AQ338">
        <v>5</v>
      </c>
      <c r="AR338" s="5" t="s">
        <v>84</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1</v>
      </c>
      <c r="BM338">
        <v>1</v>
      </c>
      <c r="BN338">
        <v>1</v>
      </c>
      <c r="BO338">
        <v>1</v>
      </c>
      <c r="BP338">
        <v>1</v>
      </c>
      <c r="BQ338">
        <v>1</v>
      </c>
      <c r="BR338">
        <v>1</v>
      </c>
      <c r="BS338">
        <v>1</v>
      </c>
      <c r="BT338">
        <v>1</v>
      </c>
      <c r="BU338">
        <v>1</v>
      </c>
      <c r="BV338">
        <v>1</v>
      </c>
      <c r="BW338">
        <v>0</v>
      </c>
    </row>
    <row r="339" spans="1:75" x14ac:dyDescent="0.25">
      <c r="A339">
        <v>2448035</v>
      </c>
      <c r="B339">
        <v>1</v>
      </c>
      <c r="C339" s="1">
        <v>37073</v>
      </c>
      <c r="D339">
        <v>1</v>
      </c>
      <c r="E339">
        <v>35.1</v>
      </c>
      <c r="F339">
        <v>137.9</v>
      </c>
      <c r="G339">
        <v>18</v>
      </c>
      <c r="H339">
        <v>8</v>
      </c>
      <c r="I339">
        <v>1</v>
      </c>
      <c r="J339">
        <v>1</v>
      </c>
      <c r="K339">
        <v>1</v>
      </c>
      <c r="N339">
        <v>0</v>
      </c>
      <c r="O339">
        <v>0</v>
      </c>
      <c r="P339">
        <v>0</v>
      </c>
      <c r="Q339">
        <v>0</v>
      </c>
      <c r="R339">
        <v>0</v>
      </c>
      <c r="S339">
        <v>0</v>
      </c>
      <c r="T339">
        <v>0</v>
      </c>
      <c r="U339">
        <v>0</v>
      </c>
      <c r="V339">
        <v>0</v>
      </c>
      <c r="W339">
        <v>0</v>
      </c>
      <c r="X339">
        <v>0</v>
      </c>
      <c r="Y339">
        <v>0</v>
      </c>
      <c r="Z339">
        <v>0</v>
      </c>
      <c r="AA339">
        <v>0</v>
      </c>
      <c r="AB339">
        <v>0</v>
      </c>
      <c r="AC339">
        <v>0</v>
      </c>
      <c r="AD339">
        <v>0</v>
      </c>
      <c r="AE339">
        <v>35.1</v>
      </c>
      <c r="AF339">
        <v>8.5</v>
      </c>
      <c r="AG339">
        <v>20.6</v>
      </c>
      <c r="AH339">
        <v>0</v>
      </c>
      <c r="AI339">
        <v>17.8</v>
      </c>
      <c r="AJ339">
        <v>0.4</v>
      </c>
      <c r="AK339">
        <v>0</v>
      </c>
      <c r="AL339">
        <v>7.3</v>
      </c>
      <c r="AM339">
        <v>0</v>
      </c>
      <c r="AN339">
        <v>15.9</v>
      </c>
      <c r="AO339">
        <v>0</v>
      </c>
      <c r="AP339">
        <v>32.299999999999997</v>
      </c>
      <c r="AQ339">
        <v>0</v>
      </c>
      <c r="AR339">
        <v>0</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row>
    <row r="340" spans="1:75" x14ac:dyDescent="0.25">
      <c r="A340">
        <v>2448035</v>
      </c>
      <c r="B340">
        <v>1</v>
      </c>
      <c r="C340" s="1">
        <v>37104</v>
      </c>
      <c r="D340">
        <v>1</v>
      </c>
      <c r="E340">
        <v>21.6</v>
      </c>
      <c r="F340">
        <v>42.8</v>
      </c>
      <c r="G340">
        <v>22</v>
      </c>
      <c r="H340">
        <v>3</v>
      </c>
      <c r="I340">
        <v>1</v>
      </c>
      <c r="J340">
        <v>1</v>
      </c>
      <c r="K340">
        <v>1</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21.6</v>
      </c>
      <c r="AJ340">
        <v>0</v>
      </c>
      <c r="AK340">
        <v>0</v>
      </c>
      <c r="AL340">
        <v>10.8</v>
      </c>
      <c r="AM340">
        <v>0</v>
      </c>
      <c r="AN340">
        <v>0</v>
      </c>
      <c r="AO340">
        <v>10.4</v>
      </c>
      <c r="AP340">
        <v>0</v>
      </c>
      <c r="AQ340">
        <v>0</v>
      </c>
      <c r="AR340">
        <v>0</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row>
    <row r="341" spans="1:75" x14ac:dyDescent="0.25">
      <c r="A341">
        <v>2448035</v>
      </c>
      <c r="B341">
        <v>1</v>
      </c>
      <c r="C341" s="1">
        <v>37135</v>
      </c>
      <c r="D341">
        <v>1</v>
      </c>
      <c r="E341">
        <v>35.700000000000003</v>
      </c>
      <c r="F341">
        <v>153.1</v>
      </c>
      <c r="G341">
        <v>30</v>
      </c>
      <c r="H341">
        <v>9</v>
      </c>
      <c r="I341">
        <v>1</v>
      </c>
      <c r="J341">
        <v>1</v>
      </c>
      <c r="K341">
        <v>1</v>
      </c>
      <c r="N341">
        <v>0</v>
      </c>
      <c r="O341">
        <v>0</v>
      </c>
      <c r="P341">
        <v>0</v>
      </c>
      <c r="Q341">
        <v>0</v>
      </c>
      <c r="R341">
        <v>0</v>
      </c>
      <c r="S341">
        <v>0</v>
      </c>
      <c r="T341">
        <v>0</v>
      </c>
      <c r="U341">
        <v>0</v>
      </c>
      <c r="V341">
        <v>0</v>
      </c>
      <c r="W341">
        <v>23.8</v>
      </c>
      <c r="X341">
        <v>0</v>
      </c>
      <c r="Y341">
        <v>0</v>
      </c>
      <c r="Z341">
        <v>0</v>
      </c>
      <c r="AA341">
        <v>30.2</v>
      </c>
      <c r="AB341">
        <v>0</v>
      </c>
      <c r="AC341">
        <v>5.3</v>
      </c>
      <c r="AD341">
        <v>0</v>
      </c>
      <c r="AE341">
        <v>3.1</v>
      </c>
      <c r="AF341">
        <v>0</v>
      </c>
      <c r="AG341">
        <v>2</v>
      </c>
      <c r="AH341">
        <v>0</v>
      </c>
      <c r="AI341">
        <v>22.5</v>
      </c>
      <c r="AJ341">
        <v>0</v>
      </c>
      <c r="AK341">
        <v>0</v>
      </c>
      <c r="AL341">
        <v>0</v>
      </c>
      <c r="AM341">
        <v>0</v>
      </c>
      <c r="AN341">
        <v>0</v>
      </c>
      <c r="AO341">
        <v>2.2999999999999998</v>
      </c>
      <c r="AP341">
        <v>28.2</v>
      </c>
      <c r="AQ341">
        <v>35.700000000000003</v>
      </c>
      <c r="AR341" s="5" t="s">
        <v>84</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0</v>
      </c>
    </row>
    <row r="342" spans="1:75" x14ac:dyDescent="0.25">
      <c r="A342">
        <v>2448035</v>
      </c>
      <c r="B342">
        <v>1</v>
      </c>
      <c r="C342" s="1">
        <v>37165</v>
      </c>
      <c r="D342">
        <v>1</v>
      </c>
      <c r="E342">
        <v>25.3</v>
      </c>
      <c r="F342">
        <v>76.2</v>
      </c>
      <c r="G342">
        <v>20</v>
      </c>
      <c r="H342">
        <v>5</v>
      </c>
      <c r="I342">
        <v>1</v>
      </c>
      <c r="J342">
        <v>1</v>
      </c>
      <c r="K342">
        <v>1</v>
      </c>
      <c r="N342">
        <v>10.199999999999999</v>
      </c>
      <c r="O342">
        <v>8.6</v>
      </c>
      <c r="P342">
        <v>15.9</v>
      </c>
      <c r="Q342">
        <v>0</v>
      </c>
      <c r="R342">
        <v>0</v>
      </c>
      <c r="S342">
        <v>0</v>
      </c>
      <c r="T342">
        <v>0</v>
      </c>
      <c r="U342">
        <v>0</v>
      </c>
      <c r="V342">
        <v>0</v>
      </c>
      <c r="W342">
        <v>0</v>
      </c>
      <c r="X342">
        <v>0</v>
      </c>
      <c r="Y342">
        <v>0</v>
      </c>
      <c r="Z342">
        <v>0</v>
      </c>
      <c r="AA342">
        <v>0</v>
      </c>
      <c r="AB342">
        <v>0</v>
      </c>
      <c r="AC342">
        <v>0</v>
      </c>
      <c r="AD342">
        <v>0</v>
      </c>
      <c r="AE342">
        <v>16.2</v>
      </c>
      <c r="AF342">
        <v>0</v>
      </c>
      <c r="AG342">
        <v>25.3</v>
      </c>
      <c r="AH342">
        <v>0</v>
      </c>
      <c r="AI342">
        <v>0</v>
      </c>
      <c r="AJ342">
        <v>0</v>
      </c>
      <c r="AK342">
        <v>0</v>
      </c>
      <c r="AL342">
        <v>0</v>
      </c>
      <c r="AM342">
        <v>0</v>
      </c>
      <c r="AN342">
        <v>0</v>
      </c>
      <c r="AO342">
        <v>0</v>
      </c>
      <c r="AP342">
        <v>0</v>
      </c>
      <c r="AQ342">
        <v>0</v>
      </c>
      <c r="AR342">
        <v>0</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row>
    <row r="343" spans="1:75" x14ac:dyDescent="0.25">
      <c r="A343">
        <v>2448035</v>
      </c>
      <c r="B343">
        <v>1</v>
      </c>
      <c r="C343" s="1">
        <v>37196</v>
      </c>
      <c r="D343">
        <v>1</v>
      </c>
      <c r="E343">
        <v>53</v>
      </c>
      <c r="F343">
        <v>106.1</v>
      </c>
      <c r="G343">
        <v>13</v>
      </c>
      <c r="H343">
        <v>4</v>
      </c>
      <c r="I343">
        <v>1</v>
      </c>
      <c r="J343">
        <v>1</v>
      </c>
      <c r="K343">
        <v>1</v>
      </c>
      <c r="N343">
        <v>0</v>
      </c>
      <c r="O343">
        <v>0</v>
      </c>
      <c r="P343">
        <v>0</v>
      </c>
      <c r="Q343">
        <v>0</v>
      </c>
      <c r="R343">
        <v>0</v>
      </c>
      <c r="S343">
        <v>0</v>
      </c>
      <c r="T343">
        <v>0</v>
      </c>
      <c r="U343">
        <v>0</v>
      </c>
      <c r="V343">
        <v>0</v>
      </c>
      <c r="W343">
        <v>0</v>
      </c>
      <c r="X343">
        <v>0</v>
      </c>
      <c r="Y343">
        <v>0</v>
      </c>
      <c r="Z343">
        <v>53</v>
      </c>
      <c r="AA343">
        <v>0</v>
      </c>
      <c r="AB343">
        <v>5.3</v>
      </c>
      <c r="AC343">
        <v>0</v>
      </c>
      <c r="AD343">
        <v>0</v>
      </c>
      <c r="AE343">
        <v>0</v>
      </c>
      <c r="AF343">
        <v>16.8</v>
      </c>
      <c r="AG343">
        <v>0</v>
      </c>
      <c r="AH343">
        <v>0</v>
      </c>
      <c r="AI343">
        <v>0</v>
      </c>
      <c r="AJ343">
        <v>0</v>
      </c>
      <c r="AK343">
        <v>0</v>
      </c>
      <c r="AL343">
        <v>0</v>
      </c>
      <c r="AM343">
        <v>0</v>
      </c>
      <c r="AN343">
        <v>31</v>
      </c>
      <c r="AO343">
        <v>0</v>
      </c>
      <c r="AP343">
        <v>0</v>
      </c>
      <c r="AQ343">
        <v>0</v>
      </c>
      <c r="AR343" s="5" t="s">
        <v>84</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0</v>
      </c>
    </row>
    <row r="344" spans="1:75" x14ac:dyDescent="0.25">
      <c r="A344">
        <v>2448035</v>
      </c>
      <c r="B344">
        <v>1</v>
      </c>
      <c r="C344" s="1">
        <v>37226</v>
      </c>
      <c r="D344">
        <v>1</v>
      </c>
      <c r="E344">
        <v>32.1</v>
      </c>
      <c r="F344">
        <v>111.4</v>
      </c>
      <c r="G344">
        <v>21</v>
      </c>
      <c r="H344">
        <v>6</v>
      </c>
      <c r="I344">
        <v>1</v>
      </c>
      <c r="J344">
        <v>1</v>
      </c>
      <c r="K344">
        <v>1</v>
      </c>
      <c r="N344">
        <v>0</v>
      </c>
      <c r="O344">
        <v>0</v>
      </c>
      <c r="P344">
        <v>0</v>
      </c>
      <c r="Q344">
        <v>0</v>
      </c>
      <c r="R344">
        <v>9</v>
      </c>
      <c r="S344">
        <v>0</v>
      </c>
      <c r="T344">
        <v>0</v>
      </c>
      <c r="U344">
        <v>0</v>
      </c>
      <c r="V344">
        <v>0</v>
      </c>
      <c r="W344">
        <v>0</v>
      </c>
      <c r="X344">
        <v>0</v>
      </c>
      <c r="Y344">
        <v>12.8</v>
      </c>
      <c r="Z344">
        <v>0</v>
      </c>
      <c r="AA344">
        <v>0</v>
      </c>
      <c r="AB344">
        <v>28.5</v>
      </c>
      <c r="AC344">
        <v>0</v>
      </c>
      <c r="AD344">
        <v>0</v>
      </c>
      <c r="AE344">
        <v>0</v>
      </c>
      <c r="AF344">
        <v>8.3000000000000007</v>
      </c>
      <c r="AG344">
        <v>0</v>
      </c>
      <c r="AH344">
        <v>32.1</v>
      </c>
      <c r="AI344">
        <v>0</v>
      </c>
      <c r="AJ344">
        <v>0</v>
      </c>
      <c r="AK344">
        <v>0</v>
      </c>
      <c r="AL344">
        <v>0</v>
      </c>
      <c r="AM344">
        <v>0</v>
      </c>
      <c r="AN344">
        <v>0</v>
      </c>
      <c r="AO344">
        <v>20.7</v>
      </c>
      <c r="AP344">
        <v>0</v>
      </c>
      <c r="AQ344">
        <v>0</v>
      </c>
      <c r="AR344">
        <v>0</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row>
    <row r="345" spans="1:75" s="2" customFormat="1" x14ac:dyDescent="0.25">
      <c r="A345" s="2">
        <v>2448035</v>
      </c>
      <c r="B345" s="2">
        <v>1</v>
      </c>
      <c r="C345" s="3">
        <v>37257</v>
      </c>
      <c r="D345" s="2">
        <v>1</v>
      </c>
      <c r="E345" s="2">
        <v>36.5</v>
      </c>
      <c r="F345" s="2">
        <v>243.3</v>
      </c>
      <c r="G345" s="2">
        <v>14</v>
      </c>
      <c r="H345" s="2">
        <v>12</v>
      </c>
      <c r="I345" s="2">
        <v>1</v>
      </c>
      <c r="J345" s="2">
        <v>1</v>
      </c>
      <c r="K345" s="2">
        <v>1</v>
      </c>
      <c r="N345" s="2">
        <v>23.5</v>
      </c>
      <c r="O345" s="2">
        <v>0</v>
      </c>
      <c r="P345" s="2">
        <v>9.8000000000000007</v>
      </c>
      <c r="Q345" s="2">
        <v>0</v>
      </c>
      <c r="R345" s="2">
        <v>0</v>
      </c>
      <c r="S345" s="2">
        <v>18.600000000000001</v>
      </c>
      <c r="T345" s="2">
        <v>27.4</v>
      </c>
      <c r="U345" s="2">
        <v>25.2</v>
      </c>
      <c r="V345" s="2">
        <v>0</v>
      </c>
      <c r="W345" s="2">
        <v>0</v>
      </c>
      <c r="X345" s="2">
        <v>0</v>
      </c>
      <c r="Y345" s="2">
        <v>28.3</v>
      </c>
      <c r="Z345" s="2">
        <v>11.3</v>
      </c>
      <c r="AA345" s="2">
        <v>36.5</v>
      </c>
      <c r="AB345" s="2">
        <v>30.2</v>
      </c>
      <c r="AC345" s="2">
        <v>0</v>
      </c>
      <c r="AD345" s="2">
        <v>0</v>
      </c>
      <c r="AE345" s="2">
        <v>0</v>
      </c>
      <c r="AF345" s="2">
        <v>0</v>
      </c>
      <c r="AG345" s="2">
        <v>0</v>
      </c>
      <c r="AH345" s="2">
        <v>0</v>
      </c>
      <c r="AI345" s="2">
        <v>0</v>
      </c>
      <c r="AJ345" s="2">
        <v>6.8</v>
      </c>
      <c r="AK345" s="2">
        <v>18.5</v>
      </c>
      <c r="AL345" s="2">
        <v>0</v>
      </c>
      <c r="AM345" s="2">
        <v>0</v>
      </c>
      <c r="AN345" s="2">
        <v>0</v>
      </c>
      <c r="AO345" s="2">
        <v>7.2</v>
      </c>
      <c r="AP345" s="2">
        <v>0</v>
      </c>
      <c r="AQ345" s="2">
        <v>0</v>
      </c>
      <c r="AR345" s="2">
        <v>0</v>
      </c>
      <c r="AS345" s="2">
        <v>1</v>
      </c>
      <c r="AT345" s="2">
        <v>1</v>
      </c>
      <c r="AU345" s="2">
        <v>1</v>
      </c>
      <c r="AV345" s="2">
        <v>1</v>
      </c>
      <c r="AW345" s="2">
        <v>1</v>
      </c>
      <c r="AX345" s="2">
        <v>1</v>
      </c>
      <c r="AY345" s="2">
        <v>1</v>
      </c>
      <c r="AZ345" s="2">
        <v>1</v>
      </c>
      <c r="BA345" s="2">
        <v>1</v>
      </c>
      <c r="BB345" s="2">
        <v>1</v>
      </c>
      <c r="BC345" s="2">
        <v>1</v>
      </c>
      <c r="BD345" s="2">
        <v>1</v>
      </c>
      <c r="BE345" s="2">
        <v>1</v>
      </c>
      <c r="BF345" s="2">
        <v>1</v>
      </c>
      <c r="BG345" s="2">
        <v>1</v>
      </c>
      <c r="BH345" s="2">
        <v>1</v>
      </c>
      <c r="BI345" s="2">
        <v>1</v>
      </c>
      <c r="BJ345" s="2">
        <v>1</v>
      </c>
      <c r="BK345" s="2">
        <v>1</v>
      </c>
      <c r="BL345" s="2">
        <v>1</v>
      </c>
      <c r="BM345" s="2">
        <v>1</v>
      </c>
      <c r="BN345" s="2">
        <v>1</v>
      </c>
      <c r="BO345" s="2">
        <v>1</v>
      </c>
      <c r="BP345" s="2">
        <v>1</v>
      </c>
      <c r="BQ345" s="2">
        <v>1</v>
      </c>
      <c r="BR345" s="2">
        <v>1</v>
      </c>
      <c r="BS345" s="2">
        <v>1</v>
      </c>
      <c r="BT345" s="2">
        <v>1</v>
      </c>
      <c r="BU345" s="2">
        <v>1</v>
      </c>
      <c r="BV345" s="2">
        <v>1</v>
      </c>
      <c r="BW345" s="2">
        <v>1</v>
      </c>
    </row>
    <row r="346" spans="1:75" x14ac:dyDescent="0.25">
      <c r="A346">
        <v>2448035</v>
      </c>
      <c r="B346">
        <v>1</v>
      </c>
      <c r="C346" s="1">
        <v>37288</v>
      </c>
      <c r="D346">
        <v>1</v>
      </c>
      <c r="E346">
        <v>36.799999999999997</v>
      </c>
      <c r="F346">
        <v>139.19999999999999</v>
      </c>
      <c r="G346">
        <v>27</v>
      </c>
      <c r="H346">
        <v>7</v>
      </c>
      <c r="I346">
        <v>1</v>
      </c>
      <c r="J346">
        <v>1</v>
      </c>
      <c r="K346">
        <v>1</v>
      </c>
      <c r="N346">
        <v>0</v>
      </c>
      <c r="O346">
        <v>0</v>
      </c>
      <c r="P346">
        <v>0</v>
      </c>
      <c r="Q346">
        <v>9.3000000000000007</v>
      </c>
      <c r="R346">
        <v>0</v>
      </c>
      <c r="S346">
        <v>0</v>
      </c>
      <c r="T346">
        <v>17.5</v>
      </c>
      <c r="U346">
        <v>0</v>
      </c>
      <c r="V346">
        <v>12.2</v>
      </c>
      <c r="W346">
        <v>0</v>
      </c>
      <c r="X346">
        <v>0</v>
      </c>
      <c r="Y346">
        <v>26.3</v>
      </c>
      <c r="Z346">
        <v>0</v>
      </c>
      <c r="AA346">
        <v>0</v>
      </c>
      <c r="AB346">
        <v>0</v>
      </c>
      <c r="AC346">
        <v>0</v>
      </c>
      <c r="AD346">
        <v>0</v>
      </c>
      <c r="AE346">
        <v>0</v>
      </c>
      <c r="AF346">
        <v>0</v>
      </c>
      <c r="AG346">
        <v>8.6999999999999993</v>
      </c>
      <c r="AH346">
        <v>0</v>
      </c>
      <c r="AI346">
        <v>28.4</v>
      </c>
      <c r="AJ346">
        <v>0</v>
      </c>
      <c r="AK346">
        <v>0</v>
      </c>
      <c r="AL346">
        <v>0</v>
      </c>
      <c r="AM346">
        <v>0</v>
      </c>
      <c r="AN346">
        <v>36.799999999999997</v>
      </c>
      <c r="AO346">
        <v>0</v>
      </c>
      <c r="AP346" s="54" t="s">
        <v>84</v>
      </c>
      <c r="AQ346" s="54"/>
      <c r="AR346" s="54"/>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0</v>
      </c>
    </row>
    <row r="347" spans="1:75" x14ac:dyDescent="0.25">
      <c r="A347">
        <v>2448035</v>
      </c>
      <c r="B347">
        <v>1</v>
      </c>
      <c r="C347" s="1">
        <v>37316</v>
      </c>
      <c r="D347">
        <v>1</v>
      </c>
      <c r="E347">
        <v>32.799999999999997</v>
      </c>
      <c r="F347">
        <v>161.1</v>
      </c>
      <c r="G347">
        <v>26</v>
      </c>
      <c r="H347">
        <v>9</v>
      </c>
      <c r="I347">
        <v>1</v>
      </c>
      <c r="J347">
        <v>1</v>
      </c>
      <c r="K347">
        <v>1</v>
      </c>
      <c r="N347">
        <v>10.5</v>
      </c>
      <c r="O347">
        <v>0</v>
      </c>
      <c r="P347">
        <v>21.2</v>
      </c>
      <c r="Q347">
        <v>0</v>
      </c>
      <c r="R347">
        <v>0</v>
      </c>
      <c r="S347">
        <v>0</v>
      </c>
      <c r="T347">
        <v>0</v>
      </c>
      <c r="U347">
        <v>0</v>
      </c>
      <c r="V347">
        <v>18.600000000000001</v>
      </c>
      <c r="W347">
        <v>0</v>
      </c>
      <c r="X347">
        <v>28.2</v>
      </c>
      <c r="Y347">
        <v>0</v>
      </c>
      <c r="Z347">
        <v>0</v>
      </c>
      <c r="AA347">
        <v>0</v>
      </c>
      <c r="AB347">
        <v>0</v>
      </c>
      <c r="AC347">
        <v>0</v>
      </c>
      <c r="AD347">
        <v>0</v>
      </c>
      <c r="AE347">
        <v>8.6999999999999993</v>
      </c>
      <c r="AF347">
        <v>0</v>
      </c>
      <c r="AG347">
        <v>0</v>
      </c>
      <c r="AH347">
        <v>0</v>
      </c>
      <c r="AI347">
        <v>25.1</v>
      </c>
      <c r="AJ347">
        <v>0</v>
      </c>
      <c r="AK347">
        <v>0</v>
      </c>
      <c r="AL347">
        <v>0</v>
      </c>
      <c r="AM347">
        <v>32.799999999999997</v>
      </c>
      <c r="AN347">
        <v>0</v>
      </c>
      <c r="AO347">
        <v>10.8</v>
      </c>
      <c r="AP347">
        <v>0</v>
      </c>
      <c r="AQ347">
        <v>5.2</v>
      </c>
      <c r="AR347">
        <v>0</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row>
    <row r="348" spans="1:75" x14ac:dyDescent="0.25">
      <c r="A348">
        <v>2448035</v>
      </c>
      <c r="B348">
        <v>1</v>
      </c>
      <c r="C348" s="1">
        <v>37347</v>
      </c>
      <c r="D348">
        <v>1</v>
      </c>
      <c r="E348">
        <v>22.2</v>
      </c>
      <c r="F348">
        <v>65.7</v>
      </c>
      <c r="G348">
        <v>2</v>
      </c>
      <c r="H348">
        <v>4</v>
      </c>
      <c r="I348">
        <v>1</v>
      </c>
      <c r="J348">
        <v>1</v>
      </c>
      <c r="K348">
        <v>1</v>
      </c>
      <c r="N348">
        <v>0</v>
      </c>
      <c r="O348">
        <v>22.2</v>
      </c>
      <c r="P348">
        <v>0</v>
      </c>
      <c r="Q348">
        <v>0</v>
      </c>
      <c r="R348">
        <v>11.6</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10.199999999999999</v>
      </c>
      <c r="AN348">
        <v>0</v>
      </c>
      <c r="AO348">
        <v>0</v>
      </c>
      <c r="AP348">
        <v>21.7</v>
      </c>
      <c r="AQ348">
        <v>0</v>
      </c>
      <c r="AR348" s="5" t="s">
        <v>84</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0</v>
      </c>
    </row>
    <row r="349" spans="1:75" x14ac:dyDescent="0.25">
      <c r="A349">
        <v>2448035</v>
      </c>
      <c r="B349">
        <v>1</v>
      </c>
      <c r="C349" s="1">
        <v>37377</v>
      </c>
      <c r="D349">
        <v>1</v>
      </c>
      <c r="E349">
        <v>32.5</v>
      </c>
      <c r="F349">
        <v>72.7</v>
      </c>
      <c r="G349">
        <v>17</v>
      </c>
      <c r="H349">
        <v>6</v>
      </c>
      <c r="I349">
        <v>1</v>
      </c>
      <c r="J349">
        <v>1</v>
      </c>
      <c r="K349">
        <v>1</v>
      </c>
      <c r="N349">
        <v>0</v>
      </c>
      <c r="O349">
        <v>0</v>
      </c>
      <c r="P349">
        <v>0</v>
      </c>
      <c r="Q349">
        <v>0</v>
      </c>
      <c r="R349">
        <v>0</v>
      </c>
      <c r="S349">
        <v>3.8</v>
      </c>
      <c r="T349">
        <v>0</v>
      </c>
      <c r="U349">
        <v>0</v>
      </c>
      <c r="V349">
        <v>0</v>
      </c>
      <c r="W349">
        <v>6.4</v>
      </c>
      <c r="X349">
        <v>0</v>
      </c>
      <c r="Y349">
        <v>0</v>
      </c>
      <c r="Z349">
        <v>0</v>
      </c>
      <c r="AA349">
        <v>0</v>
      </c>
      <c r="AB349">
        <v>0</v>
      </c>
      <c r="AC349">
        <v>21.6</v>
      </c>
      <c r="AD349">
        <v>32.5</v>
      </c>
      <c r="AE349">
        <v>0</v>
      </c>
      <c r="AF349">
        <v>6.1</v>
      </c>
      <c r="AG349">
        <v>0</v>
      </c>
      <c r="AH349">
        <v>0</v>
      </c>
      <c r="AI349">
        <v>0</v>
      </c>
      <c r="AJ349">
        <v>0</v>
      </c>
      <c r="AK349">
        <v>2.2999999999999998</v>
      </c>
      <c r="AL349">
        <v>0</v>
      </c>
      <c r="AM349">
        <v>0</v>
      </c>
      <c r="AN349">
        <v>0</v>
      </c>
      <c r="AO349">
        <v>0</v>
      </c>
      <c r="AP349">
        <v>0</v>
      </c>
      <c r="AQ349">
        <v>0</v>
      </c>
      <c r="AR349">
        <v>0</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row>
    <row r="350" spans="1:75" x14ac:dyDescent="0.25">
      <c r="A350">
        <v>2448035</v>
      </c>
      <c r="B350">
        <v>1</v>
      </c>
      <c r="C350" s="1">
        <v>37408</v>
      </c>
      <c r="D350">
        <v>1</v>
      </c>
      <c r="E350">
        <v>20.2</v>
      </c>
      <c r="F350">
        <v>42.7</v>
      </c>
      <c r="G350">
        <v>17</v>
      </c>
      <c r="H350">
        <v>3</v>
      </c>
      <c r="I350">
        <v>1</v>
      </c>
      <c r="J350">
        <v>1</v>
      </c>
      <c r="K350">
        <v>1</v>
      </c>
      <c r="N350">
        <v>0</v>
      </c>
      <c r="O350">
        <v>0</v>
      </c>
      <c r="P350">
        <v>0</v>
      </c>
      <c r="Q350">
        <v>0</v>
      </c>
      <c r="R350">
        <v>0</v>
      </c>
      <c r="S350">
        <v>0</v>
      </c>
      <c r="T350">
        <v>0</v>
      </c>
      <c r="U350">
        <v>6.3</v>
      </c>
      <c r="V350">
        <v>0</v>
      </c>
      <c r="W350">
        <v>0</v>
      </c>
      <c r="X350">
        <v>0</v>
      </c>
      <c r="Y350">
        <v>0</v>
      </c>
      <c r="Z350">
        <v>16.2</v>
      </c>
      <c r="AA350">
        <v>0</v>
      </c>
      <c r="AB350">
        <v>0</v>
      </c>
      <c r="AC350">
        <v>0</v>
      </c>
      <c r="AD350">
        <v>20.2</v>
      </c>
      <c r="AE350">
        <v>0</v>
      </c>
      <c r="AF350">
        <v>0</v>
      </c>
      <c r="AG350">
        <v>0</v>
      </c>
      <c r="AH350">
        <v>0</v>
      </c>
      <c r="AI350">
        <v>0</v>
      </c>
      <c r="AJ350">
        <v>0</v>
      </c>
      <c r="AK350">
        <v>0</v>
      </c>
      <c r="AL350">
        <v>0</v>
      </c>
      <c r="AM350">
        <v>0</v>
      </c>
      <c r="AN350">
        <v>0</v>
      </c>
      <c r="AO350">
        <v>0</v>
      </c>
      <c r="AP350">
        <v>0</v>
      </c>
      <c r="AQ350">
        <v>0</v>
      </c>
      <c r="AR350" s="5" t="s">
        <v>84</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0</v>
      </c>
    </row>
    <row r="351" spans="1:75" x14ac:dyDescent="0.25">
      <c r="A351">
        <v>2448035</v>
      </c>
      <c r="B351">
        <v>1</v>
      </c>
      <c r="C351" s="1">
        <v>37438</v>
      </c>
      <c r="D351">
        <v>1</v>
      </c>
      <c r="E351">
        <v>36.299999999999997</v>
      </c>
      <c r="F351">
        <v>78.599999999999994</v>
      </c>
      <c r="G351">
        <v>17</v>
      </c>
      <c r="H351">
        <v>5</v>
      </c>
      <c r="I351">
        <v>1</v>
      </c>
      <c r="J351">
        <v>1</v>
      </c>
      <c r="K351">
        <v>1</v>
      </c>
      <c r="N351">
        <v>0</v>
      </c>
      <c r="O351">
        <v>0</v>
      </c>
      <c r="P351">
        <v>0</v>
      </c>
      <c r="Q351">
        <v>0</v>
      </c>
      <c r="R351">
        <v>0</v>
      </c>
      <c r="S351">
        <v>3.6</v>
      </c>
      <c r="T351">
        <v>0</v>
      </c>
      <c r="U351">
        <v>0</v>
      </c>
      <c r="V351">
        <v>0</v>
      </c>
      <c r="W351">
        <v>0</v>
      </c>
      <c r="X351">
        <v>0</v>
      </c>
      <c r="Y351">
        <v>0</v>
      </c>
      <c r="Z351">
        <v>0</v>
      </c>
      <c r="AA351">
        <v>0</v>
      </c>
      <c r="AB351">
        <v>0</v>
      </c>
      <c r="AC351">
        <v>0</v>
      </c>
      <c r="AD351">
        <v>36.299999999999997</v>
      </c>
      <c r="AE351">
        <v>0</v>
      </c>
      <c r="AF351">
        <v>0</v>
      </c>
      <c r="AG351">
        <v>0</v>
      </c>
      <c r="AH351">
        <v>0.9</v>
      </c>
      <c r="AI351">
        <v>0</v>
      </c>
      <c r="AJ351">
        <v>0</v>
      </c>
      <c r="AK351">
        <v>0</v>
      </c>
      <c r="AL351">
        <v>5.0999999999999996</v>
      </c>
      <c r="AM351">
        <v>0</v>
      </c>
      <c r="AN351">
        <v>0</v>
      </c>
      <c r="AO351">
        <v>0</v>
      </c>
      <c r="AP351">
        <v>0</v>
      </c>
      <c r="AQ351">
        <v>32.700000000000003</v>
      </c>
      <c r="AR351">
        <v>0</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row>
    <row r="352" spans="1:75" x14ac:dyDescent="0.25">
      <c r="A352">
        <v>2448035</v>
      </c>
      <c r="B352">
        <v>1</v>
      </c>
      <c r="C352" s="1">
        <v>37469</v>
      </c>
      <c r="D352">
        <v>1</v>
      </c>
      <c r="E352">
        <v>26.5</v>
      </c>
      <c r="F352">
        <v>69.3</v>
      </c>
      <c r="G352">
        <v>7</v>
      </c>
      <c r="H352">
        <v>4</v>
      </c>
      <c r="I352">
        <v>1</v>
      </c>
      <c r="J352">
        <v>1</v>
      </c>
      <c r="K352">
        <v>1</v>
      </c>
      <c r="N352">
        <v>0</v>
      </c>
      <c r="O352">
        <v>12</v>
      </c>
      <c r="P352">
        <v>10.3</v>
      </c>
      <c r="Q352">
        <v>0</v>
      </c>
      <c r="R352">
        <v>0</v>
      </c>
      <c r="S352">
        <v>0</v>
      </c>
      <c r="T352">
        <v>26.5</v>
      </c>
      <c r="U352">
        <v>0</v>
      </c>
      <c r="V352">
        <v>0</v>
      </c>
      <c r="W352">
        <v>0</v>
      </c>
      <c r="X352">
        <v>0</v>
      </c>
      <c r="Y352">
        <v>0</v>
      </c>
      <c r="Z352">
        <v>0</v>
      </c>
      <c r="AA352">
        <v>0</v>
      </c>
      <c r="AB352">
        <v>0</v>
      </c>
      <c r="AC352">
        <v>0</v>
      </c>
      <c r="AD352">
        <v>0</v>
      </c>
      <c r="AE352">
        <v>0</v>
      </c>
      <c r="AF352">
        <v>0</v>
      </c>
      <c r="AG352">
        <v>0</v>
      </c>
      <c r="AH352">
        <v>0</v>
      </c>
      <c r="AI352">
        <v>0</v>
      </c>
      <c r="AJ352">
        <v>20.5</v>
      </c>
      <c r="AK352">
        <v>0</v>
      </c>
      <c r="AL352">
        <v>0</v>
      </c>
      <c r="AM352">
        <v>0</v>
      </c>
      <c r="AN352">
        <v>0</v>
      </c>
      <c r="AO352">
        <v>0</v>
      </c>
      <c r="AP352">
        <v>0</v>
      </c>
      <c r="AQ352">
        <v>0</v>
      </c>
      <c r="AR352">
        <v>0</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row>
    <row r="353" spans="1:75" x14ac:dyDescent="0.25">
      <c r="A353">
        <v>2448035</v>
      </c>
      <c r="B353">
        <v>1</v>
      </c>
      <c r="C353" s="1">
        <v>37500</v>
      </c>
      <c r="D353">
        <v>1</v>
      </c>
      <c r="E353">
        <v>28.1</v>
      </c>
      <c r="F353">
        <v>142.4</v>
      </c>
      <c r="G353">
        <v>14</v>
      </c>
      <c r="H353">
        <v>9</v>
      </c>
      <c r="I353">
        <v>1</v>
      </c>
      <c r="J353">
        <v>1</v>
      </c>
      <c r="K353">
        <v>1</v>
      </c>
      <c r="N353">
        <v>22.5</v>
      </c>
      <c r="O353">
        <v>0</v>
      </c>
      <c r="P353">
        <v>0</v>
      </c>
      <c r="Q353">
        <v>0</v>
      </c>
      <c r="R353">
        <v>0</v>
      </c>
      <c r="S353">
        <v>0</v>
      </c>
      <c r="T353">
        <v>0</v>
      </c>
      <c r="U353">
        <v>0</v>
      </c>
      <c r="V353">
        <v>9.5</v>
      </c>
      <c r="W353">
        <v>0</v>
      </c>
      <c r="X353">
        <v>23.7</v>
      </c>
      <c r="Y353">
        <v>8.1999999999999993</v>
      </c>
      <c r="Z353">
        <v>5.6</v>
      </c>
      <c r="AA353">
        <v>28.1</v>
      </c>
      <c r="AB353">
        <v>0</v>
      </c>
      <c r="AC353">
        <v>0</v>
      </c>
      <c r="AD353">
        <v>0</v>
      </c>
      <c r="AE353">
        <v>25.2</v>
      </c>
      <c r="AF353">
        <v>8</v>
      </c>
      <c r="AG353">
        <v>11.6</v>
      </c>
      <c r="AH353">
        <v>0</v>
      </c>
      <c r="AI353">
        <v>0</v>
      </c>
      <c r="AJ353">
        <v>0</v>
      </c>
      <c r="AK353">
        <v>0</v>
      </c>
      <c r="AL353">
        <v>0</v>
      </c>
      <c r="AM353">
        <v>0</v>
      </c>
      <c r="AN353">
        <v>0</v>
      </c>
      <c r="AO353">
        <v>0</v>
      </c>
      <c r="AP353">
        <v>0</v>
      </c>
      <c r="AQ353">
        <v>0</v>
      </c>
      <c r="AR353" s="5" t="s">
        <v>84</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0</v>
      </c>
    </row>
    <row r="354" spans="1:75" x14ac:dyDescent="0.25">
      <c r="A354">
        <v>2448035</v>
      </c>
      <c r="B354">
        <v>1</v>
      </c>
      <c r="C354" s="1">
        <v>37530</v>
      </c>
      <c r="D354">
        <v>1</v>
      </c>
      <c r="E354">
        <v>38.200000000000003</v>
      </c>
      <c r="F354">
        <v>165</v>
      </c>
      <c r="G354">
        <v>31</v>
      </c>
      <c r="H354">
        <v>10</v>
      </c>
      <c r="I354">
        <v>1</v>
      </c>
      <c r="J354">
        <v>1</v>
      </c>
      <c r="K354">
        <v>1</v>
      </c>
      <c r="N354">
        <v>0</v>
      </c>
      <c r="O354">
        <v>0</v>
      </c>
      <c r="P354">
        <v>10.199999999999999</v>
      </c>
      <c r="Q354">
        <v>0</v>
      </c>
      <c r="R354">
        <v>0</v>
      </c>
      <c r="S354">
        <v>0</v>
      </c>
      <c r="T354">
        <v>0</v>
      </c>
      <c r="U354">
        <v>0</v>
      </c>
      <c r="V354">
        <v>0</v>
      </c>
      <c r="W354">
        <v>0</v>
      </c>
      <c r="X354">
        <v>0</v>
      </c>
      <c r="Y354">
        <v>21.8</v>
      </c>
      <c r="Z354">
        <v>35.1</v>
      </c>
      <c r="AA354">
        <v>0</v>
      </c>
      <c r="AB354">
        <v>0</v>
      </c>
      <c r="AC354">
        <v>0</v>
      </c>
      <c r="AD354">
        <v>0</v>
      </c>
      <c r="AE354">
        <v>8.3000000000000007</v>
      </c>
      <c r="AF354">
        <v>0</v>
      </c>
      <c r="AG354">
        <v>0</v>
      </c>
      <c r="AH354">
        <v>0</v>
      </c>
      <c r="AI354">
        <v>6.1</v>
      </c>
      <c r="AJ354">
        <v>0</v>
      </c>
      <c r="AK354">
        <v>0</v>
      </c>
      <c r="AL354">
        <v>7.2</v>
      </c>
      <c r="AM354">
        <v>0</v>
      </c>
      <c r="AN354">
        <v>25.8</v>
      </c>
      <c r="AO354">
        <v>0</v>
      </c>
      <c r="AP354">
        <v>2.7</v>
      </c>
      <c r="AQ354">
        <v>9.6</v>
      </c>
      <c r="AR354">
        <v>38.200000000000003</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row>
    <row r="355" spans="1:75" x14ac:dyDescent="0.25">
      <c r="A355">
        <v>2448035</v>
      </c>
      <c r="B355">
        <v>1</v>
      </c>
      <c r="C355" s="1">
        <v>37561</v>
      </c>
      <c r="D355">
        <v>1</v>
      </c>
      <c r="E355">
        <v>38.1</v>
      </c>
      <c r="F355">
        <v>153.9</v>
      </c>
      <c r="G355">
        <v>12</v>
      </c>
      <c r="H355">
        <v>9</v>
      </c>
      <c r="I355">
        <v>1</v>
      </c>
      <c r="J355">
        <v>1</v>
      </c>
      <c r="K355">
        <v>1</v>
      </c>
      <c r="N355">
        <v>0</v>
      </c>
      <c r="O355">
        <v>0</v>
      </c>
      <c r="P355">
        <v>0</v>
      </c>
      <c r="Q355">
        <v>0</v>
      </c>
      <c r="R355">
        <v>0</v>
      </c>
      <c r="S355">
        <v>0</v>
      </c>
      <c r="T355">
        <v>0</v>
      </c>
      <c r="U355">
        <v>8.1999999999999993</v>
      </c>
      <c r="V355">
        <v>0</v>
      </c>
      <c r="W355">
        <v>12.7</v>
      </c>
      <c r="X355">
        <v>0</v>
      </c>
      <c r="Y355">
        <v>38.1</v>
      </c>
      <c r="Z355">
        <v>27.1</v>
      </c>
      <c r="AA355">
        <v>0</v>
      </c>
      <c r="AB355">
        <v>4</v>
      </c>
      <c r="AC355">
        <v>0</v>
      </c>
      <c r="AD355">
        <v>0</v>
      </c>
      <c r="AE355">
        <v>26.8</v>
      </c>
      <c r="AF355">
        <v>0</v>
      </c>
      <c r="AG355">
        <v>2.8</v>
      </c>
      <c r="AH355">
        <v>0</v>
      </c>
      <c r="AI355">
        <v>0</v>
      </c>
      <c r="AJ355">
        <v>0</v>
      </c>
      <c r="AK355">
        <v>0</v>
      </c>
      <c r="AL355">
        <v>24</v>
      </c>
      <c r="AM355">
        <v>0</v>
      </c>
      <c r="AN355">
        <v>0</v>
      </c>
      <c r="AO355">
        <v>0</v>
      </c>
      <c r="AP355">
        <v>10.199999999999999</v>
      </c>
      <c r="AQ355">
        <v>0</v>
      </c>
      <c r="AR355" s="5" t="s">
        <v>84</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0</v>
      </c>
    </row>
    <row r="356" spans="1:75" x14ac:dyDescent="0.25">
      <c r="A356">
        <v>2448035</v>
      </c>
      <c r="B356">
        <v>1</v>
      </c>
      <c r="C356" s="1">
        <v>37591</v>
      </c>
      <c r="D356">
        <v>1</v>
      </c>
      <c r="E356">
        <v>31.2</v>
      </c>
      <c r="F356">
        <v>169.9</v>
      </c>
      <c r="G356">
        <v>11</v>
      </c>
      <c r="H356">
        <v>10</v>
      </c>
      <c r="I356">
        <v>1</v>
      </c>
      <c r="J356">
        <v>1</v>
      </c>
      <c r="K356">
        <v>1</v>
      </c>
      <c r="N356">
        <v>8.5</v>
      </c>
      <c r="O356">
        <v>0</v>
      </c>
      <c r="P356">
        <v>25.3</v>
      </c>
      <c r="Q356">
        <v>0</v>
      </c>
      <c r="R356">
        <v>0</v>
      </c>
      <c r="S356">
        <v>0</v>
      </c>
      <c r="T356">
        <v>0</v>
      </c>
      <c r="U356">
        <v>8.6</v>
      </c>
      <c r="V356">
        <v>0</v>
      </c>
      <c r="W356">
        <v>0</v>
      </c>
      <c r="X356">
        <v>31.2</v>
      </c>
      <c r="Y356">
        <v>0</v>
      </c>
      <c r="Z356">
        <v>0</v>
      </c>
      <c r="AA356">
        <v>0</v>
      </c>
      <c r="AB356">
        <v>0</v>
      </c>
      <c r="AC356">
        <v>0</v>
      </c>
      <c r="AD356">
        <v>20.3</v>
      </c>
      <c r="AE356">
        <v>0</v>
      </c>
      <c r="AF356">
        <v>0</v>
      </c>
      <c r="AG356">
        <v>17.8</v>
      </c>
      <c r="AH356">
        <v>0</v>
      </c>
      <c r="AI356">
        <v>0</v>
      </c>
      <c r="AJ356">
        <v>15.9</v>
      </c>
      <c r="AK356">
        <v>0</v>
      </c>
      <c r="AL356">
        <v>6.7</v>
      </c>
      <c r="AM356">
        <v>0</v>
      </c>
      <c r="AN356">
        <v>19.399999999999999</v>
      </c>
      <c r="AO356">
        <v>16.2</v>
      </c>
      <c r="AP356">
        <v>0</v>
      </c>
      <c r="AQ356">
        <v>0</v>
      </c>
      <c r="AR356">
        <v>0</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row>
    <row r="357" spans="1:75" s="2" customFormat="1" x14ac:dyDescent="0.25">
      <c r="A357" s="2">
        <v>2448035</v>
      </c>
      <c r="B357" s="2">
        <v>1</v>
      </c>
      <c r="C357" s="3">
        <v>37622</v>
      </c>
      <c r="D357" s="2">
        <v>1</v>
      </c>
      <c r="E357" s="2">
        <v>41.8</v>
      </c>
      <c r="F357" s="2">
        <v>332.1</v>
      </c>
      <c r="G357" s="2">
        <v>19</v>
      </c>
      <c r="H357" s="2">
        <v>19</v>
      </c>
      <c r="I357" s="2">
        <v>1</v>
      </c>
      <c r="J357" s="2">
        <v>1</v>
      </c>
      <c r="K357" s="2">
        <v>1</v>
      </c>
      <c r="N357" s="2">
        <v>0</v>
      </c>
      <c r="O357" s="2">
        <v>26.8</v>
      </c>
      <c r="P357" s="2">
        <v>0</v>
      </c>
      <c r="Q357" s="2">
        <v>7.4</v>
      </c>
      <c r="R357" s="2">
        <v>17.600000000000001</v>
      </c>
      <c r="S357" s="2">
        <v>0</v>
      </c>
      <c r="T357" s="2">
        <v>11.2</v>
      </c>
      <c r="U357" s="2">
        <v>0</v>
      </c>
      <c r="V357" s="2">
        <v>32.9</v>
      </c>
      <c r="W357" s="2">
        <v>0</v>
      </c>
      <c r="X357" s="2">
        <v>5.3</v>
      </c>
      <c r="Y357" s="2">
        <v>0</v>
      </c>
      <c r="Z357" s="2">
        <v>0</v>
      </c>
      <c r="AA357" s="2">
        <v>9.1999999999999993</v>
      </c>
      <c r="AB357" s="2">
        <v>0</v>
      </c>
      <c r="AC357" s="2">
        <v>0</v>
      </c>
      <c r="AD357" s="2">
        <v>38.200000000000003</v>
      </c>
      <c r="AE357" s="2">
        <v>6.5</v>
      </c>
      <c r="AF357" s="2">
        <v>41.8</v>
      </c>
      <c r="AG357" s="2">
        <v>0.8</v>
      </c>
      <c r="AH357" s="2">
        <v>0</v>
      </c>
      <c r="AI357" s="2">
        <v>3.9</v>
      </c>
      <c r="AJ357" s="2">
        <v>0</v>
      </c>
      <c r="AK357" s="2">
        <v>37</v>
      </c>
      <c r="AL357" s="2">
        <v>2.9</v>
      </c>
      <c r="AM357" s="2">
        <v>8.6999999999999993</v>
      </c>
      <c r="AN357" s="2">
        <v>29.4</v>
      </c>
      <c r="AO357" s="2">
        <v>19.100000000000001</v>
      </c>
      <c r="AP357" s="2">
        <v>24.5</v>
      </c>
      <c r="AQ357" s="2">
        <v>0</v>
      </c>
      <c r="AR357" s="2">
        <v>8.9</v>
      </c>
      <c r="AS357" s="2">
        <v>1</v>
      </c>
      <c r="AT357" s="2">
        <v>1</v>
      </c>
      <c r="AU357" s="2">
        <v>1</v>
      </c>
      <c r="AV357" s="2">
        <v>1</v>
      </c>
      <c r="AW357" s="2">
        <v>1</v>
      </c>
      <c r="AX357" s="2">
        <v>1</v>
      </c>
      <c r="AY357" s="2">
        <v>1</v>
      </c>
      <c r="AZ357" s="2">
        <v>1</v>
      </c>
      <c r="BA357" s="2">
        <v>1</v>
      </c>
      <c r="BB357" s="2">
        <v>1</v>
      </c>
      <c r="BC357" s="2">
        <v>1</v>
      </c>
      <c r="BD357" s="2">
        <v>1</v>
      </c>
      <c r="BE357" s="2">
        <v>1</v>
      </c>
      <c r="BF357" s="2">
        <v>1</v>
      </c>
      <c r="BG357" s="2">
        <v>1</v>
      </c>
      <c r="BH357" s="2">
        <v>1</v>
      </c>
      <c r="BI357" s="2">
        <v>1</v>
      </c>
      <c r="BJ357" s="2">
        <v>1</v>
      </c>
      <c r="BK357" s="2">
        <v>1</v>
      </c>
      <c r="BL357" s="2">
        <v>1</v>
      </c>
      <c r="BM357" s="2">
        <v>1</v>
      </c>
      <c r="BN357" s="2">
        <v>1</v>
      </c>
      <c r="BO357" s="2">
        <v>1</v>
      </c>
      <c r="BP357" s="2">
        <v>1</v>
      </c>
      <c r="BQ357" s="2">
        <v>1</v>
      </c>
      <c r="BR357" s="2">
        <v>1</v>
      </c>
      <c r="BS357" s="2">
        <v>1</v>
      </c>
      <c r="BT357" s="2">
        <v>1</v>
      </c>
      <c r="BU357" s="2">
        <v>1</v>
      </c>
      <c r="BV357" s="2">
        <v>1</v>
      </c>
      <c r="BW357" s="2">
        <v>1</v>
      </c>
    </row>
    <row r="358" spans="1:75" x14ac:dyDescent="0.25">
      <c r="A358">
        <v>2448035</v>
      </c>
      <c r="B358">
        <v>1</v>
      </c>
      <c r="C358" s="1">
        <v>37653</v>
      </c>
      <c r="D358">
        <v>1</v>
      </c>
      <c r="E358">
        <v>39.1</v>
      </c>
      <c r="F358">
        <v>225.5</v>
      </c>
      <c r="G358">
        <v>10</v>
      </c>
      <c r="H358">
        <v>10</v>
      </c>
      <c r="I358">
        <v>1</v>
      </c>
      <c r="J358">
        <v>1</v>
      </c>
      <c r="K358">
        <v>1</v>
      </c>
      <c r="N358">
        <v>0</v>
      </c>
      <c r="O358">
        <v>23.6</v>
      </c>
      <c r="P358">
        <v>0</v>
      </c>
      <c r="Q358">
        <v>0</v>
      </c>
      <c r="R358">
        <v>32.5</v>
      </c>
      <c r="S358">
        <v>5.5</v>
      </c>
      <c r="T358">
        <v>0</v>
      </c>
      <c r="U358">
        <v>0</v>
      </c>
      <c r="V358">
        <v>0</v>
      </c>
      <c r="W358">
        <v>39.1</v>
      </c>
      <c r="X358">
        <v>0</v>
      </c>
      <c r="Y358">
        <v>0</v>
      </c>
      <c r="Z358">
        <v>30.3</v>
      </c>
      <c r="AA358">
        <v>0</v>
      </c>
      <c r="AB358">
        <v>0</v>
      </c>
      <c r="AC358">
        <v>23.6</v>
      </c>
      <c r="AD358">
        <v>27.3</v>
      </c>
      <c r="AE358">
        <v>0</v>
      </c>
      <c r="AF358">
        <v>0</v>
      </c>
      <c r="AG358">
        <v>11.8</v>
      </c>
      <c r="AH358">
        <v>0</v>
      </c>
      <c r="AI358">
        <v>0</v>
      </c>
      <c r="AJ358">
        <v>10.199999999999999</v>
      </c>
      <c r="AK358">
        <v>0</v>
      </c>
      <c r="AL358">
        <v>0</v>
      </c>
      <c r="AM358">
        <v>0</v>
      </c>
      <c r="AN358">
        <v>21.6</v>
      </c>
      <c r="AO358">
        <v>0</v>
      </c>
      <c r="AP358" s="54" t="s">
        <v>84</v>
      </c>
      <c r="AQ358" s="54"/>
      <c r="AR358" s="54"/>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0</v>
      </c>
    </row>
    <row r="359" spans="1:75" x14ac:dyDescent="0.25">
      <c r="A359">
        <v>2448035</v>
      </c>
      <c r="B359">
        <v>1</v>
      </c>
      <c r="C359" s="1">
        <v>37681</v>
      </c>
      <c r="D359">
        <v>1</v>
      </c>
      <c r="E359">
        <v>26.2</v>
      </c>
      <c r="F359">
        <v>97.9</v>
      </c>
      <c r="G359">
        <v>3</v>
      </c>
      <c r="H359">
        <v>8</v>
      </c>
      <c r="I359">
        <v>1</v>
      </c>
      <c r="J359">
        <v>1</v>
      </c>
      <c r="K359">
        <v>1</v>
      </c>
      <c r="N359">
        <v>0</v>
      </c>
      <c r="O359">
        <v>0</v>
      </c>
      <c r="P359">
        <v>26.2</v>
      </c>
      <c r="Q359">
        <v>0</v>
      </c>
      <c r="R359">
        <v>0</v>
      </c>
      <c r="S359">
        <v>0</v>
      </c>
      <c r="T359">
        <v>0</v>
      </c>
      <c r="U359">
        <v>5.3</v>
      </c>
      <c r="V359">
        <v>13</v>
      </c>
      <c r="W359">
        <v>0</v>
      </c>
      <c r="X359">
        <v>0</v>
      </c>
      <c r="Y359">
        <v>0</v>
      </c>
      <c r="Z359">
        <v>15.8</v>
      </c>
      <c r="AA359">
        <v>0</v>
      </c>
      <c r="AB359">
        <v>0</v>
      </c>
      <c r="AC359">
        <v>0</v>
      </c>
      <c r="AD359">
        <v>8.6</v>
      </c>
      <c r="AE359">
        <v>0</v>
      </c>
      <c r="AF359">
        <v>0</v>
      </c>
      <c r="AG359">
        <v>0</v>
      </c>
      <c r="AH359">
        <v>0</v>
      </c>
      <c r="AI359">
        <v>2.2999999999999998</v>
      </c>
      <c r="AJ359">
        <v>0</v>
      </c>
      <c r="AK359">
        <v>0</v>
      </c>
      <c r="AL359">
        <v>0</v>
      </c>
      <c r="AM359">
        <v>21.1</v>
      </c>
      <c r="AN359">
        <v>0</v>
      </c>
      <c r="AO359">
        <v>5.6</v>
      </c>
      <c r="AP359">
        <v>0</v>
      </c>
      <c r="AQ359">
        <v>0</v>
      </c>
      <c r="AR359">
        <v>0</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row>
    <row r="360" spans="1:75" x14ac:dyDescent="0.25">
      <c r="A360">
        <v>2448035</v>
      </c>
      <c r="B360">
        <v>1</v>
      </c>
      <c r="C360" s="1">
        <v>37712</v>
      </c>
      <c r="D360">
        <v>1</v>
      </c>
      <c r="E360">
        <v>26.3</v>
      </c>
      <c r="F360">
        <v>89.4</v>
      </c>
      <c r="G360">
        <v>26</v>
      </c>
      <c r="H360">
        <v>6</v>
      </c>
      <c r="I360">
        <v>1</v>
      </c>
      <c r="J360">
        <v>1</v>
      </c>
      <c r="K360">
        <v>1</v>
      </c>
      <c r="N360">
        <v>0</v>
      </c>
      <c r="O360">
        <v>0</v>
      </c>
      <c r="P360">
        <v>0</v>
      </c>
      <c r="Q360">
        <v>0</v>
      </c>
      <c r="R360">
        <v>0</v>
      </c>
      <c r="S360">
        <v>0</v>
      </c>
      <c r="T360">
        <v>0</v>
      </c>
      <c r="U360">
        <v>0</v>
      </c>
      <c r="V360">
        <v>16.2</v>
      </c>
      <c r="W360">
        <v>0</v>
      </c>
      <c r="X360">
        <v>0</v>
      </c>
      <c r="Y360">
        <v>0</v>
      </c>
      <c r="Z360">
        <v>0</v>
      </c>
      <c r="AA360">
        <v>0</v>
      </c>
      <c r="AB360">
        <v>8.9</v>
      </c>
      <c r="AC360">
        <v>0</v>
      </c>
      <c r="AD360">
        <v>18.7</v>
      </c>
      <c r="AE360">
        <v>0</v>
      </c>
      <c r="AF360">
        <v>0</v>
      </c>
      <c r="AG360">
        <v>0</v>
      </c>
      <c r="AH360">
        <v>0</v>
      </c>
      <c r="AI360">
        <v>5.8</v>
      </c>
      <c r="AJ360">
        <v>0</v>
      </c>
      <c r="AK360">
        <v>0</v>
      </c>
      <c r="AL360">
        <v>0</v>
      </c>
      <c r="AM360">
        <v>26.3</v>
      </c>
      <c r="AN360">
        <v>0</v>
      </c>
      <c r="AO360">
        <v>0</v>
      </c>
      <c r="AP360">
        <v>13.5</v>
      </c>
      <c r="AQ360">
        <v>0</v>
      </c>
      <c r="AR360" s="5" t="s">
        <v>84</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0</v>
      </c>
    </row>
    <row r="361" spans="1:75" x14ac:dyDescent="0.25">
      <c r="A361">
        <v>2448035</v>
      </c>
      <c r="B361">
        <v>1</v>
      </c>
      <c r="C361" s="1">
        <v>37742</v>
      </c>
      <c r="D361">
        <v>1</v>
      </c>
      <c r="E361">
        <v>31.2</v>
      </c>
      <c r="F361">
        <v>73.400000000000006</v>
      </c>
      <c r="G361">
        <v>4</v>
      </c>
      <c r="H361">
        <v>3</v>
      </c>
      <c r="I361">
        <v>1</v>
      </c>
      <c r="J361">
        <v>1</v>
      </c>
      <c r="K361">
        <v>1</v>
      </c>
      <c r="N361">
        <v>0</v>
      </c>
      <c r="O361">
        <v>0</v>
      </c>
      <c r="P361">
        <v>0</v>
      </c>
      <c r="Q361">
        <v>31.2</v>
      </c>
      <c r="R361">
        <v>0</v>
      </c>
      <c r="S361">
        <v>0</v>
      </c>
      <c r="T361">
        <v>0</v>
      </c>
      <c r="U361">
        <v>0</v>
      </c>
      <c r="V361">
        <v>0</v>
      </c>
      <c r="W361">
        <v>26.1</v>
      </c>
      <c r="X361">
        <v>0</v>
      </c>
      <c r="Y361">
        <v>0</v>
      </c>
      <c r="Z361">
        <v>0</v>
      </c>
      <c r="AA361">
        <v>0</v>
      </c>
      <c r="AB361">
        <v>0</v>
      </c>
      <c r="AC361">
        <v>0</v>
      </c>
      <c r="AD361">
        <v>0</v>
      </c>
      <c r="AE361">
        <v>0</v>
      </c>
      <c r="AF361">
        <v>0</v>
      </c>
      <c r="AG361">
        <v>0</v>
      </c>
      <c r="AH361">
        <v>0</v>
      </c>
      <c r="AI361">
        <v>0</v>
      </c>
      <c r="AJ361">
        <v>16.100000000000001</v>
      </c>
      <c r="AK361">
        <v>0</v>
      </c>
      <c r="AL361">
        <v>0</v>
      </c>
      <c r="AM361">
        <v>0</v>
      </c>
      <c r="AN361">
        <v>0</v>
      </c>
      <c r="AO361">
        <v>0</v>
      </c>
      <c r="AP361">
        <v>0</v>
      </c>
      <c r="AQ361">
        <v>0</v>
      </c>
      <c r="AR361">
        <v>0</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row>
    <row r="362" spans="1:75" x14ac:dyDescent="0.25">
      <c r="A362">
        <v>2448035</v>
      </c>
      <c r="B362">
        <v>1</v>
      </c>
      <c r="C362" s="1">
        <v>37773</v>
      </c>
      <c r="D362">
        <v>1</v>
      </c>
      <c r="E362">
        <v>19.3</v>
      </c>
      <c r="F362">
        <v>19.3</v>
      </c>
      <c r="G362">
        <v>7</v>
      </c>
      <c r="H362">
        <v>1</v>
      </c>
      <c r="I362">
        <v>1</v>
      </c>
      <c r="J362">
        <v>1</v>
      </c>
      <c r="K362">
        <v>1</v>
      </c>
      <c r="N362">
        <v>0</v>
      </c>
      <c r="O362">
        <v>0</v>
      </c>
      <c r="P362">
        <v>0</v>
      </c>
      <c r="Q362">
        <v>0</v>
      </c>
      <c r="R362">
        <v>0</v>
      </c>
      <c r="S362">
        <v>0</v>
      </c>
      <c r="T362">
        <v>19.3</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s="5" t="s">
        <v>84</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0</v>
      </c>
    </row>
    <row r="363" spans="1:75" x14ac:dyDescent="0.25">
      <c r="A363">
        <v>2448035</v>
      </c>
      <c r="B363">
        <v>1</v>
      </c>
      <c r="C363" s="1">
        <v>37803</v>
      </c>
      <c r="D363">
        <v>1</v>
      </c>
      <c r="E363">
        <v>35.700000000000003</v>
      </c>
      <c r="F363">
        <v>157</v>
      </c>
      <c r="G363">
        <v>12</v>
      </c>
      <c r="H363">
        <v>9</v>
      </c>
      <c r="I363">
        <v>1</v>
      </c>
      <c r="J363">
        <v>1</v>
      </c>
      <c r="K363">
        <v>1</v>
      </c>
      <c r="N363">
        <v>0</v>
      </c>
      <c r="O363">
        <v>0</v>
      </c>
      <c r="P363">
        <v>28.5</v>
      </c>
      <c r="Q363">
        <v>0</v>
      </c>
      <c r="R363">
        <v>13.2</v>
      </c>
      <c r="S363">
        <v>25.1</v>
      </c>
      <c r="T363">
        <v>2.4</v>
      </c>
      <c r="U363">
        <v>0</v>
      </c>
      <c r="V363">
        <v>6.7</v>
      </c>
      <c r="W363">
        <v>0</v>
      </c>
      <c r="X363">
        <v>0</v>
      </c>
      <c r="Y363">
        <v>35.700000000000003</v>
      </c>
      <c r="Z363">
        <v>0</v>
      </c>
      <c r="AA363">
        <v>16.3</v>
      </c>
      <c r="AB363">
        <v>20.8</v>
      </c>
      <c r="AC363">
        <v>8.3000000000000007</v>
      </c>
      <c r="AD363">
        <v>0</v>
      </c>
      <c r="AE363">
        <v>0</v>
      </c>
      <c r="AF363">
        <v>0</v>
      </c>
      <c r="AG363">
        <v>0</v>
      </c>
      <c r="AH363">
        <v>0</v>
      </c>
      <c r="AI363">
        <v>0</v>
      </c>
      <c r="AJ363">
        <v>0</v>
      </c>
      <c r="AK363">
        <v>0</v>
      </c>
      <c r="AL363">
        <v>0</v>
      </c>
      <c r="AM363">
        <v>0</v>
      </c>
      <c r="AN363">
        <v>0</v>
      </c>
      <c r="AO363">
        <v>0</v>
      </c>
      <c r="AP363">
        <v>0</v>
      </c>
      <c r="AQ363">
        <v>0</v>
      </c>
      <c r="AR363">
        <v>0</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row>
    <row r="364" spans="1:75" x14ac:dyDescent="0.25">
      <c r="A364">
        <v>2448035</v>
      </c>
      <c r="B364">
        <v>1</v>
      </c>
      <c r="C364" s="1">
        <v>37834</v>
      </c>
      <c r="D364">
        <v>1</v>
      </c>
      <c r="E364">
        <v>15.2</v>
      </c>
      <c r="F364">
        <v>35.9</v>
      </c>
      <c r="G364">
        <v>18</v>
      </c>
      <c r="H364">
        <v>3</v>
      </c>
      <c r="I364">
        <v>1</v>
      </c>
      <c r="J364">
        <v>1</v>
      </c>
      <c r="K364">
        <v>1</v>
      </c>
      <c r="N364">
        <v>0</v>
      </c>
      <c r="O364">
        <v>0</v>
      </c>
      <c r="P364">
        <v>0</v>
      </c>
      <c r="Q364">
        <v>0</v>
      </c>
      <c r="R364">
        <v>0</v>
      </c>
      <c r="S364">
        <v>10.5</v>
      </c>
      <c r="T364">
        <v>0</v>
      </c>
      <c r="U364">
        <v>0</v>
      </c>
      <c r="V364">
        <v>0</v>
      </c>
      <c r="W364">
        <v>0</v>
      </c>
      <c r="X364">
        <v>0</v>
      </c>
      <c r="Y364">
        <v>0</v>
      </c>
      <c r="Z364">
        <v>0</v>
      </c>
      <c r="AA364">
        <v>0</v>
      </c>
      <c r="AB364">
        <v>0</v>
      </c>
      <c r="AC364">
        <v>0</v>
      </c>
      <c r="AD364">
        <v>0</v>
      </c>
      <c r="AE364">
        <v>15.2</v>
      </c>
      <c r="AF364">
        <v>10.199999999999999</v>
      </c>
      <c r="AG364">
        <v>0</v>
      </c>
      <c r="AH364">
        <v>0</v>
      </c>
      <c r="AI364">
        <v>0</v>
      </c>
      <c r="AJ364">
        <v>0</v>
      </c>
      <c r="AK364">
        <v>0</v>
      </c>
      <c r="AL364">
        <v>0</v>
      </c>
      <c r="AM364">
        <v>0</v>
      </c>
      <c r="AN364">
        <v>0</v>
      </c>
      <c r="AO364">
        <v>0</v>
      </c>
      <c r="AP364">
        <v>0</v>
      </c>
      <c r="AQ364">
        <v>0</v>
      </c>
      <c r="AR364">
        <v>0</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row>
    <row r="365" spans="1:75" x14ac:dyDescent="0.25">
      <c r="A365">
        <v>2448035</v>
      </c>
      <c r="B365">
        <v>1</v>
      </c>
      <c r="C365" s="1">
        <v>37865</v>
      </c>
      <c r="D365">
        <v>1</v>
      </c>
      <c r="E365">
        <v>20.2</v>
      </c>
      <c r="F365">
        <v>53.2</v>
      </c>
      <c r="G365">
        <v>10</v>
      </c>
      <c r="H365">
        <v>4</v>
      </c>
      <c r="I365">
        <v>1</v>
      </c>
      <c r="J365">
        <v>1</v>
      </c>
      <c r="K365">
        <v>1</v>
      </c>
      <c r="N365">
        <v>0</v>
      </c>
      <c r="O365">
        <v>0</v>
      </c>
      <c r="P365">
        <v>0</v>
      </c>
      <c r="Q365">
        <v>0</v>
      </c>
      <c r="R365">
        <v>0</v>
      </c>
      <c r="S365">
        <v>0</v>
      </c>
      <c r="T365">
        <v>0</v>
      </c>
      <c r="U365">
        <v>0</v>
      </c>
      <c r="V365">
        <v>0</v>
      </c>
      <c r="W365">
        <v>20.2</v>
      </c>
      <c r="X365">
        <v>0</v>
      </c>
      <c r="Y365">
        <v>0</v>
      </c>
      <c r="Z365">
        <v>0</v>
      </c>
      <c r="AA365">
        <v>8.3000000000000007</v>
      </c>
      <c r="AB365">
        <v>0</v>
      </c>
      <c r="AC365">
        <v>11.8</v>
      </c>
      <c r="AD365">
        <v>0</v>
      </c>
      <c r="AE365">
        <v>0</v>
      </c>
      <c r="AF365">
        <v>0</v>
      </c>
      <c r="AG365">
        <v>0</v>
      </c>
      <c r="AH365">
        <v>0</v>
      </c>
      <c r="AI365">
        <v>0</v>
      </c>
      <c r="AJ365">
        <v>0</v>
      </c>
      <c r="AK365">
        <v>0</v>
      </c>
      <c r="AL365">
        <v>0</v>
      </c>
      <c r="AM365">
        <v>0</v>
      </c>
      <c r="AN365">
        <v>12.9</v>
      </c>
      <c r="AO365">
        <v>0</v>
      </c>
      <c r="AP365">
        <v>0</v>
      </c>
      <c r="AQ365">
        <v>0</v>
      </c>
      <c r="AR365" s="5" t="s">
        <v>84</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0</v>
      </c>
    </row>
    <row r="366" spans="1:75" x14ac:dyDescent="0.25">
      <c r="A366">
        <v>2448035</v>
      </c>
      <c r="B366">
        <v>1</v>
      </c>
      <c r="C366" s="1">
        <v>37895</v>
      </c>
      <c r="D366">
        <v>1</v>
      </c>
      <c r="E366">
        <v>11.8</v>
      </c>
      <c r="F366">
        <v>39.700000000000003</v>
      </c>
      <c r="G366">
        <v>12</v>
      </c>
      <c r="H366">
        <v>4</v>
      </c>
      <c r="I366">
        <v>1</v>
      </c>
      <c r="J366">
        <v>1</v>
      </c>
      <c r="K366">
        <v>1</v>
      </c>
      <c r="N366">
        <v>0</v>
      </c>
      <c r="O366">
        <v>0</v>
      </c>
      <c r="P366">
        <v>0</v>
      </c>
      <c r="Q366">
        <v>0</v>
      </c>
      <c r="R366">
        <v>0</v>
      </c>
      <c r="S366">
        <v>0</v>
      </c>
      <c r="T366">
        <v>0</v>
      </c>
      <c r="U366">
        <v>0</v>
      </c>
      <c r="V366">
        <v>10.199999999999999</v>
      </c>
      <c r="W366">
        <v>0</v>
      </c>
      <c r="X366">
        <v>0</v>
      </c>
      <c r="Y366">
        <v>11.8</v>
      </c>
      <c r="Z366">
        <v>0</v>
      </c>
      <c r="AA366">
        <v>0</v>
      </c>
      <c r="AB366">
        <v>0</v>
      </c>
      <c r="AC366">
        <v>0</v>
      </c>
      <c r="AD366">
        <v>0</v>
      </c>
      <c r="AE366">
        <v>0</v>
      </c>
      <c r="AF366">
        <v>0</v>
      </c>
      <c r="AG366">
        <v>6.1</v>
      </c>
      <c r="AH366">
        <v>11.6</v>
      </c>
      <c r="AI366">
        <v>0</v>
      </c>
      <c r="AJ366">
        <v>0</v>
      </c>
      <c r="AK366">
        <v>0</v>
      </c>
      <c r="AL366">
        <v>0</v>
      </c>
      <c r="AM366">
        <v>0</v>
      </c>
      <c r="AN366">
        <v>0</v>
      </c>
      <c r="AO366">
        <v>0</v>
      </c>
      <c r="AP366">
        <v>0</v>
      </c>
      <c r="AQ366">
        <v>0</v>
      </c>
      <c r="AR366">
        <v>0</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row>
    <row r="367" spans="1:75" x14ac:dyDescent="0.25">
      <c r="A367">
        <v>2448035</v>
      </c>
      <c r="B367">
        <v>1</v>
      </c>
      <c r="C367" s="1">
        <v>37926</v>
      </c>
      <c r="D367">
        <v>1</v>
      </c>
      <c r="E367">
        <v>32.1</v>
      </c>
      <c r="F367">
        <v>144.6</v>
      </c>
      <c r="G367">
        <v>28</v>
      </c>
      <c r="H367">
        <v>9</v>
      </c>
      <c r="I367">
        <v>1</v>
      </c>
      <c r="J367">
        <v>1</v>
      </c>
      <c r="K367">
        <v>1</v>
      </c>
      <c r="N367">
        <v>0</v>
      </c>
      <c r="O367">
        <v>0</v>
      </c>
      <c r="P367">
        <v>7.8</v>
      </c>
      <c r="Q367">
        <v>0</v>
      </c>
      <c r="R367">
        <v>18.2</v>
      </c>
      <c r="S367">
        <v>0</v>
      </c>
      <c r="T367">
        <v>0</v>
      </c>
      <c r="U367">
        <v>0</v>
      </c>
      <c r="V367">
        <v>0</v>
      </c>
      <c r="W367">
        <v>0</v>
      </c>
      <c r="X367">
        <v>0</v>
      </c>
      <c r="Y367">
        <v>0</v>
      </c>
      <c r="Z367">
        <v>21.5</v>
      </c>
      <c r="AA367">
        <v>0</v>
      </c>
      <c r="AB367">
        <v>0</v>
      </c>
      <c r="AC367">
        <v>0</v>
      </c>
      <c r="AD367">
        <v>16.100000000000001</v>
      </c>
      <c r="AE367">
        <v>0</v>
      </c>
      <c r="AF367">
        <v>0</v>
      </c>
      <c r="AG367">
        <v>0</v>
      </c>
      <c r="AH367">
        <v>0</v>
      </c>
      <c r="AI367">
        <v>28.6</v>
      </c>
      <c r="AJ367">
        <v>0</v>
      </c>
      <c r="AK367">
        <v>13.8</v>
      </c>
      <c r="AL367">
        <v>0</v>
      </c>
      <c r="AM367">
        <v>1.2</v>
      </c>
      <c r="AN367">
        <v>0</v>
      </c>
      <c r="AO367">
        <v>32.1</v>
      </c>
      <c r="AP367">
        <v>0</v>
      </c>
      <c r="AQ367">
        <v>5.3</v>
      </c>
      <c r="AR367" s="5" t="s">
        <v>84</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0</v>
      </c>
    </row>
    <row r="368" spans="1:75" x14ac:dyDescent="0.25">
      <c r="A368">
        <v>2448035</v>
      </c>
      <c r="B368">
        <v>1</v>
      </c>
      <c r="C368" s="1">
        <v>37956</v>
      </c>
      <c r="D368">
        <v>1</v>
      </c>
      <c r="E368">
        <v>28.2</v>
      </c>
      <c r="F368">
        <v>203.4</v>
      </c>
      <c r="G368">
        <v>30</v>
      </c>
      <c r="H368">
        <v>15</v>
      </c>
      <c r="I368">
        <v>1</v>
      </c>
      <c r="J368">
        <v>1</v>
      </c>
      <c r="K368">
        <v>1</v>
      </c>
      <c r="N368">
        <v>0</v>
      </c>
      <c r="O368">
        <v>0</v>
      </c>
      <c r="P368">
        <v>0</v>
      </c>
      <c r="Q368">
        <v>0</v>
      </c>
      <c r="R368">
        <v>0</v>
      </c>
      <c r="S368">
        <v>0</v>
      </c>
      <c r="T368">
        <v>12.8</v>
      </c>
      <c r="U368">
        <v>0</v>
      </c>
      <c r="V368">
        <v>0</v>
      </c>
      <c r="W368">
        <v>11.6</v>
      </c>
      <c r="X368">
        <v>0</v>
      </c>
      <c r="Y368">
        <v>0</v>
      </c>
      <c r="Z368">
        <v>25.2</v>
      </c>
      <c r="AA368">
        <v>0</v>
      </c>
      <c r="AB368">
        <v>13.1</v>
      </c>
      <c r="AC368">
        <v>20.8</v>
      </c>
      <c r="AD368">
        <v>0</v>
      </c>
      <c r="AE368">
        <v>0</v>
      </c>
      <c r="AF368">
        <v>14.2</v>
      </c>
      <c r="AG368">
        <v>23.1</v>
      </c>
      <c r="AH368">
        <v>2.2999999999999998</v>
      </c>
      <c r="AI368">
        <v>0</v>
      </c>
      <c r="AJ368">
        <v>19.5</v>
      </c>
      <c r="AK368">
        <v>11.7</v>
      </c>
      <c r="AL368">
        <v>8</v>
      </c>
      <c r="AM368">
        <v>0</v>
      </c>
      <c r="AN368">
        <v>7.8</v>
      </c>
      <c r="AO368">
        <v>3.7</v>
      </c>
      <c r="AP368">
        <v>1.4</v>
      </c>
      <c r="AQ368">
        <v>28.2</v>
      </c>
      <c r="AR368">
        <v>0</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row>
    <row r="369" spans="1:75" s="2" customFormat="1" x14ac:dyDescent="0.25">
      <c r="A369" s="2">
        <v>2448035</v>
      </c>
      <c r="B369" s="2">
        <v>1</v>
      </c>
      <c r="C369" s="3">
        <v>37987</v>
      </c>
      <c r="D369" s="2">
        <v>1</v>
      </c>
      <c r="E369" s="2">
        <v>40.5</v>
      </c>
      <c r="F369" s="2">
        <v>242.9</v>
      </c>
      <c r="G369" s="2">
        <v>26</v>
      </c>
      <c r="H369" s="2">
        <v>13</v>
      </c>
      <c r="I369" s="2">
        <v>1</v>
      </c>
      <c r="J369" s="2">
        <v>1</v>
      </c>
      <c r="K369" s="2">
        <v>1</v>
      </c>
      <c r="N369" s="2">
        <v>8.5</v>
      </c>
      <c r="O369" s="2">
        <v>1.2</v>
      </c>
      <c r="P369" s="2">
        <v>0</v>
      </c>
      <c r="Q369" s="2">
        <v>0</v>
      </c>
      <c r="R369" s="2">
        <v>0</v>
      </c>
      <c r="S369" s="2">
        <v>28.6</v>
      </c>
      <c r="T369" s="2">
        <v>6.2</v>
      </c>
      <c r="U369" s="2">
        <v>0</v>
      </c>
      <c r="V369" s="2">
        <v>0</v>
      </c>
      <c r="W369" s="2">
        <v>24.3</v>
      </c>
      <c r="X369" s="2">
        <v>0</v>
      </c>
      <c r="Y369" s="2">
        <v>0</v>
      </c>
      <c r="Z369" s="2">
        <v>0</v>
      </c>
      <c r="AA369" s="2">
        <v>0</v>
      </c>
      <c r="AB369" s="2">
        <v>0</v>
      </c>
      <c r="AC369" s="2">
        <v>0</v>
      </c>
      <c r="AD369" s="2">
        <v>0</v>
      </c>
      <c r="AE369" s="2">
        <v>0</v>
      </c>
      <c r="AF369" s="2">
        <v>0</v>
      </c>
      <c r="AG369" s="2">
        <v>0</v>
      </c>
      <c r="AH369" s="2">
        <v>17.5</v>
      </c>
      <c r="AI369" s="2">
        <v>0</v>
      </c>
      <c r="AJ369" s="2">
        <v>38</v>
      </c>
      <c r="AK369" s="2">
        <v>39.299999999999997</v>
      </c>
      <c r="AL369" s="2">
        <v>8.6</v>
      </c>
      <c r="AM369" s="2">
        <v>40.5</v>
      </c>
      <c r="AN369" s="2">
        <v>3.7</v>
      </c>
      <c r="AO369" s="2">
        <v>21.2</v>
      </c>
      <c r="AP369" s="2">
        <v>5.3</v>
      </c>
      <c r="AQ369" s="2">
        <v>0</v>
      </c>
      <c r="AR369" s="2">
        <v>0</v>
      </c>
      <c r="AS369" s="2">
        <v>1</v>
      </c>
      <c r="AT369" s="2">
        <v>1</v>
      </c>
      <c r="AU369" s="2">
        <v>1</v>
      </c>
      <c r="AV369" s="2">
        <v>1</v>
      </c>
      <c r="AW369" s="2">
        <v>1</v>
      </c>
      <c r="AX369" s="2">
        <v>1</v>
      </c>
      <c r="AY369" s="2">
        <v>1</v>
      </c>
      <c r="AZ369" s="2">
        <v>1</v>
      </c>
      <c r="BA369" s="2">
        <v>1</v>
      </c>
      <c r="BB369" s="2">
        <v>1</v>
      </c>
      <c r="BC369" s="2">
        <v>1</v>
      </c>
      <c r="BD369" s="2">
        <v>1</v>
      </c>
      <c r="BE369" s="2">
        <v>1</v>
      </c>
      <c r="BF369" s="2">
        <v>1</v>
      </c>
      <c r="BG369" s="2">
        <v>1</v>
      </c>
      <c r="BH369" s="2">
        <v>1</v>
      </c>
      <c r="BI369" s="2">
        <v>1</v>
      </c>
      <c r="BJ369" s="2">
        <v>1</v>
      </c>
      <c r="BK369" s="2">
        <v>1</v>
      </c>
      <c r="BL369" s="2">
        <v>1</v>
      </c>
      <c r="BM369" s="2">
        <v>1</v>
      </c>
      <c r="BN369" s="2">
        <v>1</v>
      </c>
      <c r="BO369" s="2">
        <v>1</v>
      </c>
      <c r="BP369" s="2">
        <v>1</v>
      </c>
      <c r="BQ369" s="2">
        <v>1</v>
      </c>
      <c r="BR369" s="2">
        <v>1</v>
      </c>
      <c r="BS369" s="2">
        <v>1</v>
      </c>
      <c r="BT369" s="2">
        <v>1</v>
      </c>
      <c r="BU369" s="2">
        <v>1</v>
      </c>
      <c r="BV369" s="2">
        <v>1</v>
      </c>
      <c r="BW369" s="2">
        <v>1</v>
      </c>
    </row>
    <row r="370" spans="1:75" x14ac:dyDescent="0.25">
      <c r="A370">
        <v>2448035</v>
      </c>
      <c r="B370">
        <v>1</v>
      </c>
      <c r="C370" s="1">
        <v>38018</v>
      </c>
      <c r="D370">
        <v>1</v>
      </c>
      <c r="E370">
        <v>31.2</v>
      </c>
      <c r="F370">
        <v>192.7</v>
      </c>
      <c r="G370">
        <v>20</v>
      </c>
      <c r="H370">
        <v>11</v>
      </c>
      <c r="I370">
        <v>1</v>
      </c>
      <c r="J370">
        <v>1</v>
      </c>
      <c r="K370">
        <v>1</v>
      </c>
      <c r="N370">
        <v>0</v>
      </c>
      <c r="O370">
        <v>0</v>
      </c>
      <c r="P370">
        <v>0</v>
      </c>
      <c r="Q370">
        <v>0</v>
      </c>
      <c r="R370">
        <v>28.3</v>
      </c>
      <c r="S370">
        <v>8.1</v>
      </c>
      <c r="T370">
        <v>0</v>
      </c>
      <c r="U370">
        <v>0</v>
      </c>
      <c r="V370">
        <v>0</v>
      </c>
      <c r="W370">
        <v>18.899999999999999</v>
      </c>
      <c r="X370">
        <v>21.8</v>
      </c>
      <c r="Y370">
        <v>0</v>
      </c>
      <c r="Z370">
        <v>0</v>
      </c>
      <c r="AA370">
        <v>0</v>
      </c>
      <c r="AB370">
        <v>0</v>
      </c>
      <c r="AC370">
        <v>13.5</v>
      </c>
      <c r="AD370">
        <v>0</v>
      </c>
      <c r="AE370">
        <v>0</v>
      </c>
      <c r="AF370">
        <v>0</v>
      </c>
      <c r="AG370">
        <v>31.2</v>
      </c>
      <c r="AH370">
        <v>0</v>
      </c>
      <c r="AI370">
        <v>0</v>
      </c>
      <c r="AJ370">
        <v>16.899999999999999</v>
      </c>
      <c r="AK370">
        <v>0</v>
      </c>
      <c r="AL370">
        <v>26.2</v>
      </c>
      <c r="AM370">
        <v>0</v>
      </c>
      <c r="AN370">
        <v>6.7</v>
      </c>
      <c r="AO370">
        <v>17.5</v>
      </c>
      <c r="AP370">
        <v>3.6</v>
      </c>
      <c r="AQ370" s="54" t="s">
        <v>84</v>
      </c>
      <c r="AR370" s="54"/>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0</v>
      </c>
    </row>
    <row r="371" spans="1:75" x14ac:dyDescent="0.25">
      <c r="A371">
        <v>2448035</v>
      </c>
      <c r="B371">
        <v>1</v>
      </c>
      <c r="C371" s="1">
        <v>38047</v>
      </c>
      <c r="D371">
        <v>1</v>
      </c>
      <c r="E371">
        <v>37.299999999999997</v>
      </c>
      <c r="F371">
        <v>242</v>
      </c>
      <c r="G371">
        <v>15</v>
      </c>
      <c r="H371">
        <v>14</v>
      </c>
      <c r="I371">
        <v>1</v>
      </c>
      <c r="J371">
        <v>1</v>
      </c>
      <c r="K371">
        <v>1</v>
      </c>
      <c r="N371">
        <v>0</v>
      </c>
      <c r="O371">
        <v>0</v>
      </c>
      <c r="P371">
        <v>0</v>
      </c>
      <c r="Q371">
        <v>0</v>
      </c>
      <c r="R371">
        <v>12.5</v>
      </c>
      <c r="S371">
        <v>0</v>
      </c>
      <c r="T371">
        <v>0</v>
      </c>
      <c r="U371">
        <v>23.7</v>
      </c>
      <c r="V371">
        <v>0</v>
      </c>
      <c r="W371">
        <v>35.299999999999997</v>
      </c>
      <c r="X371">
        <v>13.7</v>
      </c>
      <c r="Y371">
        <v>6.1</v>
      </c>
      <c r="Z371">
        <v>6</v>
      </c>
      <c r="AA371">
        <v>24.2</v>
      </c>
      <c r="AB371">
        <v>37.299999999999997</v>
      </c>
      <c r="AC371">
        <v>30.2</v>
      </c>
      <c r="AD371">
        <v>0</v>
      </c>
      <c r="AE371">
        <v>12.3</v>
      </c>
      <c r="AF371">
        <v>0</v>
      </c>
      <c r="AG371">
        <v>0</v>
      </c>
      <c r="AH371">
        <v>18.399999999999999</v>
      </c>
      <c r="AI371">
        <v>0</v>
      </c>
      <c r="AJ371">
        <v>0</v>
      </c>
      <c r="AK371">
        <v>0</v>
      </c>
      <c r="AL371">
        <v>10.7</v>
      </c>
      <c r="AM371">
        <v>5.2</v>
      </c>
      <c r="AN371">
        <v>0</v>
      </c>
      <c r="AO371">
        <v>6.4</v>
      </c>
      <c r="AP371">
        <v>0</v>
      </c>
      <c r="AQ371">
        <v>0</v>
      </c>
      <c r="AR371">
        <v>0</v>
      </c>
      <c r="AS371">
        <v>1</v>
      </c>
      <c r="AT371">
        <v>1</v>
      </c>
      <c r="AU371">
        <v>1</v>
      </c>
      <c r="AV371">
        <v>1</v>
      </c>
      <c r="AW371">
        <v>1</v>
      </c>
      <c r="AX371">
        <v>1</v>
      </c>
      <c r="AY371">
        <v>1</v>
      </c>
      <c r="AZ371">
        <v>1</v>
      </c>
      <c r="BA371">
        <v>1</v>
      </c>
      <c r="BB371">
        <v>1</v>
      </c>
      <c r="BC371">
        <v>1</v>
      </c>
      <c r="BD371">
        <v>1</v>
      </c>
      <c r="BE371">
        <v>1</v>
      </c>
      <c r="BF371">
        <v>1</v>
      </c>
      <c r="BG371">
        <v>1</v>
      </c>
      <c r="BH371">
        <v>1</v>
      </c>
      <c r="BI371">
        <v>1</v>
      </c>
      <c r="BJ371">
        <v>1</v>
      </c>
      <c r="BK371">
        <v>1</v>
      </c>
      <c r="BL371">
        <v>1</v>
      </c>
      <c r="BM371">
        <v>1</v>
      </c>
      <c r="BN371">
        <v>1</v>
      </c>
      <c r="BO371">
        <v>1</v>
      </c>
      <c r="BP371">
        <v>1</v>
      </c>
      <c r="BQ371">
        <v>1</v>
      </c>
      <c r="BR371">
        <v>1</v>
      </c>
      <c r="BS371">
        <v>1</v>
      </c>
      <c r="BT371">
        <v>1</v>
      </c>
      <c r="BU371">
        <v>1</v>
      </c>
      <c r="BV371">
        <v>1</v>
      </c>
      <c r="BW371">
        <v>1</v>
      </c>
    </row>
    <row r="372" spans="1:75" x14ac:dyDescent="0.25">
      <c r="A372">
        <v>2448035</v>
      </c>
      <c r="B372">
        <v>1</v>
      </c>
      <c r="C372" s="1">
        <v>38078</v>
      </c>
      <c r="D372">
        <v>1</v>
      </c>
      <c r="E372">
        <v>15.4</v>
      </c>
      <c r="F372">
        <v>49</v>
      </c>
      <c r="G372">
        <v>26</v>
      </c>
      <c r="H372">
        <v>7</v>
      </c>
      <c r="I372">
        <v>1</v>
      </c>
      <c r="J372">
        <v>1</v>
      </c>
      <c r="K372">
        <v>1</v>
      </c>
      <c r="N372">
        <v>0</v>
      </c>
      <c r="O372">
        <v>0</v>
      </c>
      <c r="P372">
        <v>0</v>
      </c>
      <c r="Q372">
        <v>0</v>
      </c>
      <c r="R372">
        <v>0</v>
      </c>
      <c r="S372">
        <v>0</v>
      </c>
      <c r="T372">
        <v>8.5</v>
      </c>
      <c r="U372">
        <v>0</v>
      </c>
      <c r="V372">
        <v>3.2</v>
      </c>
      <c r="W372">
        <v>0</v>
      </c>
      <c r="X372">
        <v>5.0999999999999996</v>
      </c>
      <c r="Y372">
        <v>6.2</v>
      </c>
      <c r="Z372">
        <v>1.2</v>
      </c>
      <c r="AA372">
        <v>0</v>
      </c>
      <c r="AB372">
        <v>9.4</v>
      </c>
      <c r="AC372">
        <v>0</v>
      </c>
      <c r="AD372">
        <v>0</v>
      </c>
      <c r="AE372">
        <v>0</v>
      </c>
      <c r="AF372">
        <v>0</v>
      </c>
      <c r="AG372">
        <v>0</v>
      </c>
      <c r="AH372">
        <v>0</v>
      </c>
      <c r="AI372">
        <v>0</v>
      </c>
      <c r="AJ372">
        <v>0</v>
      </c>
      <c r="AK372">
        <v>0</v>
      </c>
      <c r="AL372">
        <v>0</v>
      </c>
      <c r="AM372">
        <v>15.4</v>
      </c>
      <c r="AN372">
        <v>0</v>
      </c>
      <c r="AO372">
        <v>0</v>
      </c>
      <c r="AP372">
        <v>0</v>
      </c>
      <c r="AQ372">
        <v>0</v>
      </c>
      <c r="AR372" s="5" t="s">
        <v>84</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0</v>
      </c>
    </row>
    <row r="373" spans="1:75" x14ac:dyDescent="0.25">
      <c r="A373">
        <v>2448035</v>
      </c>
      <c r="B373">
        <v>1</v>
      </c>
      <c r="C373" s="1">
        <v>38108</v>
      </c>
      <c r="D373">
        <v>1</v>
      </c>
      <c r="E373">
        <v>32.299999999999997</v>
      </c>
      <c r="F373">
        <v>140.4</v>
      </c>
      <c r="G373">
        <v>29</v>
      </c>
      <c r="H373">
        <v>10</v>
      </c>
      <c r="I373">
        <v>1</v>
      </c>
      <c r="J373">
        <v>1</v>
      </c>
      <c r="K373">
        <v>1</v>
      </c>
      <c r="N373">
        <v>0</v>
      </c>
      <c r="O373">
        <v>0</v>
      </c>
      <c r="P373">
        <v>29.6</v>
      </c>
      <c r="Q373">
        <v>0</v>
      </c>
      <c r="R373">
        <v>8.3000000000000007</v>
      </c>
      <c r="S373">
        <v>0</v>
      </c>
      <c r="T373">
        <v>6.1</v>
      </c>
      <c r="U373">
        <v>0</v>
      </c>
      <c r="V373">
        <v>0</v>
      </c>
      <c r="W373">
        <v>5.0999999999999996</v>
      </c>
      <c r="X373">
        <v>0</v>
      </c>
      <c r="Y373">
        <v>0</v>
      </c>
      <c r="Z373">
        <v>0</v>
      </c>
      <c r="AA373">
        <v>9.1999999999999993</v>
      </c>
      <c r="AB373">
        <v>0</v>
      </c>
      <c r="AC373">
        <v>0</v>
      </c>
      <c r="AD373">
        <v>12.8</v>
      </c>
      <c r="AE373">
        <v>0</v>
      </c>
      <c r="AF373">
        <v>5.2</v>
      </c>
      <c r="AG373">
        <v>0</v>
      </c>
      <c r="AH373">
        <v>8.3000000000000007</v>
      </c>
      <c r="AI373">
        <v>0</v>
      </c>
      <c r="AJ373">
        <v>0</v>
      </c>
      <c r="AK373">
        <v>23.5</v>
      </c>
      <c r="AL373">
        <v>0</v>
      </c>
      <c r="AM373">
        <v>0</v>
      </c>
      <c r="AN373">
        <v>0</v>
      </c>
      <c r="AO373">
        <v>0</v>
      </c>
      <c r="AP373">
        <v>32.299999999999997</v>
      </c>
      <c r="AQ373">
        <v>0</v>
      </c>
      <c r="AR373">
        <v>0</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row>
    <row r="374" spans="1:75" x14ac:dyDescent="0.25">
      <c r="A374">
        <v>2448035</v>
      </c>
      <c r="B374">
        <v>1</v>
      </c>
      <c r="C374" s="1">
        <v>38139</v>
      </c>
      <c r="D374">
        <v>1</v>
      </c>
      <c r="E374">
        <v>22.5</v>
      </c>
      <c r="F374">
        <v>97.4</v>
      </c>
      <c r="G374">
        <v>23</v>
      </c>
      <c r="H374">
        <v>10</v>
      </c>
      <c r="I374">
        <v>1</v>
      </c>
      <c r="J374">
        <v>1</v>
      </c>
      <c r="K374">
        <v>1</v>
      </c>
      <c r="N374">
        <v>0</v>
      </c>
      <c r="O374">
        <v>0</v>
      </c>
      <c r="P374">
        <v>22.3</v>
      </c>
      <c r="Q374">
        <v>0</v>
      </c>
      <c r="R374">
        <v>12.8</v>
      </c>
      <c r="S374">
        <v>0</v>
      </c>
      <c r="T374">
        <v>7.9</v>
      </c>
      <c r="U374">
        <v>0.5</v>
      </c>
      <c r="V374">
        <v>1.2</v>
      </c>
      <c r="W374">
        <v>0</v>
      </c>
      <c r="X374">
        <v>20.100000000000001</v>
      </c>
      <c r="Y374">
        <v>0</v>
      </c>
      <c r="Z374">
        <v>0</v>
      </c>
      <c r="AA374">
        <v>0</v>
      </c>
      <c r="AB374">
        <v>0</v>
      </c>
      <c r="AC374">
        <v>3.5</v>
      </c>
      <c r="AD374">
        <v>0</v>
      </c>
      <c r="AE374">
        <v>0</v>
      </c>
      <c r="AF374">
        <v>0</v>
      </c>
      <c r="AG374">
        <v>2.2000000000000002</v>
      </c>
      <c r="AH374">
        <v>0</v>
      </c>
      <c r="AI374">
        <v>0</v>
      </c>
      <c r="AJ374">
        <v>22.5</v>
      </c>
      <c r="AK374">
        <v>0</v>
      </c>
      <c r="AL374">
        <v>4.4000000000000004</v>
      </c>
      <c r="AM374">
        <v>0</v>
      </c>
      <c r="AN374">
        <v>0</v>
      </c>
      <c r="AO374">
        <v>0</v>
      </c>
      <c r="AP374">
        <v>0</v>
      </c>
      <c r="AQ374">
        <v>0</v>
      </c>
      <c r="AR374" s="5" t="s">
        <v>84</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0</v>
      </c>
    </row>
    <row r="375" spans="1:75" x14ac:dyDescent="0.25">
      <c r="A375">
        <v>2448035</v>
      </c>
      <c r="B375">
        <v>1</v>
      </c>
      <c r="C375" s="1">
        <v>38169</v>
      </c>
      <c r="D375">
        <v>1</v>
      </c>
      <c r="E375">
        <v>21.3</v>
      </c>
      <c r="F375">
        <v>114.2</v>
      </c>
      <c r="G375">
        <v>9</v>
      </c>
      <c r="H375">
        <v>13</v>
      </c>
      <c r="I375">
        <v>1</v>
      </c>
      <c r="J375">
        <v>1</v>
      </c>
      <c r="K375">
        <v>1</v>
      </c>
      <c r="N375">
        <v>0</v>
      </c>
      <c r="O375">
        <v>0</v>
      </c>
      <c r="P375">
        <v>0</v>
      </c>
      <c r="Q375">
        <v>0</v>
      </c>
      <c r="R375">
        <v>0</v>
      </c>
      <c r="S375">
        <v>2.5</v>
      </c>
      <c r="T375">
        <v>0</v>
      </c>
      <c r="U375">
        <v>10.1</v>
      </c>
      <c r="V375">
        <v>21.3</v>
      </c>
      <c r="W375">
        <v>0.7</v>
      </c>
      <c r="X375">
        <v>12.2</v>
      </c>
      <c r="Y375">
        <v>8.1</v>
      </c>
      <c r="Z375">
        <v>2.1</v>
      </c>
      <c r="AA375">
        <v>0.9</v>
      </c>
      <c r="AB375">
        <v>9.5</v>
      </c>
      <c r="AC375">
        <v>21.2</v>
      </c>
      <c r="AD375">
        <v>19.8</v>
      </c>
      <c r="AE375">
        <v>1.5</v>
      </c>
      <c r="AF375">
        <v>0</v>
      </c>
      <c r="AG375">
        <v>0</v>
      </c>
      <c r="AH375">
        <v>0</v>
      </c>
      <c r="AI375">
        <v>0</v>
      </c>
      <c r="AJ375">
        <v>0</v>
      </c>
      <c r="AK375">
        <v>4.3</v>
      </c>
      <c r="AL375">
        <v>0</v>
      </c>
      <c r="AM375">
        <v>0</v>
      </c>
      <c r="AN375">
        <v>0</v>
      </c>
      <c r="AO375">
        <v>0</v>
      </c>
      <c r="AP375">
        <v>0</v>
      </c>
      <c r="AQ375">
        <v>0</v>
      </c>
      <c r="AR375">
        <v>0</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row>
    <row r="376" spans="1:75" x14ac:dyDescent="0.25">
      <c r="A376">
        <v>2448035</v>
      </c>
      <c r="B376">
        <v>1</v>
      </c>
      <c r="C376" s="1">
        <v>38200</v>
      </c>
      <c r="D376">
        <v>1</v>
      </c>
      <c r="E376">
        <v>0.2</v>
      </c>
      <c r="F376">
        <v>0.2</v>
      </c>
      <c r="G376">
        <v>28</v>
      </c>
      <c r="H376">
        <v>1</v>
      </c>
      <c r="I376">
        <v>1</v>
      </c>
      <c r="J376">
        <v>1</v>
      </c>
      <c r="K376">
        <v>1</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0.2</v>
      </c>
      <c r="AP376">
        <v>0</v>
      </c>
      <c r="AQ376">
        <v>0</v>
      </c>
      <c r="AR376">
        <v>0</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row>
    <row r="377" spans="1:75" x14ac:dyDescent="0.25">
      <c r="A377">
        <v>2448035</v>
      </c>
      <c r="B377">
        <v>1</v>
      </c>
      <c r="C377" s="1">
        <v>38231</v>
      </c>
      <c r="D377">
        <v>1</v>
      </c>
      <c r="E377">
        <v>25.2</v>
      </c>
      <c r="F377">
        <v>39.9</v>
      </c>
      <c r="G377">
        <v>14</v>
      </c>
      <c r="H377">
        <v>2</v>
      </c>
      <c r="I377">
        <v>1</v>
      </c>
      <c r="J377">
        <v>1</v>
      </c>
      <c r="K377">
        <v>1</v>
      </c>
      <c r="N377">
        <v>0</v>
      </c>
      <c r="O377">
        <v>0</v>
      </c>
      <c r="P377">
        <v>0</v>
      </c>
      <c r="Q377">
        <v>0</v>
      </c>
      <c r="R377">
        <v>0</v>
      </c>
      <c r="S377">
        <v>0</v>
      </c>
      <c r="T377">
        <v>0</v>
      </c>
      <c r="U377">
        <v>0</v>
      </c>
      <c r="V377">
        <v>0</v>
      </c>
      <c r="W377">
        <v>0</v>
      </c>
      <c r="X377">
        <v>0</v>
      </c>
      <c r="Y377">
        <v>0</v>
      </c>
      <c r="Z377">
        <v>0</v>
      </c>
      <c r="AA377">
        <v>25.2</v>
      </c>
      <c r="AB377">
        <v>14.7</v>
      </c>
      <c r="AC377">
        <v>0</v>
      </c>
      <c r="AD377">
        <v>0</v>
      </c>
      <c r="AE377">
        <v>0</v>
      </c>
      <c r="AF377">
        <v>0</v>
      </c>
      <c r="AG377">
        <v>0</v>
      </c>
      <c r="AH377">
        <v>0</v>
      </c>
      <c r="AI377">
        <v>0</v>
      </c>
      <c r="AJ377">
        <v>0</v>
      </c>
      <c r="AK377">
        <v>0</v>
      </c>
      <c r="AL377">
        <v>0</v>
      </c>
      <c r="AM377">
        <v>0</v>
      </c>
      <c r="AN377">
        <v>0</v>
      </c>
      <c r="AO377">
        <v>0</v>
      </c>
      <c r="AP377">
        <v>0</v>
      </c>
      <c r="AQ377">
        <v>0</v>
      </c>
      <c r="AR377" s="5" t="s">
        <v>84</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0</v>
      </c>
    </row>
    <row r="378" spans="1:75" x14ac:dyDescent="0.25">
      <c r="A378">
        <v>2448035</v>
      </c>
      <c r="B378">
        <v>1</v>
      </c>
      <c r="C378" s="1">
        <v>38261</v>
      </c>
      <c r="D378">
        <v>1</v>
      </c>
      <c r="E378">
        <v>30.2</v>
      </c>
      <c r="F378">
        <v>119.2</v>
      </c>
      <c r="G378">
        <v>26</v>
      </c>
      <c r="H378">
        <v>6</v>
      </c>
      <c r="I378">
        <v>1</v>
      </c>
      <c r="J378">
        <v>1</v>
      </c>
      <c r="K378">
        <v>1</v>
      </c>
      <c r="N378">
        <v>0</v>
      </c>
      <c r="O378">
        <v>0</v>
      </c>
      <c r="P378">
        <v>0</v>
      </c>
      <c r="Q378">
        <v>0</v>
      </c>
      <c r="R378">
        <v>0</v>
      </c>
      <c r="S378">
        <v>0</v>
      </c>
      <c r="T378">
        <v>0</v>
      </c>
      <c r="U378">
        <v>0</v>
      </c>
      <c r="V378">
        <v>0</v>
      </c>
      <c r="W378">
        <v>25.6</v>
      </c>
      <c r="X378">
        <v>1.3</v>
      </c>
      <c r="Y378">
        <v>0</v>
      </c>
      <c r="Z378">
        <v>0</v>
      </c>
      <c r="AA378">
        <v>21.8</v>
      </c>
      <c r="AB378">
        <v>0</v>
      </c>
      <c r="AC378">
        <v>0</v>
      </c>
      <c r="AD378">
        <v>22.4</v>
      </c>
      <c r="AE378">
        <v>0</v>
      </c>
      <c r="AF378">
        <v>17.899999999999999</v>
      </c>
      <c r="AG378">
        <v>0</v>
      </c>
      <c r="AH378">
        <v>0</v>
      </c>
      <c r="AI378">
        <v>0</v>
      </c>
      <c r="AJ378">
        <v>0</v>
      </c>
      <c r="AK378">
        <v>0</v>
      </c>
      <c r="AL378">
        <v>0</v>
      </c>
      <c r="AM378">
        <v>30.2</v>
      </c>
      <c r="AN378">
        <v>0</v>
      </c>
      <c r="AO378">
        <v>0</v>
      </c>
      <c r="AP378">
        <v>0</v>
      </c>
      <c r="AQ378">
        <v>0</v>
      </c>
      <c r="AR378">
        <v>0</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row>
    <row r="379" spans="1:75" x14ac:dyDescent="0.25">
      <c r="A379">
        <v>2448035</v>
      </c>
      <c r="B379">
        <v>1</v>
      </c>
      <c r="C379" s="1">
        <v>38292</v>
      </c>
      <c r="D379">
        <v>1</v>
      </c>
      <c r="E379">
        <v>31.6</v>
      </c>
      <c r="F379">
        <v>128.80000000000001</v>
      </c>
      <c r="G379">
        <v>16</v>
      </c>
      <c r="H379">
        <v>8</v>
      </c>
      <c r="I379">
        <v>1</v>
      </c>
      <c r="J379">
        <v>1</v>
      </c>
      <c r="K379">
        <v>1</v>
      </c>
      <c r="N379">
        <v>0</v>
      </c>
      <c r="O379">
        <v>0</v>
      </c>
      <c r="P379">
        <v>8.4</v>
      </c>
      <c r="Q379">
        <v>0</v>
      </c>
      <c r="R379">
        <v>0</v>
      </c>
      <c r="S379">
        <v>0</v>
      </c>
      <c r="T379">
        <v>30.2</v>
      </c>
      <c r="U379">
        <v>0</v>
      </c>
      <c r="V379">
        <v>0</v>
      </c>
      <c r="W379">
        <v>0</v>
      </c>
      <c r="X379">
        <v>17.100000000000001</v>
      </c>
      <c r="Y379">
        <v>0</v>
      </c>
      <c r="Z379">
        <v>0</v>
      </c>
      <c r="AA379">
        <v>0</v>
      </c>
      <c r="AB379">
        <v>0</v>
      </c>
      <c r="AC379">
        <v>31.6</v>
      </c>
      <c r="AD379">
        <v>0</v>
      </c>
      <c r="AE379">
        <v>0</v>
      </c>
      <c r="AF379">
        <v>0</v>
      </c>
      <c r="AG379">
        <v>0</v>
      </c>
      <c r="AH379">
        <v>0</v>
      </c>
      <c r="AI379">
        <v>0</v>
      </c>
      <c r="AJ379">
        <v>0</v>
      </c>
      <c r="AK379">
        <v>0</v>
      </c>
      <c r="AL379">
        <v>8.4</v>
      </c>
      <c r="AM379">
        <v>16.8</v>
      </c>
      <c r="AN379">
        <v>0</v>
      </c>
      <c r="AO379">
        <v>2.5</v>
      </c>
      <c r="AP379">
        <v>13.8</v>
      </c>
      <c r="AQ379">
        <v>0</v>
      </c>
      <c r="AR379" s="5" t="s">
        <v>84</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0</v>
      </c>
    </row>
    <row r="380" spans="1:75" x14ac:dyDescent="0.25">
      <c r="A380">
        <v>2448035</v>
      </c>
      <c r="B380">
        <v>1</v>
      </c>
      <c r="C380" s="1">
        <v>38322</v>
      </c>
      <c r="D380">
        <v>1</v>
      </c>
      <c r="E380">
        <v>47.3</v>
      </c>
      <c r="F380">
        <v>218.6</v>
      </c>
      <c r="G380">
        <v>6</v>
      </c>
      <c r="H380">
        <v>14</v>
      </c>
      <c r="I380">
        <v>1</v>
      </c>
      <c r="J380">
        <v>1</v>
      </c>
      <c r="K380">
        <v>1</v>
      </c>
      <c r="N380">
        <v>2.5</v>
      </c>
      <c r="O380">
        <v>0</v>
      </c>
      <c r="P380">
        <v>0</v>
      </c>
      <c r="Q380">
        <v>0</v>
      </c>
      <c r="R380">
        <v>20.100000000000001</v>
      </c>
      <c r="S380">
        <v>47.3</v>
      </c>
      <c r="T380">
        <v>0</v>
      </c>
      <c r="U380">
        <v>15.2</v>
      </c>
      <c r="V380">
        <v>0</v>
      </c>
      <c r="W380">
        <v>0</v>
      </c>
      <c r="X380">
        <v>0</v>
      </c>
      <c r="Y380">
        <v>22.8</v>
      </c>
      <c r="Z380">
        <v>0</v>
      </c>
      <c r="AA380">
        <v>0</v>
      </c>
      <c r="AB380">
        <v>0</v>
      </c>
      <c r="AC380">
        <v>0</v>
      </c>
      <c r="AD380">
        <v>35.200000000000003</v>
      </c>
      <c r="AE380">
        <v>0</v>
      </c>
      <c r="AF380">
        <v>0</v>
      </c>
      <c r="AG380">
        <v>8.1999999999999993</v>
      </c>
      <c r="AH380">
        <v>0.5</v>
      </c>
      <c r="AI380">
        <v>6.8</v>
      </c>
      <c r="AJ380">
        <v>20.8</v>
      </c>
      <c r="AK380">
        <v>2.2999999999999998</v>
      </c>
      <c r="AL380">
        <v>21</v>
      </c>
      <c r="AM380">
        <v>7.3</v>
      </c>
      <c r="AN380">
        <v>0</v>
      </c>
      <c r="AO380">
        <v>0</v>
      </c>
      <c r="AP380">
        <v>8.6</v>
      </c>
      <c r="AQ380">
        <v>0</v>
      </c>
      <c r="AR380">
        <v>0</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row>
    <row r="381" spans="1:75" s="2" customFormat="1" x14ac:dyDescent="0.25">
      <c r="A381" s="2">
        <v>2448035</v>
      </c>
      <c r="B381" s="2">
        <v>1</v>
      </c>
      <c r="C381" s="3">
        <v>38353</v>
      </c>
      <c r="D381" s="2">
        <v>1</v>
      </c>
      <c r="E381" s="2">
        <v>54.7</v>
      </c>
      <c r="F381" s="2">
        <v>422.8</v>
      </c>
      <c r="G381" s="2">
        <v>5</v>
      </c>
      <c r="H381" s="2">
        <v>22</v>
      </c>
      <c r="I381" s="2">
        <v>1</v>
      </c>
      <c r="J381" s="2">
        <v>1</v>
      </c>
      <c r="K381" s="2">
        <v>1</v>
      </c>
      <c r="N381" s="2">
        <v>35.799999999999997</v>
      </c>
      <c r="O381" s="2">
        <v>29.7</v>
      </c>
      <c r="P381" s="2">
        <v>13.1</v>
      </c>
      <c r="Q381" s="2">
        <v>38.299999999999997</v>
      </c>
      <c r="R381" s="2">
        <v>54.7</v>
      </c>
      <c r="S381" s="2">
        <v>0</v>
      </c>
      <c r="T381" s="2">
        <v>0</v>
      </c>
      <c r="U381" s="2">
        <v>11.2</v>
      </c>
      <c r="V381" s="2">
        <v>8.6999999999999993</v>
      </c>
      <c r="W381" s="2">
        <v>0</v>
      </c>
      <c r="X381" s="2">
        <v>0</v>
      </c>
      <c r="Y381" s="2">
        <v>9.1999999999999993</v>
      </c>
      <c r="Z381" s="2">
        <v>26.4</v>
      </c>
      <c r="AA381" s="2">
        <v>0.9</v>
      </c>
      <c r="AB381" s="2">
        <v>26.5</v>
      </c>
      <c r="AC381" s="2">
        <v>8.5</v>
      </c>
      <c r="AD381" s="2">
        <v>0</v>
      </c>
      <c r="AE381" s="2">
        <v>30.8</v>
      </c>
      <c r="AF381" s="2">
        <v>6.2</v>
      </c>
      <c r="AG381" s="2">
        <v>8.5</v>
      </c>
      <c r="AH381" s="2">
        <v>0</v>
      </c>
      <c r="AI381" s="2">
        <v>0</v>
      </c>
      <c r="AJ381" s="2">
        <v>0</v>
      </c>
      <c r="AK381" s="2">
        <v>28.2</v>
      </c>
      <c r="AL381" s="2">
        <v>28.1</v>
      </c>
      <c r="AM381" s="2">
        <v>19.7</v>
      </c>
      <c r="AN381" s="2">
        <v>2.8</v>
      </c>
      <c r="AO381" s="2">
        <v>25.7</v>
      </c>
      <c r="AP381" s="2">
        <v>0</v>
      </c>
      <c r="AQ381" s="2">
        <v>7.5</v>
      </c>
      <c r="AR381" s="2">
        <v>2.2999999999999998</v>
      </c>
      <c r="AS381" s="2">
        <v>1</v>
      </c>
      <c r="AT381" s="2">
        <v>1</v>
      </c>
      <c r="AU381" s="2">
        <v>1</v>
      </c>
      <c r="AV381" s="2">
        <v>1</v>
      </c>
      <c r="AW381" s="2">
        <v>1</v>
      </c>
      <c r="AX381" s="2">
        <v>1</v>
      </c>
      <c r="AY381" s="2">
        <v>1</v>
      </c>
      <c r="AZ381" s="2">
        <v>1</v>
      </c>
      <c r="BA381" s="2">
        <v>1</v>
      </c>
      <c r="BB381" s="2">
        <v>1</v>
      </c>
      <c r="BC381" s="2">
        <v>1</v>
      </c>
      <c r="BD381" s="2">
        <v>1</v>
      </c>
      <c r="BE381" s="2">
        <v>1</v>
      </c>
      <c r="BF381" s="2">
        <v>1</v>
      </c>
      <c r="BG381" s="2">
        <v>1</v>
      </c>
      <c r="BH381" s="2">
        <v>1</v>
      </c>
      <c r="BI381" s="2">
        <v>1</v>
      </c>
      <c r="BJ381" s="2">
        <v>1</v>
      </c>
      <c r="BK381" s="2">
        <v>1</v>
      </c>
      <c r="BL381" s="2">
        <v>1</v>
      </c>
      <c r="BM381" s="2">
        <v>1</v>
      </c>
      <c r="BN381" s="2">
        <v>1</v>
      </c>
      <c r="BO381" s="2">
        <v>1</v>
      </c>
      <c r="BP381" s="2">
        <v>1</v>
      </c>
      <c r="BQ381" s="2">
        <v>1</v>
      </c>
      <c r="BR381" s="2">
        <v>1</v>
      </c>
      <c r="BS381" s="2">
        <v>1</v>
      </c>
      <c r="BT381" s="2">
        <v>1</v>
      </c>
      <c r="BU381" s="2">
        <v>1</v>
      </c>
      <c r="BV381" s="2">
        <v>1</v>
      </c>
      <c r="BW381" s="2">
        <v>1</v>
      </c>
    </row>
    <row r="382" spans="1:75" x14ac:dyDescent="0.25">
      <c r="A382">
        <v>2448035</v>
      </c>
      <c r="B382">
        <v>1</v>
      </c>
      <c r="C382" s="1">
        <v>38384</v>
      </c>
      <c r="D382">
        <v>1</v>
      </c>
      <c r="E382">
        <v>25.3</v>
      </c>
      <c r="F382">
        <v>59.1</v>
      </c>
      <c r="G382">
        <v>20</v>
      </c>
      <c r="H382">
        <v>5</v>
      </c>
      <c r="I382">
        <v>1</v>
      </c>
      <c r="J382">
        <v>1</v>
      </c>
      <c r="K382">
        <v>1</v>
      </c>
      <c r="N382">
        <v>0</v>
      </c>
      <c r="O382">
        <v>0</v>
      </c>
      <c r="P382">
        <v>0</v>
      </c>
      <c r="Q382">
        <v>0</v>
      </c>
      <c r="R382">
        <v>0</v>
      </c>
      <c r="S382">
        <v>0</v>
      </c>
      <c r="T382">
        <v>0</v>
      </c>
      <c r="U382">
        <v>0</v>
      </c>
      <c r="V382">
        <v>0</v>
      </c>
      <c r="W382">
        <v>0</v>
      </c>
      <c r="X382">
        <v>0</v>
      </c>
      <c r="Y382">
        <v>15.1</v>
      </c>
      <c r="Z382">
        <v>0</v>
      </c>
      <c r="AA382">
        <v>6</v>
      </c>
      <c r="AB382">
        <v>0</v>
      </c>
      <c r="AC382">
        <v>5.2</v>
      </c>
      <c r="AD382">
        <v>0</v>
      </c>
      <c r="AE382">
        <v>0</v>
      </c>
      <c r="AF382">
        <v>0</v>
      </c>
      <c r="AG382">
        <v>25.3</v>
      </c>
      <c r="AH382">
        <v>0</v>
      </c>
      <c r="AI382">
        <v>7.5</v>
      </c>
      <c r="AJ382">
        <v>0</v>
      </c>
      <c r="AK382">
        <v>0</v>
      </c>
      <c r="AL382">
        <v>0</v>
      </c>
      <c r="AM382">
        <v>0</v>
      </c>
      <c r="AN382">
        <v>0</v>
      </c>
      <c r="AO382">
        <v>0</v>
      </c>
      <c r="AP382" s="54" t="s">
        <v>84</v>
      </c>
      <c r="AQ382" s="54"/>
      <c r="AR382" s="54"/>
      <c r="AS382">
        <v>1</v>
      </c>
      <c r="AT382">
        <v>1</v>
      </c>
      <c r="AU382">
        <v>1</v>
      </c>
      <c r="AV382">
        <v>1</v>
      </c>
      <c r="AW382">
        <v>1</v>
      </c>
      <c r="AX382">
        <v>1</v>
      </c>
      <c r="AY382">
        <v>1</v>
      </c>
      <c r="AZ382">
        <v>1</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T382">
        <v>1</v>
      </c>
      <c r="BU382">
        <v>0</v>
      </c>
    </row>
    <row r="383" spans="1:75" x14ac:dyDescent="0.25">
      <c r="A383">
        <v>2448035</v>
      </c>
      <c r="B383">
        <v>1</v>
      </c>
      <c r="C383" s="1">
        <v>38412</v>
      </c>
      <c r="D383">
        <v>1</v>
      </c>
      <c r="E383">
        <v>20.7</v>
      </c>
      <c r="F383">
        <v>72.8</v>
      </c>
      <c r="G383">
        <v>16</v>
      </c>
      <c r="H383">
        <v>6</v>
      </c>
      <c r="I383">
        <v>1</v>
      </c>
      <c r="J383">
        <v>1</v>
      </c>
      <c r="K383">
        <v>1</v>
      </c>
      <c r="N383">
        <v>9.3000000000000007</v>
      </c>
      <c r="O383">
        <v>0</v>
      </c>
      <c r="P383">
        <v>0</v>
      </c>
      <c r="Q383">
        <v>0</v>
      </c>
      <c r="R383">
        <v>0</v>
      </c>
      <c r="S383">
        <v>0</v>
      </c>
      <c r="T383">
        <v>0</v>
      </c>
      <c r="U383">
        <v>0</v>
      </c>
      <c r="V383">
        <v>0</v>
      </c>
      <c r="W383">
        <v>0</v>
      </c>
      <c r="X383">
        <v>0</v>
      </c>
      <c r="Y383">
        <v>0</v>
      </c>
      <c r="Z383">
        <v>0</v>
      </c>
      <c r="AA383">
        <v>17.5</v>
      </c>
      <c r="AB383">
        <v>0</v>
      </c>
      <c r="AC383">
        <v>20.7</v>
      </c>
      <c r="AD383">
        <v>0</v>
      </c>
      <c r="AE383">
        <v>0</v>
      </c>
      <c r="AF383">
        <v>0</v>
      </c>
      <c r="AG383">
        <v>0</v>
      </c>
      <c r="AH383">
        <v>0</v>
      </c>
      <c r="AI383">
        <v>0</v>
      </c>
      <c r="AJ383">
        <v>20.399999999999999</v>
      </c>
      <c r="AK383">
        <v>2.8</v>
      </c>
      <c r="AL383">
        <v>2.1</v>
      </c>
      <c r="AM383">
        <v>0</v>
      </c>
      <c r="AN383">
        <v>0</v>
      </c>
      <c r="AO383">
        <v>0</v>
      </c>
      <c r="AP383">
        <v>0</v>
      </c>
      <c r="AQ383">
        <v>0</v>
      </c>
      <c r="AR383">
        <v>0</v>
      </c>
      <c r="AS383">
        <v>1</v>
      </c>
      <c r="AT383">
        <v>1</v>
      </c>
      <c r="AU383">
        <v>1</v>
      </c>
      <c r="AV383">
        <v>1</v>
      </c>
      <c r="AW383">
        <v>1</v>
      </c>
      <c r="AX383">
        <v>1</v>
      </c>
      <c r="AY383">
        <v>1</v>
      </c>
      <c r="AZ383">
        <v>1</v>
      </c>
      <c r="BA383">
        <v>1</v>
      </c>
      <c r="BB383">
        <v>1</v>
      </c>
      <c r="BC383">
        <v>1</v>
      </c>
      <c r="BD383">
        <v>1</v>
      </c>
      <c r="BE383">
        <v>1</v>
      </c>
      <c r="BF383">
        <v>1</v>
      </c>
      <c r="BG383">
        <v>1</v>
      </c>
      <c r="BH383">
        <v>1</v>
      </c>
      <c r="BI383">
        <v>1</v>
      </c>
      <c r="BJ383">
        <v>1</v>
      </c>
      <c r="BK383">
        <v>1</v>
      </c>
      <c r="BL383">
        <v>1</v>
      </c>
      <c r="BM383">
        <v>1</v>
      </c>
      <c r="BN383">
        <v>1</v>
      </c>
      <c r="BO383">
        <v>1</v>
      </c>
      <c r="BP383">
        <v>1</v>
      </c>
      <c r="BQ383">
        <v>1</v>
      </c>
      <c r="BR383">
        <v>1</v>
      </c>
      <c r="BS383">
        <v>1</v>
      </c>
      <c r="BT383">
        <v>1</v>
      </c>
      <c r="BU383">
        <v>1</v>
      </c>
      <c r="BV383">
        <v>1</v>
      </c>
      <c r="BW383">
        <v>1</v>
      </c>
    </row>
    <row r="384" spans="1:75" x14ac:dyDescent="0.25">
      <c r="A384">
        <v>2448035</v>
      </c>
      <c r="B384">
        <v>1</v>
      </c>
      <c r="C384" s="1">
        <v>38443</v>
      </c>
      <c r="D384">
        <v>1</v>
      </c>
      <c r="E384">
        <v>31.9</v>
      </c>
      <c r="F384">
        <v>56.2</v>
      </c>
      <c r="G384">
        <v>5</v>
      </c>
      <c r="H384">
        <v>6</v>
      </c>
      <c r="I384">
        <v>1</v>
      </c>
      <c r="J384">
        <v>1</v>
      </c>
      <c r="K384">
        <v>1</v>
      </c>
      <c r="N384">
        <v>0</v>
      </c>
      <c r="O384">
        <v>0</v>
      </c>
      <c r="P384">
        <v>0</v>
      </c>
      <c r="Q384">
        <v>0</v>
      </c>
      <c r="R384">
        <v>31.9</v>
      </c>
      <c r="S384">
        <v>0</v>
      </c>
      <c r="T384">
        <v>0</v>
      </c>
      <c r="U384">
        <v>0</v>
      </c>
      <c r="V384">
        <v>0</v>
      </c>
      <c r="W384">
        <v>0</v>
      </c>
      <c r="X384">
        <v>0.8</v>
      </c>
      <c r="Y384">
        <v>0</v>
      </c>
      <c r="Z384">
        <v>7.2</v>
      </c>
      <c r="AA384">
        <v>0</v>
      </c>
      <c r="AB384">
        <v>0</v>
      </c>
      <c r="AC384">
        <v>8.6999999999999993</v>
      </c>
      <c r="AD384">
        <v>0</v>
      </c>
      <c r="AE384">
        <v>0</v>
      </c>
      <c r="AF384">
        <v>0</v>
      </c>
      <c r="AG384">
        <v>2.2000000000000002</v>
      </c>
      <c r="AH384">
        <v>0</v>
      </c>
      <c r="AI384">
        <v>0</v>
      </c>
      <c r="AJ384">
        <v>0</v>
      </c>
      <c r="AK384">
        <v>0</v>
      </c>
      <c r="AL384">
        <v>0</v>
      </c>
      <c r="AM384">
        <v>0</v>
      </c>
      <c r="AN384">
        <v>0</v>
      </c>
      <c r="AO384">
        <v>0</v>
      </c>
      <c r="AP384">
        <v>0</v>
      </c>
      <c r="AQ384">
        <v>5.4</v>
      </c>
      <c r="AR384" s="5" t="s">
        <v>84</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0</v>
      </c>
    </row>
    <row r="385" spans="1:75" x14ac:dyDescent="0.25">
      <c r="A385">
        <v>2448035</v>
      </c>
      <c r="B385">
        <v>1</v>
      </c>
      <c r="C385" s="1">
        <v>38473</v>
      </c>
      <c r="D385">
        <v>1</v>
      </c>
      <c r="E385">
        <v>28.3</v>
      </c>
      <c r="F385">
        <v>111.2</v>
      </c>
      <c r="G385">
        <v>22</v>
      </c>
      <c r="H385">
        <v>8</v>
      </c>
      <c r="I385">
        <v>1</v>
      </c>
      <c r="J385">
        <v>1</v>
      </c>
      <c r="K385">
        <v>1</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0.7</v>
      </c>
      <c r="AH385">
        <v>0</v>
      </c>
      <c r="AI385">
        <v>28.3</v>
      </c>
      <c r="AJ385">
        <v>0</v>
      </c>
      <c r="AK385">
        <v>7.9</v>
      </c>
      <c r="AL385">
        <v>1.5</v>
      </c>
      <c r="AM385">
        <v>26.9</v>
      </c>
      <c r="AN385">
        <v>0.2</v>
      </c>
      <c r="AO385">
        <v>19.100000000000001</v>
      </c>
      <c r="AP385">
        <v>0</v>
      </c>
      <c r="AQ385">
        <v>0</v>
      </c>
      <c r="AR385">
        <v>26.6</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1</v>
      </c>
    </row>
    <row r="386" spans="1:75" x14ac:dyDescent="0.25">
      <c r="A386">
        <v>2448035</v>
      </c>
      <c r="B386">
        <v>1</v>
      </c>
      <c r="C386" s="1">
        <v>38504</v>
      </c>
      <c r="D386">
        <v>1</v>
      </c>
      <c r="E386">
        <v>21</v>
      </c>
      <c r="F386">
        <v>76.8</v>
      </c>
      <c r="G386">
        <v>14</v>
      </c>
      <c r="H386">
        <v>6</v>
      </c>
      <c r="I386">
        <v>1</v>
      </c>
      <c r="J386">
        <v>1</v>
      </c>
      <c r="K386">
        <v>1</v>
      </c>
      <c r="N386">
        <v>0</v>
      </c>
      <c r="O386">
        <v>0</v>
      </c>
      <c r="P386">
        <v>0</v>
      </c>
      <c r="Q386">
        <v>0</v>
      </c>
      <c r="R386">
        <v>0</v>
      </c>
      <c r="S386">
        <v>0</v>
      </c>
      <c r="T386">
        <v>11.3</v>
      </c>
      <c r="U386">
        <v>0</v>
      </c>
      <c r="V386">
        <v>0</v>
      </c>
      <c r="W386">
        <v>9.8000000000000007</v>
      </c>
      <c r="X386">
        <v>0</v>
      </c>
      <c r="Y386">
        <v>0</v>
      </c>
      <c r="Z386">
        <v>0</v>
      </c>
      <c r="AA386">
        <v>21</v>
      </c>
      <c r="AB386">
        <v>0</v>
      </c>
      <c r="AC386">
        <v>0</v>
      </c>
      <c r="AD386">
        <v>0</v>
      </c>
      <c r="AE386">
        <v>12.3</v>
      </c>
      <c r="AF386">
        <v>0</v>
      </c>
      <c r="AG386">
        <v>0</v>
      </c>
      <c r="AH386">
        <v>0</v>
      </c>
      <c r="AI386">
        <v>0</v>
      </c>
      <c r="AJ386">
        <v>0</v>
      </c>
      <c r="AK386">
        <v>0</v>
      </c>
      <c r="AL386">
        <v>0</v>
      </c>
      <c r="AM386">
        <v>0</v>
      </c>
      <c r="AN386">
        <v>0</v>
      </c>
      <c r="AO386">
        <v>0</v>
      </c>
      <c r="AP386">
        <v>19.5</v>
      </c>
      <c r="AQ386">
        <v>2.9</v>
      </c>
      <c r="AR386" s="5" t="s">
        <v>84</v>
      </c>
      <c r="AS386">
        <v>1</v>
      </c>
      <c r="AT386">
        <v>1</v>
      </c>
      <c r="AU386">
        <v>1</v>
      </c>
      <c r="AV386">
        <v>1</v>
      </c>
      <c r="AW386">
        <v>1</v>
      </c>
      <c r="AX386">
        <v>1</v>
      </c>
      <c r="AY386">
        <v>1</v>
      </c>
      <c r="AZ386">
        <v>1</v>
      </c>
      <c r="BA386">
        <v>1</v>
      </c>
      <c r="BB386">
        <v>1</v>
      </c>
      <c r="BC386">
        <v>1</v>
      </c>
      <c r="BD386">
        <v>1</v>
      </c>
      <c r="BE386">
        <v>1</v>
      </c>
      <c r="BF386">
        <v>1</v>
      </c>
      <c r="BG386">
        <v>1</v>
      </c>
      <c r="BH386">
        <v>1</v>
      </c>
      <c r="BI386">
        <v>1</v>
      </c>
      <c r="BJ386">
        <v>1</v>
      </c>
      <c r="BK386">
        <v>1</v>
      </c>
      <c r="BL386">
        <v>1</v>
      </c>
      <c r="BM386">
        <v>1</v>
      </c>
      <c r="BN386">
        <v>1</v>
      </c>
      <c r="BO386">
        <v>1</v>
      </c>
      <c r="BP386">
        <v>1</v>
      </c>
      <c r="BQ386">
        <v>1</v>
      </c>
      <c r="BR386">
        <v>1</v>
      </c>
      <c r="BS386">
        <v>1</v>
      </c>
      <c r="BT386">
        <v>1</v>
      </c>
      <c r="BU386">
        <v>1</v>
      </c>
      <c r="BV386">
        <v>1</v>
      </c>
      <c r="BW386">
        <v>0</v>
      </c>
    </row>
    <row r="387" spans="1:75" x14ac:dyDescent="0.25">
      <c r="A387">
        <v>2448035</v>
      </c>
      <c r="B387">
        <v>1</v>
      </c>
      <c r="C387" s="1">
        <v>38534</v>
      </c>
      <c r="D387">
        <v>1</v>
      </c>
      <c r="E387">
        <v>35.299999999999997</v>
      </c>
      <c r="F387">
        <v>88.4</v>
      </c>
      <c r="G387">
        <v>24</v>
      </c>
      <c r="H387">
        <v>9</v>
      </c>
      <c r="I387">
        <v>1</v>
      </c>
      <c r="J387">
        <v>1</v>
      </c>
      <c r="K387">
        <v>1</v>
      </c>
      <c r="N387">
        <v>0</v>
      </c>
      <c r="O387">
        <v>0</v>
      </c>
      <c r="P387">
        <v>0</v>
      </c>
      <c r="Q387">
        <v>0</v>
      </c>
      <c r="R387">
        <v>0</v>
      </c>
      <c r="S387">
        <v>2.5</v>
      </c>
      <c r="T387">
        <v>0</v>
      </c>
      <c r="U387">
        <v>0</v>
      </c>
      <c r="V387">
        <v>9</v>
      </c>
      <c r="W387">
        <v>3.9</v>
      </c>
      <c r="X387">
        <v>0</v>
      </c>
      <c r="Y387">
        <v>0</v>
      </c>
      <c r="Z387">
        <v>0</v>
      </c>
      <c r="AA387">
        <v>0</v>
      </c>
      <c r="AB387">
        <v>0</v>
      </c>
      <c r="AC387">
        <v>0</v>
      </c>
      <c r="AD387">
        <v>0</v>
      </c>
      <c r="AE387">
        <v>17.5</v>
      </c>
      <c r="AF387">
        <v>0.7</v>
      </c>
      <c r="AG387">
        <v>0</v>
      </c>
      <c r="AH387">
        <v>12.3</v>
      </c>
      <c r="AI387">
        <v>5.9</v>
      </c>
      <c r="AJ387">
        <v>0</v>
      </c>
      <c r="AK387">
        <v>35.299999999999997</v>
      </c>
      <c r="AL387">
        <v>0</v>
      </c>
      <c r="AM387">
        <v>0</v>
      </c>
      <c r="AN387">
        <v>0</v>
      </c>
      <c r="AO387">
        <v>1.3</v>
      </c>
      <c r="AP387">
        <v>0</v>
      </c>
      <c r="AQ387">
        <v>0</v>
      </c>
      <c r="AR387">
        <v>0</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1</v>
      </c>
      <c r="BP387">
        <v>1</v>
      </c>
      <c r="BQ387">
        <v>1</v>
      </c>
      <c r="BR387">
        <v>1</v>
      </c>
      <c r="BS387">
        <v>1</v>
      </c>
      <c r="BT387">
        <v>1</v>
      </c>
      <c r="BU387">
        <v>1</v>
      </c>
      <c r="BV387">
        <v>1</v>
      </c>
      <c r="BW387">
        <v>1</v>
      </c>
    </row>
    <row r="388" spans="1:75" x14ac:dyDescent="0.25">
      <c r="A388">
        <v>2448035</v>
      </c>
      <c r="B388">
        <v>1</v>
      </c>
      <c r="C388" s="1">
        <v>38565</v>
      </c>
      <c r="D388">
        <v>1</v>
      </c>
      <c r="E388">
        <v>26.2</v>
      </c>
      <c r="F388">
        <v>55.5</v>
      </c>
      <c r="G388">
        <v>30</v>
      </c>
      <c r="H388">
        <v>6</v>
      </c>
      <c r="I388">
        <v>1</v>
      </c>
      <c r="J388">
        <v>1</v>
      </c>
      <c r="K388">
        <v>1</v>
      </c>
      <c r="N388">
        <v>0</v>
      </c>
      <c r="O388">
        <v>0</v>
      </c>
      <c r="P388">
        <v>0</v>
      </c>
      <c r="Q388">
        <v>0</v>
      </c>
      <c r="R388">
        <v>0</v>
      </c>
      <c r="S388">
        <v>0</v>
      </c>
      <c r="T388">
        <v>0</v>
      </c>
      <c r="U388">
        <v>0</v>
      </c>
      <c r="V388">
        <v>0</v>
      </c>
      <c r="W388">
        <v>8.5</v>
      </c>
      <c r="X388">
        <v>0</v>
      </c>
      <c r="Y388">
        <v>0</v>
      </c>
      <c r="Z388">
        <v>3.4</v>
      </c>
      <c r="AA388">
        <v>0</v>
      </c>
      <c r="AB388">
        <v>0</v>
      </c>
      <c r="AC388">
        <v>0</v>
      </c>
      <c r="AD388">
        <v>0</v>
      </c>
      <c r="AE388">
        <v>0</v>
      </c>
      <c r="AF388">
        <v>0</v>
      </c>
      <c r="AG388">
        <v>0</v>
      </c>
      <c r="AH388">
        <v>0</v>
      </c>
      <c r="AI388">
        <v>5.6</v>
      </c>
      <c r="AJ388">
        <v>0</v>
      </c>
      <c r="AK388">
        <v>0</v>
      </c>
      <c r="AL388">
        <v>0</v>
      </c>
      <c r="AM388">
        <v>9.1999999999999993</v>
      </c>
      <c r="AN388">
        <v>0</v>
      </c>
      <c r="AO388">
        <v>2.6</v>
      </c>
      <c r="AP388">
        <v>0</v>
      </c>
      <c r="AQ388">
        <v>26.2</v>
      </c>
      <c r="AR388">
        <v>0</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1</v>
      </c>
      <c r="BV388">
        <v>1</v>
      </c>
      <c r="BW388">
        <v>1</v>
      </c>
    </row>
    <row r="389" spans="1:75" x14ac:dyDescent="0.25">
      <c r="A389">
        <v>2448035</v>
      </c>
      <c r="B389">
        <v>1</v>
      </c>
      <c r="C389" s="1">
        <v>38596</v>
      </c>
      <c r="D389">
        <v>1</v>
      </c>
      <c r="E389">
        <v>55.1</v>
      </c>
      <c r="F389">
        <v>235.8</v>
      </c>
      <c r="G389">
        <v>15</v>
      </c>
      <c r="H389">
        <v>13</v>
      </c>
      <c r="I389">
        <v>1</v>
      </c>
      <c r="J389">
        <v>1</v>
      </c>
      <c r="K389">
        <v>1</v>
      </c>
      <c r="N389">
        <v>0</v>
      </c>
      <c r="O389">
        <v>0</v>
      </c>
      <c r="P389">
        <v>0</v>
      </c>
      <c r="Q389">
        <v>0</v>
      </c>
      <c r="R389">
        <v>28.6</v>
      </c>
      <c r="S389">
        <v>0</v>
      </c>
      <c r="T389">
        <v>2</v>
      </c>
      <c r="U389">
        <v>3.7</v>
      </c>
      <c r="V389">
        <v>0</v>
      </c>
      <c r="W389">
        <v>0</v>
      </c>
      <c r="X389">
        <v>0</v>
      </c>
      <c r="Y389">
        <v>11.6</v>
      </c>
      <c r="Z389">
        <v>0</v>
      </c>
      <c r="AA389">
        <v>0</v>
      </c>
      <c r="AB389">
        <v>55.1</v>
      </c>
      <c r="AC389">
        <v>2.6</v>
      </c>
      <c r="AD389">
        <v>21.5</v>
      </c>
      <c r="AE389">
        <v>39.299999999999997</v>
      </c>
      <c r="AF389">
        <v>35.700000000000003</v>
      </c>
      <c r="AG389">
        <v>0</v>
      </c>
      <c r="AH389">
        <v>0</v>
      </c>
      <c r="AI389">
        <v>0</v>
      </c>
      <c r="AJ389">
        <v>25.8</v>
      </c>
      <c r="AK389">
        <v>0</v>
      </c>
      <c r="AL389">
        <v>0</v>
      </c>
      <c r="AM389">
        <v>2.1</v>
      </c>
      <c r="AN389">
        <v>4.5999999999999996</v>
      </c>
      <c r="AO389">
        <v>3.2</v>
      </c>
      <c r="AP389">
        <v>0</v>
      </c>
      <c r="AQ389">
        <v>0</v>
      </c>
      <c r="AR389" s="5" t="s">
        <v>84</v>
      </c>
      <c r="AS389">
        <v>1</v>
      </c>
      <c r="AT389">
        <v>1</v>
      </c>
      <c r="AU389">
        <v>1</v>
      </c>
      <c r="AV389">
        <v>1</v>
      </c>
      <c r="AW389">
        <v>1</v>
      </c>
      <c r="AX389">
        <v>1</v>
      </c>
      <c r="AY389">
        <v>1</v>
      </c>
      <c r="AZ389">
        <v>1</v>
      </c>
      <c r="BA389">
        <v>1</v>
      </c>
      <c r="BB389">
        <v>1</v>
      </c>
      <c r="BC389">
        <v>1</v>
      </c>
      <c r="BD389">
        <v>1</v>
      </c>
      <c r="BE389">
        <v>1</v>
      </c>
      <c r="BF389">
        <v>1</v>
      </c>
      <c r="BG389">
        <v>1</v>
      </c>
      <c r="BH389">
        <v>1</v>
      </c>
      <c r="BI389">
        <v>1</v>
      </c>
      <c r="BJ389">
        <v>1</v>
      </c>
      <c r="BK389">
        <v>1</v>
      </c>
      <c r="BL389">
        <v>1</v>
      </c>
      <c r="BM389">
        <v>1</v>
      </c>
      <c r="BN389">
        <v>1</v>
      </c>
      <c r="BO389">
        <v>1</v>
      </c>
      <c r="BP389">
        <v>1</v>
      </c>
      <c r="BQ389">
        <v>1</v>
      </c>
      <c r="BR389">
        <v>1</v>
      </c>
      <c r="BS389">
        <v>1</v>
      </c>
      <c r="BT389">
        <v>1</v>
      </c>
      <c r="BU389">
        <v>1</v>
      </c>
      <c r="BV389">
        <v>1</v>
      </c>
      <c r="BW389">
        <v>0</v>
      </c>
    </row>
    <row r="390" spans="1:75" x14ac:dyDescent="0.25">
      <c r="A390">
        <v>2448035</v>
      </c>
      <c r="B390">
        <v>1</v>
      </c>
      <c r="C390" s="1">
        <v>38626</v>
      </c>
      <c r="D390">
        <v>1</v>
      </c>
      <c r="E390">
        <v>34.5</v>
      </c>
      <c r="F390">
        <v>180.2</v>
      </c>
      <c r="G390">
        <v>27</v>
      </c>
      <c r="H390">
        <v>13</v>
      </c>
      <c r="I390">
        <v>1</v>
      </c>
      <c r="J390">
        <v>1</v>
      </c>
      <c r="K390">
        <v>1</v>
      </c>
      <c r="N390">
        <v>0</v>
      </c>
      <c r="O390">
        <v>2.4</v>
      </c>
      <c r="P390">
        <v>2.7</v>
      </c>
      <c r="Q390">
        <v>8.6</v>
      </c>
      <c r="R390">
        <v>0</v>
      </c>
      <c r="S390">
        <v>25.2</v>
      </c>
      <c r="T390">
        <v>0</v>
      </c>
      <c r="U390">
        <v>0</v>
      </c>
      <c r="V390">
        <v>0</v>
      </c>
      <c r="W390">
        <v>0</v>
      </c>
      <c r="X390">
        <v>0</v>
      </c>
      <c r="Y390">
        <v>0</v>
      </c>
      <c r="Z390">
        <v>0</v>
      </c>
      <c r="AA390">
        <v>30.2</v>
      </c>
      <c r="AB390">
        <v>0.5</v>
      </c>
      <c r="AC390">
        <v>0</v>
      </c>
      <c r="AD390">
        <v>0</v>
      </c>
      <c r="AE390">
        <v>0</v>
      </c>
      <c r="AF390">
        <v>0</v>
      </c>
      <c r="AG390">
        <v>0</v>
      </c>
      <c r="AH390">
        <v>0</v>
      </c>
      <c r="AI390">
        <v>13.6</v>
      </c>
      <c r="AJ390">
        <v>0</v>
      </c>
      <c r="AK390">
        <v>26.5</v>
      </c>
      <c r="AL390">
        <v>8.3000000000000007</v>
      </c>
      <c r="AM390">
        <v>0</v>
      </c>
      <c r="AN390">
        <v>34.5</v>
      </c>
      <c r="AO390">
        <v>2.2999999999999998</v>
      </c>
      <c r="AP390">
        <v>18.600000000000001</v>
      </c>
      <c r="AQ390">
        <v>0</v>
      </c>
      <c r="AR390">
        <v>6.8</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1</v>
      </c>
    </row>
    <row r="391" spans="1:75" x14ac:dyDescent="0.25">
      <c r="A391">
        <v>2448035</v>
      </c>
      <c r="B391">
        <v>1</v>
      </c>
      <c r="C391" s="1">
        <v>38657</v>
      </c>
      <c r="D391">
        <v>1</v>
      </c>
      <c r="E391">
        <v>11.7</v>
      </c>
      <c r="F391">
        <v>25.6</v>
      </c>
      <c r="G391">
        <v>25</v>
      </c>
      <c r="H391">
        <v>4</v>
      </c>
      <c r="I391">
        <v>1</v>
      </c>
      <c r="J391">
        <v>1</v>
      </c>
      <c r="K391">
        <v>1</v>
      </c>
      <c r="N391">
        <v>0</v>
      </c>
      <c r="O391">
        <v>0</v>
      </c>
      <c r="P391">
        <v>0</v>
      </c>
      <c r="Q391">
        <v>0</v>
      </c>
      <c r="R391">
        <v>0</v>
      </c>
      <c r="S391">
        <v>0</v>
      </c>
      <c r="T391">
        <v>8.6</v>
      </c>
      <c r="U391">
        <v>0</v>
      </c>
      <c r="V391">
        <v>3.2</v>
      </c>
      <c r="W391">
        <v>0</v>
      </c>
      <c r="X391">
        <v>0</v>
      </c>
      <c r="Y391">
        <v>0</v>
      </c>
      <c r="Z391">
        <v>0</v>
      </c>
      <c r="AA391">
        <v>0</v>
      </c>
      <c r="AB391">
        <v>0</v>
      </c>
      <c r="AC391">
        <v>0</v>
      </c>
      <c r="AD391">
        <v>0</v>
      </c>
      <c r="AE391">
        <v>0</v>
      </c>
      <c r="AF391">
        <v>0</v>
      </c>
      <c r="AG391">
        <v>0</v>
      </c>
      <c r="AH391">
        <v>0</v>
      </c>
      <c r="AI391">
        <v>0</v>
      </c>
      <c r="AJ391">
        <v>0</v>
      </c>
      <c r="AK391">
        <v>2.1</v>
      </c>
      <c r="AL391">
        <v>11.7</v>
      </c>
      <c r="AM391">
        <v>0</v>
      </c>
      <c r="AN391">
        <v>0</v>
      </c>
      <c r="AO391">
        <v>0</v>
      </c>
      <c r="AP391">
        <v>0</v>
      </c>
      <c r="AQ391">
        <v>0</v>
      </c>
      <c r="AR391" s="5" t="s">
        <v>84</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0</v>
      </c>
    </row>
    <row r="392" spans="1:75" x14ac:dyDescent="0.25">
      <c r="A392">
        <v>2448035</v>
      </c>
      <c r="B392">
        <v>1</v>
      </c>
      <c r="C392" s="1">
        <v>38687</v>
      </c>
      <c r="D392">
        <v>1</v>
      </c>
      <c r="E392">
        <v>21.4</v>
      </c>
      <c r="F392">
        <v>95.2</v>
      </c>
      <c r="G392">
        <v>19</v>
      </c>
      <c r="H392">
        <v>9</v>
      </c>
      <c r="I392">
        <v>1</v>
      </c>
      <c r="J392">
        <v>1</v>
      </c>
      <c r="K392">
        <v>1</v>
      </c>
      <c r="N392">
        <v>0</v>
      </c>
      <c r="O392">
        <v>0</v>
      </c>
      <c r="P392">
        <v>8.5</v>
      </c>
      <c r="Q392">
        <v>0</v>
      </c>
      <c r="R392">
        <v>0</v>
      </c>
      <c r="S392">
        <v>0</v>
      </c>
      <c r="T392">
        <v>0</v>
      </c>
      <c r="U392">
        <v>9.3000000000000007</v>
      </c>
      <c r="V392">
        <v>0</v>
      </c>
      <c r="W392">
        <v>7.6</v>
      </c>
      <c r="X392">
        <v>0</v>
      </c>
      <c r="Y392">
        <v>0</v>
      </c>
      <c r="Z392">
        <v>0</v>
      </c>
      <c r="AA392">
        <v>0</v>
      </c>
      <c r="AB392">
        <v>0</v>
      </c>
      <c r="AC392">
        <v>18.7</v>
      </c>
      <c r="AD392">
        <v>0</v>
      </c>
      <c r="AE392">
        <v>0.4</v>
      </c>
      <c r="AF392">
        <v>21.4</v>
      </c>
      <c r="AG392">
        <v>0</v>
      </c>
      <c r="AH392">
        <v>0</v>
      </c>
      <c r="AI392">
        <v>0</v>
      </c>
      <c r="AJ392">
        <v>0</v>
      </c>
      <c r="AK392">
        <v>0</v>
      </c>
      <c r="AL392">
        <v>3.2</v>
      </c>
      <c r="AM392">
        <v>0</v>
      </c>
      <c r="AN392">
        <v>17.600000000000001</v>
      </c>
      <c r="AO392">
        <v>0</v>
      </c>
      <c r="AP392">
        <v>8.5</v>
      </c>
      <c r="AQ392">
        <v>0</v>
      </c>
      <c r="AR392">
        <v>0</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1</v>
      </c>
    </row>
    <row r="393" spans="1:75" s="2" customFormat="1" x14ac:dyDescent="0.25">
      <c r="A393" s="2">
        <v>2448035</v>
      </c>
      <c r="B393" s="2">
        <v>1</v>
      </c>
      <c r="C393" s="3">
        <v>38718</v>
      </c>
      <c r="D393" s="2">
        <v>1</v>
      </c>
      <c r="E393" s="2">
        <v>28.2</v>
      </c>
      <c r="F393" s="2">
        <v>182.9</v>
      </c>
      <c r="G393" s="2">
        <v>28</v>
      </c>
      <c r="H393" s="2">
        <v>10</v>
      </c>
      <c r="I393" s="2">
        <v>1</v>
      </c>
      <c r="J393" s="2">
        <v>1</v>
      </c>
      <c r="K393" s="2">
        <v>1</v>
      </c>
      <c r="N393" s="2">
        <v>0</v>
      </c>
      <c r="O393" s="2">
        <v>0</v>
      </c>
      <c r="P393" s="2">
        <v>19.3</v>
      </c>
      <c r="Q393" s="2">
        <v>0</v>
      </c>
      <c r="R393" s="2">
        <v>21.3</v>
      </c>
      <c r="S393" s="2">
        <v>0</v>
      </c>
      <c r="T393" s="2">
        <v>0</v>
      </c>
      <c r="U393" s="2">
        <v>0</v>
      </c>
      <c r="V393" s="2">
        <v>21.3</v>
      </c>
      <c r="W393" s="2">
        <v>0</v>
      </c>
      <c r="X393" s="2">
        <v>17.8</v>
      </c>
      <c r="Y393" s="2">
        <v>0</v>
      </c>
      <c r="Z393" s="2">
        <v>22.3</v>
      </c>
      <c r="AA393" s="2">
        <v>19</v>
      </c>
      <c r="AB393" s="2">
        <v>0</v>
      </c>
      <c r="AC393" s="2">
        <v>0</v>
      </c>
      <c r="AD393" s="2">
        <v>0</v>
      </c>
      <c r="AE393" s="2">
        <v>0</v>
      </c>
      <c r="AF393" s="2">
        <v>0</v>
      </c>
      <c r="AG393" s="2">
        <v>0</v>
      </c>
      <c r="AH393" s="2">
        <v>0</v>
      </c>
      <c r="AI393" s="2">
        <v>21.6</v>
      </c>
      <c r="AJ393" s="2">
        <v>0</v>
      </c>
      <c r="AK393" s="2">
        <v>0</v>
      </c>
      <c r="AL393" s="2">
        <v>0</v>
      </c>
      <c r="AM393" s="2">
        <v>0</v>
      </c>
      <c r="AN393" s="2">
        <v>3.6</v>
      </c>
      <c r="AO393" s="2">
        <v>28.2</v>
      </c>
      <c r="AP393" s="2">
        <v>0</v>
      </c>
      <c r="AQ393" s="2">
        <v>8.5</v>
      </c>
      <c r="AR393" s="2">
        <v>0</v>
      </c>
      <c r="AS393" s="2">
        <v>1</v>
      </c>
      <c r="AT393" s="2">
        <v>1</v>
      </c>
      <c r="AU393" s="2">
        <v>1</v>
      </c>
      <c r="AV393" s="2">
        <v>1</v>
      </c>
      <c r="AW393" s="2">
        <v>1</v>
      </c>
      <c r="AX393" s="2">
        <v>1</v>
      </c>
      <c r="AY393" s="2">
        <v>1</v>
      </c>
      <c r="AZ393" s="2">
        <v>1</v>
      </c>
      <c r="BA393" s="2">
        <v>1</v>
      </c>
      <c r="BB393" s="2">
        <v>1</v>
      </c>
      <c r="BC393" s="2">
        <v>1</v>
      </c>
      <c r="BD393" s="2">
        <v>1</v>
      </c>
      <c r="BE393" s="2">
        <v>1</v>
      </c>
      <c r="BF393" s="2">
        <v>1</v>
      </c>
      <c r="BG393" s="2">
        <v>1</v>
      </c>
      <c r="BH393" s="2">
        <v>1</v>
      </c>
      <c r="BI393" s="2">
        <v>1</v>
      </c>
      <c r="BJ393" s="2">
        <v>1</v>
      </c>
      <c r="BK393" s="2">
        <v>1</v>
      </c>
      <c r="BL393" s="2">
        <v>1</v>
      </c>
      <c r="BM393" s="2">
        <v>1</v>
      </c>
      <c r="BN393" s="2">
        <v>1</v>
      </c>
      <c r="BO393" s="2">
        <v>1</v>
      </c>
      <c r="BP393" s="2">
        <v>1</v>
      </c>
      <c r="BQ393" s="2">
        <v>1</v>
      </c>
      <c r="BR393" s="2">
        <v>1</v>
      </c>
      <c r="BS393" s="2">
        <v>1</v>
      </c>
      <c r="BT393" s="2">
        <v>1</v>
      </c>
      <c r="BU393" s="2">
        <v>1</v>
      </c>
      <c r="BV393" s="2">
        <v>1</v>
      </c>
      <c r="BW393" s="2">
        <v>1</v>
      </c>
    </row>
    <row r="394" spans="1:75" x14ac:dyDescent="0.25">
      <c r="A394">
        <v>2448035</v>
      </c>
      <c r="B394">
        <v>1</v>
      </c>
      <c r="C394" s="1">
        <v>38749</v>
      </c>
      <c r="D394">
        <v>1</v>
      </c>
      <c r="E394">
        <v>46.9</v>
      </c>
      <c r="F394">
        <v>181.6</v>
      </c>
      <c r="G394">
        <v>8</v>
      </c>
      <c r="H394">
        <v>9</v>
      </c>
      <c r="I394">
        <v>1</v>
      </c>
      <c r="J394">
        <v>1</v>
      </c>
      <c r="K394">
        <v>1</v>
      </c>
      <c r="N394">
        <v>0</v>
      </c>
      <c r="O394">
        <v>0</v>
      </c>
      <c r="P394">
        <v>0</v>
      </c>
      <c r="Q394">
        <v>19.2</v>
      </c>
      <c r="R394">
        <v>0.6</v>
      </c>
      <c r="S394">
        <v>0</v>
      </c>
      <c r="T394">
        <v>18.5</v>
      </c>
      <c r="U394">
        <v>46.9</v>
      </c>
      <c r="V394">
        <v>0</v>
      </c>
      <c r="W394">
        <v>32.299999999999997</v>
      </c>
      <c r="X394">
        <v>0</v>
      </c>
      <c r="Y394">
        <v>28.1</v>
      </c>
      <c r="Z394">
        <v>0</v>
      </c>
      <c r="AA394">
        <v>0</v>
      </c>
      <c r="AB394">
        <v>0</v>
      </c>
      <c r="AC394">
        <v>0</v>
      </c>
      <c r="AD394">
        <v>0</v>
      </c>
      <c r="AE394">
        <v>0</v>
      </c>
      <c r="AF394">
        <v>22.6</v>
      </c>
      <c r="AG394">
        <v>0</v>
      </c>
      <c r="AH394">
        <v>5.0999999999999996</v>
      </c>
      <c r="AI394">
        <v>0</v>
      </c>
      <c r="AJ394">
        <v>0</v>
      </c>
      <c r="AK394">
        <v>8.3000000000000007</v>
      </c>
      <c r="AL394">
        <v>0</v>
      </c>
      <c r="AM394">
        <v>0</v>
      </c>
      <c r="AN394">
        <v>0</v>
      </c>
      <c r="AO394">
        <v>0</v>
      </c>
      <c r="AP394" s="54" t="s">
        <v>84</v>
      </c>
      <c r="AQ394" s="54"/>
      <c r="AR394" s="54"/>
      <c r="AS394">
        <v>1</v>
      </c>
      <c r="AT394">
        <v>1</v>
      </c>
      <c r="AU394">
        <v>1</v>
      </c>
      <c r="AV394">
        <v>1</v>
      </c>
      <c r="AW394">
        <v>1</v>
      </c>
      <c r="AX394">
        <v>1</v>
      </c>
      <c r="AY394">
        <v>1</v>
      </c>
      <c r="AZ394">
        <v>1</v>
      </c>
      <c r="BA394">
        <v>1</v>
      </c>
      <c r="BB394">
        <v>1</v>
      </c>
      <c r="BC394">
        <v>1</v>
      </c>
      <c r="BD394">
        <v>1</v>
      </c>
      <c r="BE394">
        <v>1</v>
      </c>
      <c r="BF394">
        <v>1</v>
      </c>
      <c r="BG394">
        <v>1</v>
      </c>
      <c r="BH394">
        <v>1</v>
      </c>
      <c r="BI394">
        <v>1</v>
      </c>
      <c r="BJ394">
        <v>1</v>
      </c>
      <c r="BK394">
        <v>1</v>
      </c>
      <c r="BL394">
        <v>1</v>
      </c>
      <c r="BM394">
        <v>1</v>
      </c>
      <c r="BN394">
        <v>1</v>
      </c>
      <c r="BO394">
        <v>1</v>
      </c>
      <c r="BP394">
        <v>1</v>
      </c>
      <c r="BQ394">
        <v>1</v>
      </c>
      <c r="BR394">
        <v>1</v>
      </c>
      <c r="BS394">
        <v>1</v>
      </c>
      <c r="BT394">
        <v>1</v>
      </c>
      <c r="BU394">
        <v>0</v>
      </c>
    </row>
    <row r="395" spans="1:75" x14ac:dyDescent="0.25">
      <c r="A395">
        <v>2448035</v>
      </c>
      <c r="B395">
        <v>1</v>
      </c>
      <c r="C395" s="1">
        <v>38777</v>
      </c>
      <c r="D395">
        <v>1</v>
      </c>
      <c r="E395">
        <v>31.2</v>
      </c>
      <c r="F395">
        <v>168.1</v>
      </c>
      <c r="G395">
        <v>11</v>
      </c>
      <c r="H395">
        <v>9</v>
      </c>
      <c r="I395">
        <v>1</v>
      </c>
      <c r="J395">
        <v>1</v>
      </c>
      <c r="K395">
        <v>1</v>
      </c>
      <c r="N395">
        <v>0</v>
      </c>
      <c r="O395">
        <v>30.5</v>
      </c>
      <c r="P395">
        <v>0</v>
      </c>
      <c r="Q395">
        <v>0</v>
      </c>
      <c r="R395">
        <v>9.4</v>
      </c>
      <c r="S395">
        <v>0</v>
      </c>
      <c r="T395">
        <v>0</v>
      </c>
      <c r="U395">
        <v>25.6</v>
      </c>
      <c r="V395">
        <v>0</v>
      </c>
      <c r="W395">
        <v>0</v>
      </c>
      <c r="X395">
        <v>31.2</v>
      </c>
      <c r="Y395">
        <v>0</v>
      </c>
      <c r="Z395">
        <v>0</v>
      </c>
      <c r="AA395">
        <v>0</v>
      </c>
      <c r="AB395">
        <v>0</v>
      </c>
      <c r="AC395">
        <v>0</v>
      </c>
      <c r="AD395">
        <v>0</v>
      </c>
      <c r="AE395">
        <v>25.6</v>
      </c>
      <c r="AF395">
        <v>0</v>
      </c>
      <c r="AG395">
        <v>0</v>
      </c>
      <c r="AH395">
        <v>0</v>
      </c>
      <c r="AI395">
        <v>0</v>
      </c>
      <c r="AJ395">
        <v>23.3</v>
      </c>
      <c r="AK395">
        <v>0</v>
      </c>
      <c r="AL395">
        <v>0</v>
      </c>
      <c r="AM395">
        <v>8.1</v>
      </c>
      <c r="AN395">
        <v>14.2</v>
      </c>
      <c r="AO395">
        <v>0.2</v>
      </c>
      <c r="AP395">
        <v>0</v>
      </c>
      <c r="AQ395">
        <v>0</v>
      </c>
      <c r="AR395">
        <v>0</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1</v>
      </c>
    </row>
    <row r="396" spans="1:75" x14ac:dyDescent="0.25">
      <c r="A396">
        <v>2448035</v>
      </c>
      <c r="B396">
        <v>1</v>
      </c>
      <c r="C396" s="1">
        <v>38808</v>
      </c>
      <c r="D396">
        <v>1</v>
      </c>
      <c r="E396">
        <v>26.3</v>
      </c>
      <c r="F396">
        <v>35.5</v>
      </c>
      <c r="G396">
        <v>7</v>
      </c>
      <c r="H396">
        <v>2</v>
      </c>
      <c r="I396">
        <v>1</v>
      </c>
      <c r="J396">
        <v>1</v>
      </c>
      <c r="K396">
        <v>1</v>
      </c>
      <c r="N396">
        <v>0</v>
      </c>
      <c r="O396">
        <v>0</v>
      </c>
      <c r="P396">
        <v>0</v>
      </c>
      <c r="Q396">
        <v>0</v>
      </c>
      <c r="R396">
        <v>0</v>
      </c>
      <c r="S396">
        <v>0</v>
      </c>
      <c r="T396">
        <v>26.3</v>
      </c>
      <c r="U396">
        <v>0</v>
      </c>
      <c r="V396">
        <v>0</v>
      </c>
      <c r="W396">
        <v>0</v>
      </c>
      <c r="X396">
        <v>0</v>
      </c>
      <c r="Y396">
        <v>0</v>
      </c>
      <c r="Z396">
        <v>0</v>
      </c>
      <c r="AA396">
        <v>0</v>
      </c>
      <c r="AB396">
        <v>9.1999999999999993</v>
      </c>
      <c r="AC396">
        <v>0</v>
      </c>
      <c r="AD396">
        <v>0</v>
      </c>
      <c r="AE396">
        <v>0</v>
      </c>
      <c r="AF396">
        <v>0</v>
      </c>
      <c r="AG396">
        <v>0</v>
      </c>
      <c r="AH396">
        <v>0</v>
      </c>
      <c r="AI396">
        <v>0</v>
      </c>
      <c r="AJ396">
        <v>0</v>
      </c>
      <c r="AK396">
        <v>0</v>
      </c>
      <c r="AL396">
        <v>0</v>
      </c>
      <c r="AM396">
        <v>0</v>
      </c>
      <c r="AN396">
        <v>0</v>
      </c>
      <c r="AO396">
        <v>0</v>
      </c>
      <c r="AP396">
        <v>0</v>
      </c>
      <c r="AQ396">
        <v>0</v>
      </c>
      <c r="AR396" s="5" t="s">
        <v>84</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0</v>
      </c>
    </row>
    <row r="397" spans="1:75" x14ac:dyDescent="0.25">
      <c r="A397">
        <v>2448035</v>
      </c>
      <c r="B397">
        <v>1</v>
      </c>
      <c r="C397" s="1">
        <v>38838</v>
      </c>
      <c r="D397">
        <v>1</v>
      </c>
      <c r="E397">
        <v>8.1999999999999993</v>
      </c>
      <c r="F397">
        <v>8.1999999999999993</v>
      </c>
      <c r="G397">
        <v>22</v>
      </c>
      <c r="H397">
        <v>1</v>
      </c>
      <c r="I397">
        <v>1</v>
      </c>
      <c r="J397">
        <v>1</v>
      </c>
      <c r="K397">
        <v>1</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8.1999999999999993</v>
      </c>
      <c r="AJ397">
        <v>0</v>
      </c>
      <c r="AK397">
        <v>0</v>
      </c>
      <c r="AL397">
        <v>0</v>
      </c>
      <c r="AM397">
        <v>0</v>
      </c>
      <c r="AN397">
        <v>0</v>
      </c>
      <c r="AO397">
        <v>0</v>
      </c>
      <c r="AP397">
        <v>0</v>
      </c>
      <c r="AQ397">
        <v>0</v>
      </c>
      <c r="AR397">
        <v>0</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1</v>
      </c>
    </row>
    <row r="398" spans="1:75" x14ac:dyDescent="0.25">
      <c r="A398">
        <v>2448035</v>
      </c>
      <c r="B398">
        <v>1</v>
      </c>
      <c r="C398" s="1">
        <v>38869</v>
      </c>
      <c r="D398">
        <v>1</v>
      </c>
      <c r="E398">
        <v>16.3</v>
      </c>
      <c r="F398">
        <v>28.8</v>
      </c>
      <c r="G398">
        <v>25</v>
      </c>
      <c r="H398">
        <v>4</v>
      </c>
      <c r="I398">
        <v>1</v>
      </c>
      <c r="J398">
        <v>1</v>
      </c>
      <c r="K398">
        <v>1</v>
      </c>
      <c r="N398">
        <v>0</v>
      </c>
      <c r="O398">
        <v>0</v>
      </c>
      <c r="P398">
        <v>2.2999999999999998</v>
      </c>
      <c r="Q398">
        <v>0</v>
      </c>
      <c r="R398">
        <v>0</v>
      </c>
      <c r="S398">
        <v>8.1999999999999993</v>
      </c>
      <c r="T398">
        <v>0</v>
      </c>
      <c r="U398">
        <v>0</v>
      </c>
      <c r="V398">
        <v>0</v>
      </c>
      <c r="W398">
        <v>0</v>
      </c>
      <c r="X398">
        <v>0</v>
      </c>
      <c r="Y398">
        <v>0</v>
      </c>
      <c r="Z398">
        <v>0</v>
      </c>
      <c r="AA398">
        <v>0</v>
      </c>
      <c r="AB398">
        <v>0</v>
      </c>
      <c r="AC398">
        <v>0</v>
      </c>
      <c r="AD398">
        <v>0</v>
      </c>
      <c r="AE398">
        <v>0</v>
      </c>
      <c r="AF398">
        <v>0</v>
      </c>
      <c r="AG398">
        <v>0</v>
      </c>
      <c r="AH398">
        <v>0</v>
      </c>
      <c r="AI398">
        <v>2</v>
      </c>
      <c r="AJ398">
        <v>0</v>
      </c>
      <c r="AK398">
        <v>0</v>
      </c>
      <c r="AL398">
        <v>16.3</v>
      </c>
      <c r="AM398">
        <v>0</v>
      </c>
      <c r="AN398">
        <v>0</v>
      </c>
      <c r="AO398">
        <v>0</v>
      </c>
      <c r="AP398">
        <v>0</v>
      </c>
      <c r="AQ398">
        <v>0</v>
      </c>
      <c r="AR398" s="5" t="s">
        <v>84</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0</v>
      </c>
    </row>
    <row r="399" spans="1:75" x14ac:dyDescent="0.25">
      <c r="A399">
        <v>2448035</v>
      </c>
      <c r="B399">
        <v>1</v>
      </c>
      <c r="C399" s="1">
        <v>38899</v>
      </c>
      <c r="D399">
        <v>1</v>
      </c>
      <c r="E399">
        <v>20.399999999999999</v>
      </c>
      <c r="F399">
        <v>44.5</v>
      </c>
      <c r="G399">
        <v>10</v>
      </c>
      <c r="H399">
        <v>4</v>
      </c>
      <c r="I399">
        <v>1</v>
      </c>
      <c r="J399">
        <v>1</v>
      </c>
      <c r="K399">
        <v>1</v>
      </c>
      <c r="N399">
        <v>0</v>
      </c>
      <c r="O399">
        <v>0</v>
      </c>
      <c r="P399">
        <v>0</v>
      </c>
      <c r="Q399">
        <v>3.1</v>
      </c>
      <c r="R399">
        <v>0</v>
      </c>
      <c r="S399">
        <v>0</v>
      </c>
      <c r="T399">
        <v>0</v>
      </c>
      <c r="U399">
        <v>0</v>
      </c>
      <c r="V399">
        <v>0</v>
      </c>
      <c r="W399">
        <v>20.399999999999999</v>
      </c>
      <c r="X399">
        <v>0</v>
      </c>
      <c r="Y399">
        <v>0</v>
      </c>
      <c r="Z399">
        <v>0</v>
      </c>
      <c r="AA399">
        <v>0</v>
      </c>
      <c r="AB399">
        <v>0</v>
      </c>
      <c r="AC399">
        <v>0</v>
      </c>
      <c r="AD399">
        <v>0</v>
      </c>
      <c r="AE399">
        <v>0</v>
      </c>
      <c r="AF399">
        <v>0</v>
      </c>
      <c r="AG399">
        <v>0</v>
      </c>
      <c r="AH399">
        <v>0</v>
      </c>
      <c r="AI399">
        <v>0</v>
      </c>
      <c r="AJ399">
        <v>0</v>
      </c>
      <c r="AK399">
        <v>0</v>
      </c>
      <c r="AL399">
        <v>0</v>
      </c>
      <c r="AM399">
        <v>0</v>
      </c>
      <c r="AN399">
        <v>0</v>
      </c>
      <c r="AO399">
        <v>8.1999999999999993</v>
      </c>
      <c r="AP399">
        <v>12.8</v>
      </c>
      <c r="AQ399">
        <v>0</v>
      </c>
      <c r="AR399">
        <v>0</v>
      </c>
      <c r="AS399">
        <v>1</v>
      </c>
      <c r="AT399">
        <v>1</v>
      </c>
      <c r="AU399">
        <v>1</v>
      </c>
      <c r="AV399">
        <v>1</v>
      </c>
      <c r="AW399">
        <v>1</v>
      </c>
      <c r="AX399">
        <v>1</v>
      </c>
      <c r="AY399">
        <v>1</v>
      </c>
      <c r="AZ399">
        <v>1</v>
      </c>
      <c r="BA399">
        <v>1</v>
      </c>
      <c r="BB399">
        <v>1</v>
      </c>
      <c r="BC399">
        <v>1</v>
      </c>
      <c r="BD399">
        <v>1</v>
      </c>
      <c r="BE399">
        <v>1</v>
      </c>
      <c r="BF399">
        <v>1</v>
      </c>
      <c r="BG399">
        <v>1</v>
      </c>
      <c r="BH399">
        <v>1</v>
      </c>
      <c r="BI399">
        <v>1</v>
      </c>
      <c r="BJ399">
        <v>1</v>
      </c>
      <c r="BK399">
        <v>1</v>
      </c>
      <c r="BL399">
        <v>1</v>
      </c>
      <c r="BM399">
        <v>1</v>
      </c>
      <c r="BN399">
        <v>1</v>
      </c>
      <c r="BO399">
        <v>1</v>
      </c>
      <c r="BP399">
        <v>1</v>
      </c>
      <c r="BQ399">
        <v>1</v>
      </c>
      <c r="BR399">
        <v>1</v>
      </c>
      <c r="BS399">
        <v>1</v>
      </c>
      <c r="BT399">
        <v>1</v>
      </c>
      <c r="BU399">
        <v>1</v>
      </c>
      <c r="BV399">
        <v>1</v>
      </c>
      <c r="BW399">
        <v>1</v>
      </c>
    </row>
    <row r="400" spans="1:75" x14ac:dyDescent="0.25">
      <c r="A400">
        <v>2448035</v>
      </c>
      <c r="B400">
        <v>1</v>
      </c>
      <c r="C400" s="1">
        <v>38930</v>
      </c>
      <c r="D400">
        <v>1</v>
      </c>
      <c r="E400">
        <v>31.6</v>
      </c>
      <c r="F400">
        <v>64.5</v>
      </c>
      <c r="G400">
        <v>19</v>
      </c>
      <c r="H400">
        <v>5</v>
      </c>
      <c r="I400">
        <v>1</v>
      </c>
      <c r="J400">
        <v>1</v>
      </c>
      <c r="K400">
        <v>1</v>
      </c>
      <c r="N400">
        <v>0</v>
      </c>
      <c r="O400">
        <v>3.1</v>
      </c>
      <c r="P400">
        <v>0</v>
      </c>
      <c r="Q400">
        <v>0</v>
      </c>
      <c r="R400">
        <v>0</v>
      </c>
      <c r="S400">
        <v>0</v>
      </c>
      <c r="T400">
        <v>0</v>
      </c>
      <c r="U400">
        <v>0</v>
      </c>
      <c r="V400">
        <v>0</v>
      </c>
      <c r="W400">
        <v>0</v>
      </c>
      <c r="X400">
        <v>0</v>
      </c>
      <c r="Y400">
        <v>0</v>
      </c>
      <c r="Z400">
        <v>0</v>
      </c>
      <c r="AA400">
        <v>0</v>
      </c>
      <c r="AB400">
        <v>0</v>
      </c>
      <c r="AC400">
        <v>0</v>
      </c>
      <c r="AD400">
        <v>0</v>
      </c>
      <c r="AE400">
        <v>0</v>
      </c>
      <c r="AF400">
        <v>31.6</v>
      </c>
      <c r="AG400">
        <v>0.9</v>
      </c>
      <c r="AH400">
        <v>0</v>
      </c>
      <c r="AI400">
        <v>0</v>
      </c>
      <c r="AJ400">
        <v>0</v>
      </c>
      <c r="AK400">
        <v>0</v>
      </c>
      <c r="AL400">
        <v>0</v>
      </c>
      <c r="AM400">
        <v>0</v>
      </c>
      <c r="AN400">
        <v>22.1</v>
      </c>
      <c r="AO400">
        <v>0</v>
      </c>
      <c r="AP400">
        <v>0</v>
      </c>
      <c r="AQ400">
        <v>0</v>
      </c>
      <c r="AR400">
        <v>6.8</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1</v>
      </c>
      <c r="BV400">
        <v>1</v>
      </c>
      <c r="BW400">
        <v>1</v>
      </c>
    </row>
    <row r="401" spans="1:75" x14ac:dyDescent="0.25">
      <c r="A401">
        <v>2448035</v>
      </c>
      <c r="B401">
        <v>1</v>
      </c>
      <c r="C401" s="1">
        <v>38961</v>
      </c>
      <c r="D401">
        <v>1</v>
      </c>
      <c r="E401">
        <v>38.4</v>
      </c>
      <c r="F401">
        <v>101.4</v>
      </c>
      <c r="G401">
        <v>2</v>
      </c>
      <c r="H401">
        <v>7</v>
      </c>
      <c r="I401">
        <v>1</v>
      </c>
      <c r="J401">
        <v>1</v>
      </c>
      <c r="K401">
        <v>1</v>
      </c>
      <c r="N401">
        <v>0</v>
      </c>
      <c r="O401">
        <v>38.4</v>
      </c>
      <c r="P401">
        <v>0</v>
      </c>
      <c r="Q401">
        <v>0</v>
      </c>
      <c r="R401">
        <v>0</v>
      </c>
      <c r="S401">
        <v>0</v>
      </c>
      <c r="T401">
        <v>0</v>
      </c>
      <c r="U401">
        <v>0</v>
      </c>
      <c r="V401">
        <v>0</v>
      </c>
      <c r="W401">
        <v>0</v>
      </c>
      <c r="X401">
        <v>3.2</v>
      </c>
      <c r="Y401">
        <v>0</v>
      </c>
      <c r="Z401">
        <v>0</v>
      </c>
      <c r="AA401">
        <v>0</v>
      </c>
      <c r="AB401">
        <v>0</v>
      </c>
      <c r="AC401">
        <v>0</v>
      </c>
      <c r="AD401">
        <v>29.2</v>
      </c>
      <c r="AE401">
        <v>0</v>
      </c>
      <c r="AF401">
        <v>0</v>
      </c>
      <c r="AG401">
        <v>0</v>
      </c>
      <c r="AH401">
        <v>9.8000000000000007</v>
      </c>
      <c r="AI401">
        <v>0</v>
      </c>
      <c r="AJ401">
        <v>0</v>
      </c>
      <c r="AK401">
        <v>0.9</v>
      </c>
      <c r="AL401">
        <v>0</v>
      </c>
      <c r="AM401">
        <v>0</v>
      </c>
      <c r="AN401">
        <v>0</v>
      </c>
      <c r="AO401">
        <v>0</v>
      </c>
      <c r="AP401">
        <v>6.2</v>
      </c>
      <c r="AQ401">
        <v>13.7</v>
      </c>
      <c r="AR401" s="5" t="s">
        <v>84</v>
      </c>
      <c r="AS401">
        <v>1</v>
      </c>
      <c r="AT401">
        <v>1</v>
      </c>
      <c r="AU401">
        <v>1</v>
      </c>
      <c r="AV401">
        <v>1</v>
      </c>
      <c r="AW401">
        <v>1</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1</v>
      </c>
      <c r="BQ401">
        <v>1</v>
      </c>
      <c r="BR401">
        <v>1</v>
      </c>
      <c r="BS401">
        <v>1</v>
      </c>
      <c r="BT401">
        <v>1</v>
      </c>
      <c r="BU401">
        <v>1</v>
      </c>
      <c r="BV401">
        <v>1</v>
      </c>
      <c r="BW401">
        <v>0</v>
      </c>
    </row>
    <row r="402" spans="1:75" x14ac:dyDescent="0.25">
      <c r="A402">
        <v>2448035</v>
      </c>
      <c r="B402">
        <v>1</v>
      </c>
      <c r="C402" s="1">
        <v>38991</v>
      </c>
      <c r="D402">
        <v>1</v>
      </c>
      <c r="E402">
        <v>23.4</v>
      </c>
      <c r="F402">
        <v>66.099999999999994</v>
      </c>
      <c r="G402">
        <v>16</v>
      </c>
      <c r="H402">
        <v>8</v>
      </c>
      <c r="I402">
        <v>1</v>
      </c>
      <c r="J402">
        <v>1</v>
      </c>
      <c r="K402">
        <v>1</v>
      </c>
      <c r="N402">
        <v>0.3</v>
      </c>
      <c r="O402">
        <v>12.9</v>
      </c>
      <c r="P402">
        <v>0</v>
      </c>
      <c r="Q402">
        <v>0.7</v>
      </c>
      <c r="R402">
        <v>0</v>
      </c>
      <c r="S402">
        <v>0</v>
      </c>
      <c r="T402">
        <v>1.8</v>
      </c>
      <c r="U402">
        <v>0</v>
      </c>
      <c r="V402">
        <v>0</v>
      </c>
      <c r="W402">
        <v>18.3</v>
      </c>
      <c r="X402">
        <v>0</v>
      </c>
      <c r="Y402">
        <v>0</v>
      </c>
      <c r="Z402">
        <v>0</v>
      </c>
      <c r="AA402">
        <v>0</v>
      </c>
      <c r="AB402">
        <v>0</v>
      </c>
      <c r="AC402">
        <v>23.4</v>
      </c>
      <c r="AD402">
        <v>0.1</v>
      </c>
      <c r="AE402">
        <v>0</v>
      </c>
      <c r="AF402">
        <v>8.6</v>
      </c>
      <c r="AG402">
        <v>0</v>
      </c>
      <c r="AH402">
        <v>0</v>
      </c>
      <c r="AI402">
        <v>0</v>
      </c>
      <c r="AJ402">
        <v>0</v>
      </c>
      <c r="AK402">
        <v>0</v>
      </c>
      <c r="AL402">
        <v>0</v>
      </c>
      <c r="AM402">
        <v>0</v>
      </c>
      <c r="AN402">
        <v>0</v>
      </c>
      <c r="AO402">
        <v>0</v>
      </c>
      <c r="AP402">
        <v>0</v>
      </c>
      <c r="AQ402">
        <v>0</v>
      </c>
      <c r="AR402">
        <v>0</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1</v>
      </c>
    </row>
    <row r="403" spans="1:75" x14ac:dyDescent="0.25">
      <c r="A403">
        <v>2448035</v>
      </c>
      <c r="B403">
        <v>1</v>
      </c>
      <c r="C403" s="1">
        <v>39022</v>
      </c>
      <c r="D403">
        <v>1</v>
      </c>
      <c r="E403">
        <v>43.5</v>
      </c>
      <c r="F403">
        <v>220.1</v>
      </c>
      <c r="G403">
        <v>26</v>
      </c>
      <c r="H403">
        <v>13</v>
      </c>
      <c r="I403">
        <v>1</v>
      </c>
      <c r="J403">
        <v>1</v>
      </c>
      <c r="K403">
        <v>1</v>
      </c>
      <c r="N403">
        <v>0</v>
      </c>
      <c r="O403">
        <v>0</v>
      </c>
      <c r="P403">
        <v>0</v>
      </c>
      <c r="Q403">
        <v>0</v>
      </c>
      <c r="R403">
        <v>19.8</v>
      </c>
      <c r="S403">
        <v>0</v>
      </c>
      <c r="T403">
        <v>3.2</v>
      </c>
      <c r="U403">
        <v>0</v>
      </c>
      <c r="V403">
        <v>21.9</v>
      </c>
      <c r="W403">
        <v>0.2</v>
      </c>
      <c r="X403">
        <v>13.5</v>
      </c>
      <c r="Y403">
        <v>0</v>
      </c>
      <c r="Z403">
        <v>0</v>
      </c>
      <c r="AA403">
        <v>0</v>
      </c>
      <c r="AB403">
        <v>0</v>
      </c>
      <c r="AC403">
        <v>0</v>
      </c>
      <c r="AD403">
        <v>11.6</v>
      </c>
      <c r="AE403">
        <v>0</v>
      </c>
      <c r="AF403">
        <v>0</v>
      </c>
      <c r="AG403">
        <v>0</v>
      </c>
      <c r="AH403">
        <v>29.1</v>
      </c>
      <c r="AI403">
        <v>0.8</v>
      </c>
      <c r="AJ403">
        <v>17.3</v>
      </c>
      <c r="AK403">
        <v>0</v>
      </c>
      <c r="AL403">
        <v>0</v>
      </c>
      <c r="AM403">
        <v>43.5</v>
      </c>
      <c r="AN403">
        <v>31.2</v>
      </c>
      <c r="AO403">
        <v>12.3</v>
      </c>
      <c r="AP403">
        <v>15.7</v>
      </c>
      <c r="AQ403">
        <v>0</v>
      </c>
      <c r="AR403" s="5" t="s">
        <v>84</v>
      </c>
      <c r="AS403">
        <v>1</v>
      </c>
      <c r="AT403">
        <v>1</v>
      </c>
      <c r="AU403">
        <v>1</v>
      </c>
      <c r="AV403">
        <v>1</v>
      </c>
      <c r="AW403">
        <v>1</v>
      </c>
      <c r="AX403">
        <v>1</v>
      </c>
      <c r="AY403">
        <v>1</v>
      </c>
      <c r="AZ403">
        <v>1</v>
      </c>
      <c r="BA403">
        <v>1</v>
      </c>
      <c r="BB403">
        <v>1</v>
      </c>
      <c r="BC403">
        <v>1</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0</v>
      </c>
    </row>
    <row r="404" spans="1:75" x14ac:dyDescent="0.25">
      <c r="A404">
        <v>2448035</v>
      </c>
      <c r="B404">
        <v>1</v>
      </c>
      <c r="C404" s="1">
        <v>39052</v>
      </c>
      <c r="D404">
        <v>1</v>
      </c>
      <c r="E404">
        <v>29.2</v>
      </c>
      <c r="F404">
        <v>127.7</v>
      </c>
      <c r="G404">
        <v>1</v>
      </c>
      <c r="H404">
        <v>9</v>
      </c>
      <c r="I404">
        <v>1</v>
      </c>
      <c r="J404">
        <v>1</v>
      </c>
      <c r="K404">
        <v>1</v>
      </c>
      <c r="N404">
        <v>29.2</v>
      </c>
      <c r="O404">
        <v>6.7</v>
      </c>
      <c r="P404">
        <v>0</v>
      </c>
      <c r="Q404">
        <v>25.4</v>
      </c>
      <c r="R404">
        <v>0</v>
      </c>
      <c r="S404">
        <v>12.9</v>
      </c>
      <c r="T404">
        <v>0</v>
      </c>
      <c r="U404">
        <v>3.5</v>
      </c>
      <c r="V404">
        <v>0</v>
      </c>
      <c r="W404">
        <v>0</v>
      </c>
      <c r="X404">
        <v>0</v>
      </c>
      <c r="Y404">
        <v>0</v>
      </c>
      <c r="Z404">
        <v>0</v>
      </c>
      <c r="AA404">
        <v>0</v>
      </c>
      <c r="AB404">
        <v>0</v>
      </c>
      <c r="AC404">
        <v>0</v>
      </c>
      <c r="AD404">
        <v>0</v>
      </c>
      <c r="AE404">
        <v>0</v>
      </c>
      <c r="AF404">
        <v>0</v>
      </c>
      <c r="AG404">
        <v>0</v>
      </c>
      <c r="AH404">
        <v>0</v>
      </c>
      <c r="AI404">
        <v>0</v>
      </c>
      <c r="AJ404">
        <v>19.3</v>
      </c>
      <c r="AK404">
        <v>0.8</v>
      </c>
      <c r="AL404">
        <v>0</v>
      </c>
      <c r="AM404">
        <v>26.5</v>
      </c>
      <c r="AN404">
        <v>0</v>
      </c>
      <c r="AO404">
        <v>3.4</v>
      </c>
      <c r="AP404">
        <v>0</v>
      </c>
      <c r="AQ404">
        <v>0</v>
      </c>
      <c r="AR404">
        <v>0</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row>
    <row r="405" spans="1:75" s="2" customFormat="1" x14ac:dyDescent="0.25">
      <c r="A405" s="2">
        <v>2448035</v>
      </c>
      <c r="B405" s="2">
        <v>1</v>
      </c>
      <c r="C405" s="3">
        <v>39083</v>
      </c>
      <c r="D405" s="2">
        <v>1</v>
      </c>
      <c r="E405" s="2">
        <v>31.7</v>
      </c>
      <c r="F405" s="2">
        <v>182.8</v>
      </c>
      <c r="G405" s="2">
        <v>23</v>
      </c>
      <c r="H405" s="2">
        <v>13</v>
      </c>
      <c r="I405" s="2">
        <v>1</v>
      </c>
      <c r="J405" s="2">
        <v>1</v>
      </c>
      <c r="K405" s="2">
        <v>1</v>
      </c>
      <c r="N405" s="2">
        <v>0</v>
      </c>
      <c r="O405" s="2">
        <v>5.2</v>
      </c>
      <c r="P405" s="2">
        <v>0</v>
      </c>
      <c r="Q405" s="2">
        <v>0</v>
      </c>
      <c r="R405" s="2">
        <v>0</v>
      </c>
      <c r="S405" s="2">
        <v>24.6</v>
      </c>
      <c r="T405" s="2">
        <v>0</v>
      </c>
      <c r="U405" s="2">
        <v>0</v>
      </c>
      <c r="V405" s="2">
        <v>13.8</v>
      </c>
      <c r="W405" s="2">
        <v>0</v>
      </c>
      <c r="X405" s="2">
        <v>0</v>
      </c>
      <c r="Y405" s="2">
        <v>0</v>
      </c>
      <c r="Z405" s="2">
        <v>0</v>
      </c>
      <c r="AA405" s="2">
        <v>0</v>
      </c>
      <c r="AB405" s="2">
        <v>2.1</v>
      </c>
      <c r="AC405" s="2">
        <v>12.8</v>
      </c>
      <c r="AD405" s="2">
        <v>0.2</v>
      </c>
      <c r="AE405" s="2">
        <v>23.2</v>
      </c>
      <c r="AF405" s="2">
        <v>0</v>
      </c>
      <c r="AG405" s="2">
        <v>12.1</v>
      </c>
      <c r="AH405" s="2">
        <v>30.5</v>
      </c>
      <c r="AI405" s="2">
        <v>0</v>
      </c>
      <c r="AJ405" s="2">
        <v>31.7</v>
      </c>
      <c r="AK405" s="2">
        <v>0</v>
      </c>
      <c r="AL405" s="2">
        <v>8.6</v>
      </c>
      <c r="AM405" s="2">
        <v>6.8</v>
      </c>
      <c r="AN405" s="2">
        <v>0</v>
      </c>
      <c r="AO405" s="2">
        <v>11.2</v>
      </c>
      <c r="AP405" s="2">
        <v>0</v>
      </c>
      <c r="AQ405" s="2">
        <v>0</v>
      </c>
      <c r="AR405" s="2">
        <v>0</v>
      </c>
      <c r="AS405" s="2">
        <v>1</v>
      </c>
      <c r="AT405" s="2">
        <v>1</v>
      </c>
      <c r="AU405" s="2">
        <v>1</v>
      </c>
      <c r="AV405" s="2">
        <v>1</v>
      </c>
      <c r="AW405" s="2">
        <v>1</v>
      </c>
      <c r="AX405" s="2">
        <v>1</v>
      </c>
      <c r="AY405" s="2">
        <v>1</v>
      </c>
      <c r="AZ405" s="2">
        <v>1</v>
      </c>
      <c r="BA405" s="2">
        <v>1</v>
      </c>
      <c r="BB405" s="2">
        <v>1</v>
      </c>
      <c r="BC405" s="2">
        <v>1</v>
      </c>
      <c r="BD405" s="2">
        <v>1</v>
      </c>
      <c r="BE405" s="2">
        <v>1</v>
      </c>
      <c r="BF405" s="2">
        <v>1</v>
      </c>
      <c r="BG405" s="2">
        <v>1</v>
      </c>
      <c r="BH405" s="2">
        <v>1</v>
      </c>
      <c r="BI405" s="2">
        <v>1</v>
      </c>
      <c r="BJ405" s="2">
        <v>1</v>
      </c>
      <c r="BK405" s="2">
        <v>1</v>
      </c>
      <c r="BL405" s="2">
        <v>1</v>
      </c>
      <c r="BM405" s="2">
        <v>1</v>
      </c>
      <c r="BN405" s="2">
        <v>1</v>
      </c>
      <c r="BO405" s="2">
        <v>1</v>
      </c>
      <c r="BP405" s="2">
        <v>1</v>
      </c>
      <c r="BQ405" s="2">
        <v>1</v>
      </c>
      <c r="BR405" s="2">
        <v>1</v>
      </c>
      <c r="BS405" s="2">
        <v>1</v>
      </c>
      <c r="BT405" s="2">
        <v>1</v>
      </c>
      <c r="BU405" s="2">
        <v>1</v>
      </c>
      <c r="BV405" s="2">
        <v>1</v>
      </c>
      <c r="BW405" s="2">
        <v>1</v>
      </c>
    </row>
    <row r="406" spans="1:75" x14ac:dyDescent="0.25">
      <c r="A406">
        <v>2448035</v>
      </c>
      <c r="B406">
        <v>1</v>
      </c>
      <c r="C406" s="1">
        <v>39114</v>
      </c>
      <c r="D406">
        <v>1</v>
      </c>
      <c r="E406">
        <v>32.5</v>
      </c>
      <c r="F406">
        <v>136.4</v>
      </c>
      <c r="G406">
        <v>11</v>
      </c>
      <c r="H406">
        <v>9</v>
      </c>
      <c r="I406">
        <v>1</v>
      </c>
      <c r="J406">
        <v>1</v>
      </c>
      <c r="K406">
        <v>1</v>
      </c>
      <c r="N406">
        <v>0</v>
      </c>
      <c r="O406">
        <v>0</v>
      </c>
      <c r="P406">
        <v>19.600000000000001</v>
      </c>
      <c r="Q406">
        <v>0</v>
      </c>
      <c r="R406">
        <v>6.3</v>
      </c>
      <c r="S406">
        <v>0</v>
      </c>
      <c r="T406">
        <v>0</v>
      </c>
      <c r="U406">
        <v>25.8</v>
      </c>
      <c r="V406">
        <v>0</v>
      </c>
      <c r="W406">
        <v>0</v>
      </c>
      <c r="X406">
        <v>32.5</v>
      </c>
      <c r="Y406">
        <v>0</v>
      </c>
      <c r="Z406">
        <v>0</v>
      </c>
      <c r="AA406">
        <v>0</v>
      </c>
      <c r="AB406">
        <v>0</v>
      </c>
      <c r="AC406">
        <v>0</v>
      </c>
      <c r="AD406">
        <v>8.1999999999999993</v>
      </c>
      <c r="AE406">
        <v>0</v>
      </c>
      <c r="AF406">
        <v>16.3</v>
      </c>
      <c r="AG406">
        <v>0.4</v>
      </c>
      <c r="AH406">
        <v>0</v>
      </c>
      <c r="AI406">
        <v>0</v>
      </c>
      <c r="AJ406">
        <v>20.2</v>
      </c>
      <c r="AK406">
        <v>0</v>
      </c>
      <c r="AL406">
        <v>0</v>
      </c>
      <c r="AM406">
        <v>7.1</v>
      </c>
      <c r="AN406">
        <v>0</v>
      </c>
      <c r="AO406">
        <v>0</v>
      </c>
      <c r="AP406" s="54" t="s">
        <v>84</v>
      </c>
      <c r="AQ406" s="54"/>
      <c r="AR406" s="54"/>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0</v>
      </c>
    </row>
    <row r="407" spans="1:75" x14ac:dyDescent="0.25">
      <c r="A407">
        <v>2448035</v>
      </c>
      <c r="B407">
        <v>1</v>
      </c>
      <c r="C407" s="1">
        <v>39142</v>
      </c>
      <c r="D407">
        <v>1</v>
      </c>
      <c r="E407">
        <v>34.4</v>
      </c>
      <c r="F407">
        <v>167.9</v>
      </c>
      <c r="G407">
        <v>12</v>
      </c>
      <c r="H407">
        <v>8</v>
      </c>
      <c r="I407">
        <v>1</v>
      </c>
      <c r="J407">
        <v>1</v>
      </c>
      <c r="K407">
        <v>1</v>
      </c>
      <c r="N407">
        <v>0</v>
      </c>
      <c r="O407">
        <v>0</v>
      </c>
      <c r="P407">
        <v>0</v>
      </c>
      <c r="Q407">
        <v>0</v>
      </c>
      <c r="R407">
        <v>25.8</v>
      </c>
      <c r="S407">
        <v>3.2</v>
      </c>
      <c r="T407">
        <v>0</v>
      </c>
      <c r="U407">
        <v>26.7</v>
      </c>
      <c r="V407">
        <v>0</v>
      </c>
      <c r="W407">
        <v>0</v>
      </c>
      <c r="X407">
        <v>0</v>
      </c>
      <c r="Y407">
        <v>34.4</v>
      </c>
      <c r="Z407">
        <v>0</v>
      </c>
      <c r="AA407">
        <v>0</v>
      </c>
      <c r="AB407">
        <v>9.1999999999999993</v>
      </c>
      <c r="AC407">
        <v>29.1</v>
      </c>
      <c r="AD407">
        <v>0</v>
      </c>
      <c r="AE407">
        <v>0</v>
      </c>
      <c r="AF407">
        <v>12.3</v>
      </c>
      <c r="AG407">
        <v>0</v>
      </c>
      <c r="AH407">
        <v>0</v>
      </c>
      <c r="AI407">
        <v>0</v>
      </c>
      <c r="AJ407">
        <v>0</v>
      </c>
      <c r="AK407">
        <v>27.2</v>
      </c>
      <c r="AL407">
        <v>0</v>
      </c>
      <c r="AM407">
        <v>0</v>
      </c>
      <c r="AN407">
        <v>0</v>
      </c>
      <c r="AO407">
        <v>0</v>
      </c>
      <c r="AP407">
        <v>0</v>
      </c>
      <c r="AQ407">
        <v>0</v>
      </c>
      <c r="AR407">
        <v>0</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1</v>
      </c>
    </row>
    <row r="408" spans="1:75" x14ac:dyDescent="0.25">
      <c r="A408">
        <v>2448035</v>
      </c>
      <c r="B408">
        <v>1</v>
      </c>
      <c r="C408" s="1">
        <v>39173</v>
      </c>
      <c r="D408">
        <v>1</v>
      </c>
      <c r="E408">
        <v>26.8</v>
      </c>
      <c r="F408">
        <v>53.6</v>
      </c>
      <c r="G408">
        <v>27</v>
      </c>
      <c r="H408">
        <v>4</v>
      </c>
      <c r="I408">
        <v>1</v>
      </c>
      <c r="J408">
        <v>1</v>
      </c>
      <c r="K408">
        <v>1</v>
      </c>
      <c r="N408">
        <v>0</v>
      </c>
      <c r="O408">
        <v>0</v>
      </c>
      <c r="P408">
        <v>0</v>
      </c>
      <c r="Q408">
        <v>0</v>
      </c>
      <c r="R408">
        <v>0</v>
      </c>
      <c r="S408">
        <v>0</v>
      </c>
      <c r="T408">
        <v>0</v>
      </c>
      <c r="U408">
        <v>21.4</v>
      </c>
      <c r="V408">
        <v>0</v>
      </c>
      <c r="W408">
        <v>0</v>
      </c>
      <c r="X408">
        <v>3.1</v>
      </c>
      <c r="Y408">
        <v>0</v>
      </c>
      <c r="Z408">
        <v>0</v>
      </c>
      <c r="AA408">
        <v>0</v>
      </c>
      <c r="AB408">
        <v>0</v>
      </c>
      <c r="AC408">
        <v>0</v>
      </c>
      <c r="AD408">
        <v>0</v>
      </c>
      <c r="AE408">
        <v>0</v>
      </c>
      <c r="AF408">
        <v>0</v>
      </c>
      <c r="AG408">
        <v>0</v>
      </c>
      <c r="AH408">
        <v>0</v>
      </c>
      <c r="AI408">
        <v>0</v>
      </c>
      <c r="AJ408">
        <v>2.2999999999999998</v>
      </c>
      <c r="AK408">
        <v>0</v>
      </c>
      <c r="AL408">
        <v>0</v>
      </c>
      <c r="AM408">
        <v>0</v>
      </c>
      <c r="AN408">
        <v>26.8</v>
      </c>
      <c r="AO408">
        <v>0</v>
      </c>
      <c r="AP408">
        <v>0</v>
      </c>
      <c r="AQ408">
        <v>0</v>
      </c>
      <c r="AR408" s="5" t="s">
        <v>84</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0</v>
      </c>
    </row>
    <row r="409" spans="1:75" x14ac:dyDescent="0.25">
      <c r="A409">
        <v>2448035</v>
      </c>
      <c r="B409">
        <v>1</v>
      </c>
      <c r="C409" s="1">
        <v>39203</v>
      </c>
      <c r="D409">
        <v>1</v>
      </c>
      <c r="E409">
        <v>25.7</v>
      </c>
      <c r="F409">
        <v>77</v>
      </c>
      <c r="G409">
        <v>19</v>
      </c>
      <c r="H409">
        <v>4</v>
      </c>
      <c r="I409">
        <v>1</v>
      </c>
      <c r="J409">
        <v>1</v>
      </c>
      <c r="K409">
        <v>1</v>
      </c>
      <c r="N409">
        <v>0</v>
      </c>
      <c r="O409">
        <v>0</v>
      </c>
      <c r="P409">
        <v>0</v>
      </c>
      <c r="Q409">
        <v>0</v>
      </c>
      <c r="R409">
        <v>0</v>
      </c>
      <c r="S409">
        <v>0</v>
      </c>
      <c r="T409">
        <v>0</v>
      </c>
      <c r="U409">
        <v>0</v>
      </c>
      <c r="V409">
        <v>21.2</v>
      </c>
      <c r="W409">
        <v>0</v>
      </c>
      <c r="X409">
        <v>0</v>
      </c>
      <c r="Y409">
        <v>0</v>
      </c>
      <c r="Z409">
        <v>0</v>
      </c>
      <c r="AA409">
        <v>0</v>
      </c>
      <c r="AB409">
        <v>0</v>
      </c>
      <c r="AC409">
        <v>0</v>
      </c>
      <c r="AD409">
        <v>0</v>
      </c>
      <c r="AE409">
        <v>0</v>
      </c>
      <c r="AF409">
        <v>25.7</v>
      </c>
      <c r="AG409">
        <v>8.3000000000000007</v>
      </c>
      <c r="AH409">
        <v>0</v>
      </c>
      <c r="AI409">
        <v>21.8</v>
      </c>
      <c r="AJ409">
        <v>0</v>
      </c>
      <c r="AK409">
        <v>0</v>
      </c>
      <c r="AL409">
        <v>0</v>
      </c>
      <c r="AM409">
        <v>0</v>
      </c>
      <c r="AN409">
        <v>0</v>
      </c>
      <c r="AO409">
        <v>0</v>
      </c>
      <c r="AP409">
        <v>0</v>
      </c>
      <c r="AQ409">
        <v>0</v>
      </c>
      <c r="AR409">
        <v>0</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1</v>
      </c>
    </row>
    <row r="410" spans="1:75" x14ac:dyDescent="0.25">
      <c r="A410">
        <v>2448035</v>
      </c>
      <c r="B410">
        <v>1</v>
      </c>
      <c r="C410" s="1">
        <v>39234</v>
      </c>
      <c r="D410">
        <v>1</v>
      </c>
      <c r="E410">
        <v>12.6</v>
      </c>
      <c r="F410">
        <v>12.6</v>
      </c>
      <c r="G410">
        <v>2</v>
      </c>
      <c r="H410">
        <v>1</v>
      </c>
      <c r="I410">
        <v>1</v>
      </c>
      <c r="J410">
        <v>1</v>
      </c>
      <c r="K410">
        <v>1</v>
      </c>
      <c r="N410">
        <v>0</v>
      </c>
      <c r="O410">
        <v>12.6</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s="5" t="s">
        <v>84</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0</v>
      </c>
    </row>
    <row r="411" spans="1:75" x14ac:dyDescent="0.25">
      <c r="A411">
        <v>2448035</v>
      </c>
      <c r="B411">
        <v>1</v>
      </c>
      <c r="C411" s="1">
        <v>39264</v>
      </c>
      <c r="D411">
        <v>1</v>
      </c>
      <c r="E411">
        <v>29.7</v>
      </c>
      <c r="F411">
        <v>138.4</v>
      </c>
      <c r="G411">
        <v>25</v>
      </c>
      <c r="H411">
        <v>9</v>
      </c>
      <c r="I411">
        <v>1</v>
      </c>
      <c r="J411">
        <v>1</v>
      </c>
      <c r="K411">
        <v>1</v>
      </c>
      <c r="N411">
        <v>0</v>
      </c>
      <c r="O411">
        <v>0</v>
      </c>
      <c r="P411">
        <v>0</v>
      </c>
      <c r="Q411">
        <v>0</v>
      </c>
      <c r="R411">
        <v>0</v>
      </c>
      <c r="S411">
        <v>0</v>
      </c>
      <c r="T411">
        <v>0</v>
      </c>
      <c r="U411">
        <v>0</v>
      </c>
      <c r="V411">
        <v>0</v>
      </c>
      <c r="W411">
        <v>0</v>
      </c>
      <c r="X411">
        <v>0</v>
      </c>
      <c r="Y411">
        <v>0</v>
      </c>
      <c r="Z411">
        <v>8.6999999999999993</v>
      </c>
      <c r="AA411">
        <v>3.8</v>
      </c>
      <c r="AB411">
        <v>1.2</v>
      </c>
      <c r="AC411">
        <v>9.5</v>
      </c>
      <c r="AD411">
        <v>21.1</v>
      </c>
      <c r="AE411">
        <v>15.8</v>
      </c>
      <c r="AF411">
        <v>19.399999999999999</v>
      </c>
      <c r="AG411">
        <v>0</v>
      </c>
      <c r="AH411">
        <v>0</v>
      </c>
      <c r="AI411">
        <v>0</v>
      </c>
      <c r="AJ411">
        <v>29.2</v>
      </c>
      <c r="AK411">
        <v>0</v>
      </c>
      <c r="AL411">
        <v>29.7</v>
      </c>
      <c r="AM411">
        <v>0</v>
      </c>
      <c r="AN411">
        <v>0</v>
      </c>
      <c r="AO411">
        <v>0</v>
      </c>
      <c r="AP411">
        <v>0</v>
      </c>
      <c r="AQ411">
        <v>0</v>
      </c>
      <c r="AR411">
        <v>0</v>
      </c>
      <c r="AS411">
        <v>1</v>
      </c>
      <c r="AT411">
        <v>1</v>
      </c>
      <c r="AU411">
        <v>1</v>
      </c>
      <c r="AV411">
        <v>1</v>
      </c>
      <c r="AW411">
        <v>1</v>
      </c>
      <c r="AX411">
        <v>1</v>
      </c>
      <c r="AY411">
        <v>1</v>
      </c>
      <c r="AZ411">
        <v>1</v>
      </c>
      <c r="BA411">
        <v>1</v>
      </c>
      <c r="BB411">
        <v>1</v>
      </c>
      <c r="BC411">
        <v>1</v>
      </c>
      <c r="BD411">
        <v>1</v>
      </c>
      <c r="BE411">
        <v>1</v>
      </c>
      <c r="BF411">
        <v>1</v>
      </c>
      <c r="BG411">
        <v>1</v>
      </c>
      <c r="BH411">
        <v>1</v>
      </c>
      <c r="BI411">
        <v>1</v>
      </c>
      <c r="BJ411">
        <v>1</v>
      </c>
      <c r="BK411">
        <v>1</v>
      </c>
      <c r="BL411">
        <v>1</v>
      </c>
      <c r="BM411">
        <v>1</v>
      </c>
      <c r="BN411">
        <v>1</v>
      </c>
      <c r="BO411">
        <v>1</v>
      </c>
      <c r="BP411">
        <v>1</v>
      </c>
      <c r="BQ411">
        <v>1</v>
      </c>
      <c r="BR411">
        <v>1</v>
      </c>
      <c r="BS411">
        <v>1</v>
      </c>
      <c r="BT411">
        <v>1</v>
      </c>
      <c r="BU411">
        <v>1</v>
      </c>
      <c r="BV411">
        <v>1</v>
      </c>
      <c r="BW411">
        <v>1</v>
      </c>
    </row>
    <row r="412" spans="1:75" x14ac:dyDescent="0.25">
      <c r="A412">
        <v>2448035</v>
      </c>
      <c r="B412">
        <v>1</v>
      </c>
      <c r="C412" s="1">
        <v>39295</v>
      </c>
      <c r="D412">
        <v>1</v>
      </c>
      <c r="E412">
        <v>38.700000000000003</v>
      </c>
      <c r="F412">
        <v>38.700000000000003</v>
      </c>
      <c r="G412">
        <v>29</v>
      </c>
      <c r="H412">
        <v>1</v>
      </c>
      <c r="I412">
        <v>1</v>
      </c>
      <c r="J412">
        <v>1</v>
      </c>
      <c r="K412">
        <v>1</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38.700000000000003</v>
      </c>
      <c r="AQ412">
        <v>0</v>
      </c>
      <c r="AR412">
        <v>0</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1</v>
      </c>
      <c r="BP412">
        <v>1</v>
      </c>
      <c r="BQ412">
        <v>1</v>
      </c>
      <c r="BR412">
        <v>1</v>
      </c>
      <c r="BS412">
        <v>1</v>
      </c>
      <c r="BT412">
        <v>1</v>
      </c>
      <c r="BU412">
        <v>1</v>
      </c>
      <c r="BV412">
        <v>1</v>
      </c>
      <c r="BW412">
        <v>1</v>
      </c>
    </row>
    <row r="413" spans="1:75" x14ac:dyDescent="0.25">
      <c r="A413">
        <v>2448035</v>
      </c>
      <c r="B413">
        <v>1</v>
      </c>
      <c r="C413" s="1">
        <v>39326</v>
      </c>
      <c r="D413">
        <v>1</v>
      </c>
      <c r="E413">
        <v>24.3</v>
      </c>
      <c r="F413">
        <v>48.6</v>
      </c>
      <c r="G413">
        <v>19</v>
      </c>
      <c r="H413">
        <v>3</v>
      </c>
      <c r="I413">
        <v>1</v>
      </c>
      <c r="J413">
        <v>1</v>
      </c>
      <c r="K413">
        <v>1</v>
      </c>
      <c r="N413">
        <v>0</v>
      </c>
      <c r="O413">
        <v>0</v>
      </c>
      <c r="P413">
        <v>0</v>
      </c>
      <c r="Q413">
        <v>0</v>
      </c>
      <c r="R413">
        <v>0</v>
      </c>
      <c r="S413">
        <v>0</v>
      </c>
      <c r="T413">
        <v>0</v>
      </c>
      <c r="U413">
        <v>0</v>
      </c>
      <c r="V413">
        <v>0</v>
      </c>
      <c r="W413">
        <v>0</v>
      </c>
      <c r="X413">
        <v>0</v>
      </c>
      <c r="Y413">
        <v>0</v>
      </c>
      <c r="Z413">
        <v>0</v>
      </c>
      <c r="AA413">
        <v>0</v>
      </c>
      <c r="AB413">
        <v>0</v>
      </c>
      <c r="AC413">
        <v>0</v>
      </c>
      <c r="AD413">
        <v>0</v>
      </c>
      <c r="AE413">
        <v>0</v>
      </c>
      <c r="AF413">
        <v>24.3</v>
      </c>
      <c r="AG413">
        <v>0</v>
      </c>
      <c r="AH413">
        <v>2.5</v>
      </c>
      <c r="AI413">
        <v>0</v>
      </c>
      <c r="AJ413">
        <v>0</v>
      </c>
      <c r="AK413">
        <v>0</v>
      </c>
      <c r="AL413">
        <v>0</v>
      </c>
      <c r="AM413">
        <v>0</v>
      </c>
      <c r="AN413">
        <v>0</v>
      </c>
      <c r="AO413">
        <v>0</v>
      </c>
      <c r="AP413">
        <v>21.8</v>
      </c>
      <c r="AQ413">
        <v>0</v>
      </c>
      <c r="AR413" s="5" t="s">
        <v>84</v>
      </c>
      <c r="AS413">
        <v>1</v>
      </c>
      <c r="AT413">
        <v>1</v>
      </c>
      <c r="AU413">
        <v>1</v>
      </c>
      <c r="AV413">
        <v>1</v>
      </c>
      <c r="AW413">
        <v>1</v>
      </c>
      <c r="AX413">
        <v>1</v>
      </c>
      <c r="AY413">
        <v>1</v>
      </c>
      <c r="AZ413">
        <v>1</v>
      </c>
      <c r="BA413">
        <v>1</v>
      </c>
      <c r="BB413">
        <v>1</v>
      </c>
      <c r="BC413">
        <v>1</v>
      </c>
      <c r="BD413">
        <v>1</v>
      </c>
      <c r="BE413">
        <v>1</v>
      </c>
      <c r="BF413">
        <v>1</v>
      </c>
      <c r="BG413">
        <v>1</v>
      </c>
      <c r="BH413">
        <v>1</v>
      </c>
      <c r="BI413">
        <v>1</v>
      </c>
      <c r="BJ413">
        <v>1</v>
      </c>
      <c r="BK413">
        <v>1</v>
      </c>
      <c r="BL413">
        <v>1</v>
      </c>
      <c r="BM413">
        <v>1</v>
      </c>
      <c r="BN413">
        <v>1</v>
      </c>
      <c r="BO413">
        <v>1</v>
      </c>
      <c r="BP413">
        <v>1</v>
      </c>
      <c r="BQ413">
        <v>1</v>
      </c>
      <c r="BR413">
        <v>1</v>
      </c>
      <c r="BS413">
        <v>1</v>
      </c>
      <c r="BT413">
        <v>1</v>
      </c>
      <c r="BU413">
        <v>1</v>
      </c>
      <c r="BV413">
        <v>1</v>
      </c>
      <c r="BW413">
        <v>0</v>
      </c>
    </row>
    <row r="414" spans="1:75" x14ac:dyDescent="0.25">
      <c r="A414">
        <v>2448035</v>
      </c>
      <c r="B414">
        <v>1</v>
      </c>
      <c r="C414" s="1">
        <v>39356</v>
      </c>
      <c r="D414">
        <v>1</v>
      </c>
      <c r="E414">
        <v>28.7</v>
      </c>
      <c r="F414">
        <v>69.099999999999994</v>
      </c>
      <c r="G414">
        <v>13</v>
      </c>
      <c r="H414">
        <v>7</v>
      </c>
      <c r="I414">
        <v>1</v>
      </c>
      <c r="J414">
        <v>1</v>
      </c>
      <c r="K414">
        <v>1</v>
      </c>
      <c r="N414">
        <v>0</v>
      </c>
      <c r="O414">
        <v>0</v>
      </c>
      <c r="P414">
        <v>0</v>
      </c>
      <c r="Q414">
        <v>0</v>
      </c>
      <c r="R414">
        <v>0</v>
      </c>
      <c r="S414">
        <v>0</v>
      </c>
      <c r="T414">
        <v>0</v>
      </c>
      <c r="U414">
        <v>0</v>
      </c>
      <c r="V414">
        <v>0</v>
      </c>
      <c r="W414">
        <v>0</v>
      </c>
      <c r="X414">
        <v>0</v>
      </c>
      <c r="Y414">
        <v>0</v>
      </c>
      <c r="Z414">
        <v>28.7</v>
      </c>
      <c r="AA414">
        <v>0.2</v>
      </c>
      <c r="AB414">
        <v>0</v>
      </c>
      <c r="AC414">
        <v>18.5</v>
      </c>
      <c r="AD414">
        <v>0</v>
      </c>
      <c r="AE414">
        <v>3.4</v>
      </c>
      <c r="AF414">
        <v>0</v>
      </c>
      <c r="AG414">
        <v>0</v>
      </c>
      <c r="AH414">
        <v>0</v>
      </c>
      <c r="AI414">
        <v>4.2</v>
      </c>
      <c r="AJ414">
        <v>0</v>
      </c>
      <c r="AK414">
        <v>0</v>
      </c>
      <c r="AL414">
        <v>1.3</v>
      </c>
      <c r="AM414">
        <v>0</v>
      </c>
      <c r="AN414">
        <v>0</v>
      </c>
      <c r="AO414">
        <v>12.8</v>
      </c>
      <c r="AP414">
        <v>0</v>
      </c>
      <c r="AQ414">
        <v>0</v>
      </c>
      <c r="AR414">
        <v>0</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1</v>
      </c>
    </row>
    <row r="415" spans="1:75" x14ac:dyDescent="0.25">
      <c r="A415">
        <v>2448035</v>
      </c>
      <c r="B415">
        <v>1</v>
      </c>
      <c r="C415" s="1">
        <v>39387</v>
      </c>
      <c r="D415">
        <v>1</v>
      </c>
      <c r="E415">
        <v>21.6</v>
      </c>
      <c r="F415">
        <v>88.8</v>
      </c>
      <c r="G415">
        <v>3</v>
      </c>
      <c r="H415">
        <v>10</v>
      </c>
      <c r="I415">
        <v>1</v>
      </c>
      <c r="J415">
        <v>1</v>
      </c>
      <c r="K415">
        <v>1</v>
      </c>
      <c r="N415">
        <v>0</v>
      </c>
      <c r="O415">
        <v>8.5</v>
      </c>
      <c r="P415">
        <v>21.6</v>
      </c>
      <c r="Q415">
        <v>3.9</v>
      </c>
      <c r="R415">
        <v>10.1</v>
      </c>
      <c r="S415">
        <v>0</v>
      </c>
      <c r="T415">
        <v>0</v>
      </c>
      <c r="U415">
        <v>0</v>
      </c>
      <c r="V415">
        <v>12.5</v>
      </c>
      <c r="W415">
        <v>0</v>
      </c>
      <c r="X415">
        <v>8.1999999999999993</v>
      </c>
      <c r="Y415">
        <v>0</v>
      </c>
      <c r="Z415">
        <v>0</v>
      </c>
      <c r="AA415">
        <v>0</v>
      </c>
      <c r="AB415">
        <v>0</v>
      </c>
      <c r="AC415">
        <v>8.1999999999999993</v>
      </c>
      <c r="AD415">
        <v>7.3</v>
      </c>
      <c r="AE415">
        <v>0</v>
      </c>
      <c r="AF415">
        <v>2.9</v>
      </c>
      <c r="AG415">
        <v>0</v>
      </c>
      <c r="AH415">
        <v>0</v>
      </c>
      <c r="AI415">
        <v>0</v>
      </c>
      <c r="AJ415">
        <v>0</v>
      </c>
      <c r="AK415">
        <v>0</v>
      </c>
      <c r="AL415">
        <v>0</v>
      </c>
      <c r="AM415">
        <v>0</v>
      </c>
      <c r="AN415">
        <v>0</v>
      </c>
      <c r="AO415">
        <v>5.6</v>
      </c>
      <c r="AP415">
        <v>0</v>
      </c>
      <c r="AQ415">
        <v>0</v>
      </c>
      <c r="AR415" s="5" t="s">
        <v>84</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0</v>
      </c>
    </row>
    <row r="416" spans="1:75" x14ac:dyDescent="0.25">
      <c r="A416">
        <v>2448035</v>
      </c>
      <c r="B416">
        <v>1</v>
      </c>
      <c r="C416" s="1">
        <v>39417</v>
      </c>
      <c r="D416">
        <v>1</v>
      </c>
      <c r="E416">
        <v>29.4</v>
      </c>
      <c r="F416">
        <v>117.8</v>
      </c>
      <c r="G416">
        <v>22</v>
      </c>
      <c r="H416">
        <v>10</v>
      </c>
      <c r="I416">
        <v>1</v>
      </c>
      <c r="J416">
        <v>1</v>
      </c>
      <c r="K416">
        <v>1</v>
      </c>
      <c r="N416">
        <v>0</v>
      </c>
      <c r="O416">
        <v>25.8</v>
      </c>
      <c r="P416">
        <v>0.7</v>
      </c>
      <c r="Q416">
        <v>0</v>
      </c>
      <c r="R416">
        <v>0</v>
      </c>
      <c r="S416">
        <v>0</v>
      </c>
      <c r="T416">
        <v>0</v>
      </c>
      <c r="U416">
        <v>0</v>
      </c>
      <c r="V416">
        <v>0</v>
      </c>
      <c r="W416">
        <v>20.8</v>
      </c>
      <c r="X416">
        <v>0</v>
      </c>
      <c r="Y416">
        <v>0</v>
      </c>
      <c r="Z416">
        <v>0</v>
      </c>
      <c r="AA416">
        <v>0</v>
      </c>
      <c r="AB416">
        <v>0</v>
      </c>
      <c r="AC416">
        <v>13.4</v>
      </c>
      <c r="AD416">
        <v>0</v>
      </c>
      <c r="AE416">
        <v>3.8</v>
      </c>
      <c r="AF416">
        <v>0</v>
      </c>
      <c r="AG416">
        <v>5.6</v>
      </c>
      <c r="AH416">
        <v>0</v>
      </c>
      <c r="AI416">
        <v>29.4</v>
      </c>
      <c r="AJ416">
        <v>0</v>
      </c>
      <c r="AK416">
        <v>0</v>
      </c>
      <c r="AL416">
        <v>14.2</v>
      </c>
      <c r="AM416">
        <v>0</v>
      </c>
      <c r="AN416">
        <v>3.8</v>
      </c>
      <c r="AO416">
        <v>0.3</v>
      </c>
      <c r="AP416">
        <v>0</v>
      </c>
      <c r="AQ416">
        <v>0</v>
      </c>
      <c r="AR416">
        <v>0</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1</v>
      </c>
    </row>
    <row r="417" spans="1:75" s="2" customFormat="1" x14ac:dyDescent="0.25">
      <c r="A417" s="2">
        <v>2448035</v>
      </c>
      <c r="B417" s="2">
        <v>1</v>
      </c>
      <c r="C417" s="3">
        <v>39448</v>
      </c>
      <c r="D417" s="2">
        <v>1</v>
      </c>
      <c r="E417" s="2">
        <v>37.9</v>
      </c>
      <c r="F417" s="2">
        <v>213.9</v>
      </c>
      <c r="G417" s="2">
        <v>2</v>
      </c>
      <c r="H417" s="2">
        <v>13</v>
      </c>
      <c r="I417" s="2">
        <v>1</v>
      </c>
      <c r="J417" s="2">
        <v>1</v>
      </c>
      <c r="K417" s="2">
        <v>1</v>
      </c>
      <c r="N417" s="2">
        <v>0</v>
      </c>
      <c r="O417" s="2">
        <v>37.9</v>
      </c>
      <c r="P417" s="2">
        <v>0</v>
      </c>
      <c r="Q417" s="2">
        <v>0</v>
      </c>
      <c r="R417" s="2">
        <v>0</v>
      </c>
      <c r="S417" s="2">
        <v>0</v>
      </c>
      <c r="T417" s="2">
        <v>0</v>
      </c>
      <c r="U417" s="2">
        <v>19.8</v>
      </c>
      <c r="V417" s="2">
        <v>0</v>
      </c>
      <c r="W417" s="2">
        <v>0</v>
      </c>
      <c r="X417" s="2">
        <v>12.3</v>
      </c>
      <c r="Y417" s="2">
        <v>0</v>
      </c>
      <c r="Z417" s="2">
        <v>36.9</v>
      </c>
      <c r="AA417" s="2">
        <v>0</v>
      </c>
      <c r="AB417" s="2">
        <v>0</v>
      </c>
      <c r="AC417" s="2">
        <v>2.9</v>
      </c>
      <c r="AD417" s="2">
        <v>0.4</v>
      </c>
      <c r="AE417" s="2">
        <v>0</v>
      </c>
      <c r="AF417" s="2">
        <v>0</v>
      </c>
      <c r="AG417" s="2">
        <v>1.2</v>
      </c>
      <c r="AH417" s="2">
        <v>12.8</v>
      </c>
      <c r="AI417" s="2">
        <v>2.5</v>
      </c>
      <c r="AJ417" s="2">
        <v>0</v>
      </c>
      <c r="AK417" s="2">
        <v>0</v>
      </c>
      <c r="AL417" s="2">
        <v>29.6</v>
      </c>
      <c r="AM417" s="2">
        <v>7.2</v>
      </c>
      <c r="AN417" s="2">
        <v>0</v>
      </c>
      <c r="AO417" s="2">
        <v>23.8</v>
      </c>
      <c r="AP417" s="2">
        <v>0</v>
      </c>
      <c r="AQ417" s="2">
        <v>26.6</v>
      </c>
      <c r="AR417" s="2">
        <v>0</v>
      </c>
      <c r="AS417" s="2">
        <v>1</v>
      </c>
      <c r="AT417" s="2">
        <v>1</v>
      </c>
      <c r="AU417" s="2">
        <v>1</v>
      </c>
      <c r="AV417" s="2">
        <v>1</v>
      </c>
      <c r="AW417" s="2">
        <v>1</v>
      </c>
      <c r="AX417" s="2">
        <v>1</v>
      </c>
      <c r="AY417" s="2">
        <v>1</v>
      </c>
      <c r="AZ417" s="2">
        <v>1</v>
      </c>
      <c r="BA417" s="2">
        <v>1</v>
      </c>
      <c r="BB417" s="2">
        <v>1</v>
      </c>
      <c r="BC417" s="2">
        <v>1</v>
      </c>
      <c r="BD417" s="2">
        <v>1</v>
      </c>
      <c r="BE417" s="2">
        <v>1</v>
      </c>
      <c r="BF417" s="2">
        <v>1</v>
      </c>
      <c r="BG417" s="2">
        <v>1</v>
      </c>
      <c r="BH417" s="2">
        <v>1</v>
      </c>
      <c r="BI417" s="2">
        <v>1</v>
      </c>
      <c r="BJ417" s="2">
        <v>1</v>
      </c>
      <c r="BK417" s="2">
        <v>1</v>
      </c>
      <c r="BL417" s="2">
        <v>1</v>
      </c>
      <c r="BM417" s="2">
        <v>1</v>
      </c>
      <c r="BN417" s="2">
        <v>1</v>
      </c>
      <c r="BO417" s="2">
        <v>1</v>
      </c>
      <c r="BP417" s="2">
        <v>1</v>
      </c>
      <c r="BQ417" s="2">
        <v>1</v>
      </c>
      <c r="BR417" s="2">
        <v>1</v>
      </c>
      <c r="BS417" s="2">
        <v>1</v>
      </c>
      <c r="BT417" s="2">
        <v>1</v>
      </c>
      <c r="BU417" s="2">
        <v>1</v>
      </c>
      <c r="BV417" s="2">
        <v>1</v>
      </c>
      <c r="BW417" s="2">
        <v>1</v>
      </c>
    </row>
    <row r="418" spans="1:75" x14ac:dyDescent="0.25">
      <c r="A418">
        <v>2448035</v>
      </c>
      <c r="B418">
        <v>1</v>
      </c>
      <c r="C418" s="1">
        <v>39479</v>
      </c>
      <c r="D418">
        <v>1</v>
      </c>
      <c r="E418">
        <v>29.7</v>
      </c>
      <c r="F418">
        <v>176.7</v>
      </c>
      <c r="G418">
        <v>7</v>
      </c>
      <c r="H418">
        <v>12</v>
      </c>
      <c r="I418">
        <v>1</v>
      </c>
      <c r="J418">
        <v>1</v>
      </c>
      <c r="K418">
        <v>1</v>
      </c>
      <c r="N418">
        <v>0</v>
      </c>
      <c r="O418">
        <v>3.2</v>
      </c>
      <c r="P418">
        <v>0</v>
      </c>
      <c r="Q418">
        <v>0</v>
      </c>
      <c r="R418">
        <v>8.9</v>
      </c>
      <c r="S418">
        <v>2.2999999999999998</v>
      </c>
      <c r="T418">
        <v>29.7</v>
      </c>
      <c r="U418">
        <v>8.1999999999999993</v>
      </c>
      <c r="V418">
        <v>0</v>
      </c>
      <c r="W418">
        <v>0</v>
      </c>
      <c r="X418">
        <v>26.5</v>
      </c>
      <c r="Y418">
        <v>0</v>
      </c>
      <c r="Z418">
        <v>0</v>
      </c>
      <c r="AA418">
        <v>0</v>
      </c>
      <c r="AB418">
        <v>0</v>
      </c>
      <c r="AC418">
        <v>0</v>
      </c>
      <c r="AD418">
        <v>0.7</v>
      </c>
      <c r="AE418">
        <v>18.2</v>
      </c>
      <c r="AF418">
        <v>0</v>
      </c>
      <c r="AG418">
        <v>23.5</v>
      </c>
      <c r="AH418">
        <v>0</v>
      </c>
      <c r="AI418">
        <v>0</v>
      </c>
      <c r="AJ418">
        <v>0</v>
      </c>
      <c r="AK418">
        <v>0</v>
      </c>
      <c r="AL418">
        <v>28.4</v>
      </c>
      <c r="AM418">
        <v>0.9</v>
      </c>
      <c r="AN418">
        <v>0</v>
      </c>
      <c r="AO418">
        <v>26.2</v>
      </c>
      <c r="AP418">
        <v>0</v>
      </c>
      <c r="AQ418" s="54" t="s">
        <v>84</v>
      </c>
      <c r="AR418" s="54"/>
      <c r="AS418">
        <v>1</v>
      </c>
      <c r="AT418">
        <v>1</v>
      </c>
      <c r="AU418">
        <v>1</v>
      </c>
      <c r="AV418">
        <v>1</v>
      </c>
      <c r="AW418">
        <v>1</v>
      </c>
      <c r="AX418">
        <v>1</v>
      </c>
      <c r="AY418">
        <v>1</v>
      </c>
      <c r="AZ418">
        <v>1</v>
      </c>
      <c r="BA418">
        <v>1</v>
      </c>
      <c r="BB418">
        <v>1</v>
      </c>
      <c r="BC418">
        <v>1</v>
      </c>
      <c r="BD418">
        <v>1</v>
      </c>
      <c r="BE418">
        <v>1</v>
      </c>
      <c r="BF418">
        <v>1</v>
      </c>
      <c r="BG418">
        <v>1</v>
      </c>
      <c r="BH418">
        <v>1</v>
      </c>
      <c r="BI418">
        <v>1</v>
      </c>
      <c r="BJ418">
        <v>1</v>
      </c>
      <c r="BK418">
        <v>1</v>
      </c>
      <c r="BL418">
        <v>1</v>
      </c>
      <c r="BM418">
        <v>1</v>
      </c>
      <c r="BN418">
        <v>1</v>
      </c>
      <c r="BO418">
        <v>1</v>
      </c>
      <c r="BP418">
        <v>1</v>
      </c>
      <c r="BQ418">
        <v>1</v>
      </c>
      <c r="BR418">
        <v>1</v>
      </c>
      <c r="BS418">
        <v>1</v>
      </c>
      <c r="BT418">
        <v>1</v>
      </c>
      <c r="BU418">
        <v>1</v>
      </c>
      <c r="BV418">
        <v>0</v>
      </c>
    </row>
    <row r="419" spans="1:75" x14ac:dyDescent="0.25">
      <c r="A419">
        <v>2448035</v>
      </c>
      <c r="B419">
        <v>1</v>
      </c>
      <c r="C419" s="1">
        <v>39508</v>
      </c>
      <c r="D419">
        <v>1</v>
      </c>
      <c r="E419">
        <v>31.2</v>
      </c>
      <c r="F419">
        <v>139.9</v>
      </c>
      <c r="G419">
        <v>20</v>
      </c>
      <c r="H419">
        <v>6</v>
      </c>
      <c r="I419">
        <v>1</v>
      </c>
      <c r="J419">
        <v>1</v>
      </c>
      <c r="K419">
        <v>1</v>
      </c>
      <c r="N419">
        <v>17.3</v>
      </c>
      <c r="O419">
        <v>0</v>
      </c>
      <c r="P419">
        <v>0</v>
      </c>
      <c r="Q419">
        <v>0</v>
      </c>
      <c r="R419">
        <v>0</v>
      </c>
      <c r="S419">
        <v>0</v>
      </c>
      <c r="T419">
        <v>0</v>
      </c>
      <c r="U419">
        <v>0</v>
      </c>
      <c r="V419">
        <v>0</v>
      </c>
      <c r="W419">
        <v>0</v>
      </c>
      <c r="X419">
        <v>0</v>
      </c>
      <c r="Y419">
        <v>0</v>
      </c>
      <c r="Z419">
        <v>29.7</v>
      </c>
      <c r="AA419">
        <v>8.5</v>
      </c>
      <c r="AB419">
        <v>0</v>
      </c>
      <c r="AC419">
        <v>0</v>
      </c>
      <c r="AD419">
        <v>0</v>
      </c>
      <c r="AE419">
        <v>0</v>
      </c>
      <c r="AF419">
        <v>0</v>
      </c>
      <c r="AG419">
        <v>31.2</v>
      </c>
      <c r="AH419">
        <v>0</v>
      </c>
      <c r="AI419">
        <v>0</v>
      </c>
      <c r="AJ419">
        <v>26.8</v>
      </c>
      <c r="AK419">
        <v>0</v>
      </c>
      <c r="AL419">
        <v>0</v>
      </c>
      <c r="AM419">
        <v>0</v>
      </c>
      <c r="AN419">
        <v>0</v>
      </c>
      <c r="AO419">
        <v>0</v>
      </c>
      <c r="AP419">
        <v>0</v>
      </c>
      <c r="AQ419">
        <v>26.4</v>
      </c>
      <c r="AR419">
        <v>0</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1</v>
      </c>
    </row>
    <row r="420" spans="1:75" x14ac:dyDescent="0.25">
      <c r="A420">
        <v>2448035</v>
      </c>
      <c r="B420">
        <v>1</v>
      </c>
      <c r="C420" s="1">
        <v>39539</v>
      </c>
      <c r="D420">
        <v>1</v>
      </c>
      <c r="E420">
        <v>31.5</v>
      </c>
      <c r="F420">
        <v>111.5</v>
      </c>
      <c r="G420">
        <v>30</v>
      </c>
      <c r="H420">
        <v>10</v>
      </c>
      <c r="I420">
        <v>1</v>
      </c>
      <c r="J420">
        <v>1</v>
      </c>
      <c r="K420">
        <v>1</v>
      </c>
      <c r="N420">
        <v>0</v>
      </c>
      <c r="O420">
        <v>9.3000000000000007</v>
      </c>
      <c r="P420">
        <v>0.3</v>
      </c>
      <c r="Q420">
        <v>0</v>
      </c>
      <c r="R420">
        <v>0</v>
      </c>
      <c r="S420">
        <v>0</v>
      </c>
      <c r="T420">
        <v>0</v>
      </c>
      <c r="U420">
        <v>0</v>
      </c>
      <c r="V420">
        <v>0</v>
      </c>
      <c r="W420">
        <v>0</v>
      </c>
      <c r="X420">
        <v>0.4</v>
      </c>
      <c r="Y420">
        <v>27.8</v>
      </c>
      <c r="Z420">
        <v>0</v>
      </c>
      <c r="AA420">
        <v>20.8</v>
      </c>
      <c r="AB420">
        <v>0</v>
      </c>
      <c r="AC420">
        <v>0</v>
      </c>
      <c r="AD420">
        <v>0</v>
      </c>
      <c r="AE420">
        <v>5.8</v>
      </c>
      <c r="AF420">
        <v>0</v>
      </c>
      <c r="AG420">
        <v>0</v>
      </c>
      <c r="AH420">
        <v>0</v>
      </c>
      <c r="AI420">
        <v>6.8</v>
      </c>
      <c r="AJ420">
        <v>0</v>
      </c>
      <c r="AK420">
        <v>0</v>
      </c>
      <c r="AL420">
        <v>0</v>
      </c>
      <c r="AM420">
        <v>0.6</v>
      </c>
      <c r="AN420">
        <v>0</v>
      </c>
      <c r="AO420">
        <v>8.1999999999999993</v>
      </c>
      <c r="AP420">
        <v>0</v>
      </c>
      <c r="AQ420">
        <v>31.5</v>
      </c>
      <c r="AR420" s="5" t="s">
        <v>84</v>
      </c>
      <c r="AS420">
        <v>1</v>
      </c>
      <c r="AT420">
        <v>1</v>
      </c>
      <c r="AU420">
        <v>1</v>
      </c>
      <c r="AV420">
        <v>1</v>
      </c>
      <c r="AW420">
        <v>1</v>
      </c>
      <c r="AX420">
        <v>1</v>
      </c>
      <c r="AY420">
        <v>1</v>
      </c>
      <c r="AZ420">
        <v>1</v>
      </c>
      <c r="BA420">
        <v>1</v>
      </c>
      <c r="BB420">
        <v>1</v>
      </c>
      <c r="BC420">
        <v>1</v>
      </c>
      <c r="BD420">
        <v>1</v>
      </c>
      <c r="BE420">
        <v>1</v>
      </c>
      <c r="BF420">
        <v>1</v>
      </c>
      <c r="BG420">
        <v>1</v>
      </c>
      <c r="BH420">
        <v>1</v>
      </c>
      <c r="BI420">
        <v>1</v>
      </c>
      <c r="BJ420">
        <v>1</v>
      </c>
      <c r="BK420">
        <v>1</v>
      </c>
      <c r="BL420">
        <v>1</v>
      </c>
      <c r="BM420">
        <v>1</v>
      </c>
      <c r="BN420">
        <v>1</v>
      </c>
      <c r="BO420">
        <v>1</v>
      </c>
      <c r="BP420">
        <v>1</v>
      </c>
      <c r="BQ420">
        <v>1</v>
      </c>
      <c r="BR420">
        <v>1</v>
      </c>
      <c r="BS420">
        <v>1</v>
      </c>
      <c r="BT420">
        <v>1</v>
      </c>
      <c r="BU420">
        <v>1</v>
      </c>
      <c r="BV420">
        <v>1</v>
      </c>
      <c r="BW420">
        <v>0</v>
      </c>
    </row>
    <row r="421" spans="1:75" x14ac:dyDescent="0.25">
      <c r="A421">
        <v>2448035</v>
      </c>
      <c r="B421">
        <v>1</v>
      </c>
      <c r="C421" s="1">
        <v>39569</v>
      </c>
      <c r="D421">
        <v>1</v>
      </c>
      <c r="E421">
        <v>28.9</v>
      </c>
      <c r="F421">
        <v>56.1</v>
      </c>
      <c r="G421">
        <v>3</v>
      </c>
      <c r="H421">
        <v>3</v>
      </c>
      <c r="I421">
        <v>1</v>
      </c>
      <c r="J421">
        <v>1</v>
      </c>
      <c r="K421">
        <v>1</v>
      </c>
      <c r="N421">
        <v>0</v>
      </c>
      <c r="O421">
        <v>0</v>
      </c>
      <c r="P421">
        <v>28.9</v>
      </c>
      <c r="Q421">
        <v>2.6</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24.6</v>
      </c>
      <c r="AQ421">
        <v>0</v>
      </c>
      <c r="AR421">
        <v>0</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1</v>
      </c>
    </row>
    <row r="422" spans="1:75" x14ac:dyDescent="0.25">
      <c r="A422">
        <v>2448035</v>
      </c>
      <c r="B422">
        <v>1</v>
      </c>
      <c r="C422" s="1">
        <v>39600</v>
      </c>
      <c r="D422">
        <v>1</v>
      </c>
      <c r="E422">
        <v>21.3</v>
      </c>
      <c r="F422">
        <v>58.2</v>
      </c>
      <c r="G422">
        <v>4</v>
      </c>
      <c r="H422">
        <v>7</v>
      </c>
      <c r="I422">
        <v>1</v>
      </c>
      <c r="J422">
        <v>1</v>
      </c>
      <c r="K422">
        <v>1</v>
      </c>
      <c r="N422">
        <v>0</v>
      </c>
      <c r="O422">
        <v>0</v>
      </c>
      <c r="P422">
        <v>0</v>
      </c>
      <c r="Q422">
        <v>21.3</v>
      </c>
      <c r="R422">
        <v>0</v>
      </c>
      <c r="S422">
        <v>0</v>
      </c>
      <c r="T422">
        <v>0</v>
      </c>
      <c r="U422">
        <v>0</v>
      </c>
      <c r="V422">
        <v>0.7</v>
      </c>
      <c r="W422">
        <v>4.8</v>
      </c>
      <c r="X422">
        <v>0</v>
      </c>
      <c r="Y422">
        <v>8.1999999999999993</v>
      </c>
      <c r="Z422">
        <v>7.5</v>
      </c>
      <c r="AA422">
        <v>0.9</v>
      </c>
      <c r="AB422">
        <v>0</v>
      </c>
      <c r="AC422">
        <v>0</v>
      </c>
      <c r="AD422">
        <v>0</v>
      </c>
      <c r="AE422">
        <v>0</v>
      </c>
      <c r="AF422">
        <v>0</v>
      </c>
      <c r="AG422">
        <v>0</v>
      </c>
      <c r="AH422">
        <v>14.8</v>
      </c>
      <c r="AI422">
        <v>0</v>
      </c>
      <c r="AJ422">
        <v>0</v>
      </c>
      <c r="AK422">
        <v>0</v>
      </c>
      <c r="AL422">
        <v>0</v>
      </c>
      <c r="AM422">
        <v>0</v>
      </c>
      <c r="AN422">
        <v>0</v>
      </c>
      <c r="AO422">
        <v>0</v>
      </c>
      <c r="AP422">
        <v>0</v>
      </c>
      <c r="AQ422">
        <v>0</v>
      </c>
      <c r="AR422" s="5" t="s">
        <v>84</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0</v>
      </c>
    </row>
    <row r="423" spans="1:75" x14ac:dyDescent="0.25">
      <c r="A423">
        <v>2448035</v>
      </c>
      <c r="B423">
        <v>1</v>
      </c>
      <c r="C423" s="1">
        <v>39630</v>
      </c>
      <c r="D423">
        <v>1</v>
      </c>
      <c r="E423">
        <v>41.4</v>
      </c>
      <c r="F423">
        <v>46.8</v>
      </c>
      <c r="G423">
        <v>24</v>
      </c>
      <c r="H423">
        <v>2</v>
      </c>
      <c r="I423">
        <v>1</v>
      </c>
      <c r="J423">
        <v>1</v>
      </c>
      <c r="K423">
        <v>1</v>
      </c>
      <c r="N423">
        <v>0</v>
      </c>
      <c r="O423">
        <v>0</v>
      </c>
      <c r="P423">
        <v>0</v>
      </c>
      <c r="Q423">
        <v>5.4</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41.4</v>
      </c>
      <c r="AL423">
        <v>0</v>
      </c>
      <c r="AM423">
        <v>0</v>
      </c>
      <c r="AN423">
        <v>0</v>
      </c>
      <c r="AO423">
        <v>0</v>
      </c>
      <c r="AP423">
        <v>0</v>
      </c>
      <c r="AQ423">
        <v>0</v>
      </c>
      <c r="AR423">
        <v>0</v>
      </c>
      <c r="AS423">
        <v>1</v>
      </c>
      <c r="AT423">
        <v>1</v>
      </c>
      <c r="AU423">
        <v>1</v>
      </c>
      <c r="AV423">
        <v>1</v>
      </c>
      <c r="AW423">
        <v>1</v>
      </c>
      <c r="AX423">
        <v>1</v>
      </c>
      <c r="AY423">
        <v>1</v>
      </c>
      <c r="AZ423">
        <v>1</v>
      </c>
      <c r="BA423">
        <v>1</v>
      </c>
      <c r="BB423">
        <v>1</v>
      </c>
      <c r="BC423">
        <v>1</v>
      </c>
      <c r="BD423">
        <v>1</v>
      </c>
      <c r="BE423">
        <v>1</v>
      </c>
      <c r="BF423">
        <v>1</v>
      </c>
      <c r="BG423">
        <v>1</v>
      </c>
      <c r="BH423">
        <v>1</v>
      </c>
      <c r="BI423">
        <v>1</v>
      </c>
      <c r="BJ423">
        <v>1</v>
      </c>
      <c r="BK423">
        <v>1</v>
      </c>
      <c r="BL423">
        <v>1</v>
      </c>
      <c r="BM423">
        <v>1</v>
      </c>
      <c r="BN423">
        <v>1</v>
      </c>
      <c r="BO423">
        <v>1</v>
      </c>
      <c r="BP423">
        <v>1</v>
      </c>
      <c r="BQ423">
        <v>1</v>
      </c>
      <c r="BR423">
        <v>1</v>
      </c>
      <c r="BS423">
        <v>1</v>
      </c>
      <c r="BT423">
        <v>1</v>
      </c>
      <c r="BU423">
        <v>1</v>
      </c>
      <c r="BV423">
        <v>1</v>
      </c>
      <c r="BW423">
        <v>1</v>
      </c>
    </row>
    <row r="424" spans="1:75" x14ac:dyDescent="0.25">
      <c r="A424">
        <v>2448035</v>
      </c>
      <c r="B424">
        <v>1</v>
      </c>
      <c r="C424" s="1">
        <v>39661</v>
      </c>
      <c r="D424">
        <v>1</v>
      </c>
      <c r="E424">
        <v>36.9</v>
      </c>
      <c r="F424">
        <v>100.8</v>
      </c>
      <c r="G424">
        <v>8</v>
      </c>
      <c r="H424">
        <v>9</v>
      </c>
      <c r="I424">
        <v>1</v>
      </c>
      <c r="J424">
        <v>1</v>
      </c>
      <c r="K424">
        <v>1</v>
      </c>
      <c r="N424">
        <v>0</v>
      </c>
      <c r="O424">
        <v>0</v>
      </c>
      <c r="P424">
        <v>2.8</v>
      </c>
      <c r="Q424">
        <v>1.5</v>
      </c>
      <c r="R424">
        <v>9.8000000000000007</v>
      </c>
      <c r="S424">
        <v>0</v>
      </c>
      <c r="T424">
        <v>7.4</v>
      </c>
      <c r="U424">
        <v>36.9</v>
      </c>
      <c r="V424">
        <v>0.8</v>
      </c>
      <c r="W424">
        <v>27.1</v>
      </c>
      <c r="X424">
        <v>0</v>
      </c>
      <c r="Y424">
        <v>0</v>
      </c>
      <c r="Z424">
        <v>0</v>
      </c>
      <c r="AA424">
        <v>6.2</v>
      </c>
      <c r="AB424">
        <v>0</v>
      </c>
      <c r="AC424">
        <v>8.3000000000000007</v>
      </c>
      <c r="AD424">
        <v>0</v>
      </c>
      <c r="AE424">
        <v>0</v>
      </c>
      <c r="AF424">
        <v>0</v>
      </c>
      <c r="AG424">
        <v>0</v>
      </c>
      <c r="AH424">
        <v>0</v>
      </c>
      <c r="AI424">
        <v>0</v>
      </c>
      <c r="AJ424">
        <v>0</v>
      </c>
      <c r="AK424">
        <v>0</v>
      </c>
      <c r="AL424">
        <v>0</v>
      </c>
      <c r="AM424">
        <v>0</v>
      </c>
      <c r="AN424">
        <v>0</v>
      </c>
      <c r="AO424">
        <v>0</v>
      </c>
      <c r="AP424">
        <v>0</v>
      </c>
      <c r="AQ424">
        <v>0</v>
      </c>
      <c r="AR424">
        <v>0</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1</v>
      </c>
      <c r="BV424">
        <v>1</v>
      </c>
      <c r="BW424">
        <v>1</v>
      </c>
    </row>
    <row r="425" spans="1:75" x14ac:dyDescent="0.25">
      <c r="A425">
        <v>2448035</v>
      </c>
      <c r="B425">
        <v>1</v>
      </c>
      <c r="C425" s="1">
        <v>39692</v>
      </c>
      <c r="D425">
        <v>1</v>
      </c>
      <c r="E425">
        <v>37.1</v>
      </c>
      <c r="F425">
        <v>79.400000000000006</v>
      </c>
      <c r="G425">
        <v>21</v>
      </c>
      <c r="H425">
        <v>6</v>
      </c>
      <c r="I425">
        <v>1</v>
      </c>
      <c r="J425">
        <v>1</v>
      </c>
      <c r="K425">
        <v>1</v>
      </c>
      <c r="N425">
        <v>0</v>
      </c>
      <c r="O425">
        <v>0</v>
      </c>
      <c r="P425">
        <v>0</v>
      </c>
      <c r="Q425">
        <v>0</v>
      </c>
      <c r="R425">
        <v>9.8000000000000007</v>
      </c>
      <c r="S425">
        <v>0</v>
      </c>
      <c r="T425">
        <v>0</v>
      </c>
      <c r="U425">
        <v>0</v>
      </c>
      <c r="V425">
        <v>0</v>
      </c>
      <c r="W425">
        <v>0</v>
      </c>
      <c r="X425">
        <v>0</v>
      </c>
      <c r="Y425">
        <v>0</v>
      </c>
      <c r="Z425">
        <v>22.5</v>
      </c>
      <c r="AA425">
        <v>6.4</v>
      </c>
      <c r="AB425">
        <v>0</v>
      </c>
      <c r="AC425">
        <v>0</v>
      </c>
      <c r="AD425">
        <v>0</v>
      </c>
      <c r="AE425">
        <v>0</v>
      </c>
      <c r="AF425">
        <v>0</v>
      </c>
      <c r="AG425">
        <v>0</v>
      </c>
      <c r="AH425">
        <v>37.1</v>
      </c>
      <c r="AI425">
        <v>0.4</v>
      </c>
      <c r="AJ425">
        <v>0</v>
      </c>
      <c r="AK425">
        <v>0</v>
      </c>
      <c r="AL425">
        <v>0</v>
      </c>
      <c r="AM425">
        <v>0</v>
      </c>
      <c r="AN425">
        <v>0</v>
      </c>
      <c r="AO425">
        <v>0</v>
      </c>
      <c r="AP425">
        <v>0</v>
      </c>
      <c r="AQ425">
        <v>3.2</v>
      </c>
      <c r="AR425" s="5" t="s">
        <v>84</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0</v>
      </c>
    </row>
    <row r="426" spans="1:75" x14ac:dyDescent="0.25">
      <c r="A426">
        <v>2448035</v>
      </c>
      <c r="B426">
        <v>1</v>
      </c>
      <c r="C426" s="1">
        <v>39722</v>
      </c>
      <c r="D426">
        <v>1</v>
      </c>
      <c r="E426">
        <v>37.299999999999997</v>
      </c>
      <c r="F426">
        <v>177.1</v>
      </c>
      <c r="G426">
        <v>5</v>
      </c>
      <c r="H426">
        <v>14</v>
      </c>
      <c r="I426">
        <v>1</v>
      </c>
      <c r="J426">
        <v>1</v>
      </c>
      <c r="K426">
        <v>1</v>
      </c>
      <c r="N426">
        <v>0</v>
      </c>
      <c r="O426">
        <v>20.9</v>
      </c>
      <c r="P426">
        <v>0</v>
      </c>
      <c r="Q426">
        <v>0</v>
      </c>
      <c r="R426">
        <v>37.299999999999997</v>
      </c>
      <c r="S426">
        <v>0</v>
      </c>
      <c r="T426">
        <v>0</v>
      </c>
      <c r="U426">
        <v>0</v>
      </c>
      <c r="V426">
        <v>0</v>
      </c>
      <c r="W426">
        <v>0</v>
      </c>
      <c r="X426">
        <v>0</v>
      </c>
      <c r="Y426">
        <v>4.8</v>
      </c>
      <c r="Z426">
        <v>0</v>
      </c>
      <c r="AA426">
        <v>9.5</v>
      </c>
      <c r="AB426">
        <v>0</v>
      </c>
      <c r="AC426">
        <v>0</v>
      </c>
      <c r="AD426">
        <v>29.7</v>
      </c>
      <c r="AE426">
        <v>0.2</v>
      </c>
      <c r="AF426">
        <v>1.8</v>
      </c>
      <c r="AG426">
        <v>0</v>
      </c>
      <c r="AH426">
        <v>16.8</v>
      </c>
      <c r="AI426">
        <v>0.9</v>
      </c>
      <c r="AJ426">
        <v>0</v>
      </c>
      <c r="AK426">
        <v>2.7</v>
      </c>
      <c r="AL426">
        <v>3.5</v>
      </c>
      <c r="AM426">
        <v>0</v>
      </c>
      <c r="AN426">
        <v>9.8000000000000007</v>
      </c>
      <c r="AO426">
        <v>8.9</v>
      </c>
      <c r="AP426">
        <v>30.3</v>
      </c>
      <c r="AQ426">
        <v>0</v>
      </c>
      <c r="AR426">
        <v>0</v>
      </c>
      <c r="AS426">
        <v>1</v>
      </c>
      <c r="AT426">
        <v>1</v>
      </c>
      <c r="AU426">
        <v>1</v>
      </c>
      <c r="AV426">
        <v>1</v>
      </c>
      <c r="AW426">
        <v>1</v>
      </c>
      <c r="AX426">
        <v>1</v>
      </c>
      <c r="AY426">
        <v>1</v>
      </c>
      <c r="AZ426">
        <v>1</v>
      </c>
      <c r="BA426">
        <v>1</v>
      </c>
      <c r="BB426">
        <v>1</v>
      </c>
      <c r="BC426">
        <v>1</v>
      </c>
      <c r="BD426">
        <v>1</v>
      </c>
      <c r="BE426">
        <v>1</v>
      </c>
      <c r="BF426">
        <v>1</v>
      </c>
      <c r="BG426">
        <v>1</v>
      </c>
      <c r="BH426">
        <v>1</v>
      </c>
      <c r="BI426">
        <v>1</v>
      </c>
      <c r="BJ426">
        <v>1</v>
      </c>
      <c r="BK426">
        <v>1</v>
      </c>
      <c r="BL426">
        <v>1</v>
      </c>
      <c r="BM426">
        <v>1</v>
      </c>
      <c r="BN426">
        <v>1</v>
      </c>
      <c r="BO426">
        <v>1</v>
      </c>
      <c r="BP426">
        <v>1</v>
      </c>
      <c r="BQ426">
        <v>1</v>
      </c>
      <c r="BR426">
        <v>1</v>
      </c>
      <c r="BS426">
        <v>1</v>
      </c>
      <c r="BT426">
        <v>1</v>
      </c>
      <c r="BU426">
        <v>1</v>
      </c>
      <c r="BV426">
        <v>1</v>
      </c>
      <c r="BW426">
        <v>1</v>
      </c>
    </row>
    <row r="427" spans="1:75" x14ac:dyDescent="0.25">
      <c r="A427">
        <v>2448035</v>
      </c>
      <c r="B427">
        <v>1</v>
      </c>
      <c r="C427" s="1">
        <v>39753</v>
      </c>
      <c r="D427">
        <v>1</v>
      </c>
      <c r="E427">
        <v>46</v>
      </c>
      <c r="F427">
        <v>123.4</v>
      </c>
      <c r="G427">
        <v>7</v>
      </c>
      <c r="H427">
        <v>10</v>
      </c>
      <c r="I427">
        <v>1</v>
      </c>
      <c r="J427">
        <v>1</v>
      </c>
      <c r="K427">
        <v>1</v>
      </c>
      <c r="N427">
        <v>25.3</v>
      </c>
      <c r="O427">
        <v>0.2</v>
      </c>
      <c r="P427">
        <v>17.8</v>
      </c>
      <c r="Q427">
        <v>0.9</v>
      </c>
      <c r="R427">
        <v>0</v>
      </c>
      <c r="S427">
        <v>0</v>
      </c>
      <c r="T427">
        <v>46</v>
      </c>
      <c r="U427">
        <v>0</v>
      </c>
      <c r="V427">
        <v>0</v>
      </c>
      <c r="W427">
        <v>8.1999999999999993</v>
      </c>
      <c r="X427">
        <v>0</v>
      </c>
      <c r="Y427">
        <v>0</v>
      </c>
      <c r="Z427">
        <v>6.1</v>
      </c>
      <c r="AA427">
        <v>0</v>
      </c>
      <c r="AB427">
        <v>0</v>
      </c>
      <c r="AC427">
        <v>0</v>
      </c>
      <c r="AD427">
        <v>0</v>
      </c>
      <c r="AE427">
        <v>6.5</v>
      </c>
      <c r="AF427">
        <v>0</v>
      </c>
      <c r="AG427">
        <v>0</v>
      </c>
      <c r="AH427">
        <v>0</v>
      </c>
      <c r="AI427">
        <v>0</v>
      </c>
      <c r="AJ427">
        <v>0</v>
      </c>
      <c r="AK427">
        <v>0</v>
      </c>
      <c r="AL427">
        <v>4.5999999999999996</v>
      </c>
      <c r="AM427">
        <v>0</v>
      </c>
      <c r="AN427">
        <v>7.8</v>
      </c>
      <c r="AO427">
        <v>0</v>
      </c>
      <c r="AP427">
        <v>0</v>
      </c>
      <c r="AQ427">
        <v>0</v>
      </c>
      <c r="AR427" s="5" t="s">
        <v>84</v>
      </c>
      <c r="AS427">
        <v>1</v>
      </c>
      <c r="AT427">
        <v>1</v>
      </c>
      <c r="AU427">
        <v>1</v>
      </c>
      <c r="AV427">
        <v>1</v>
      </c>
      <c r="AW427">
        <v>1</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0</v>
      </c>
    </row>
    <row r="428" spans="1:75" x14ac:dyDescent="0.25">
      <c r="A428">
        <v>2448035</v>
      </c>
      <c r="B428">
        <v>1</v>
      </c>
      <c r="C428" s="1">
        <v>39783</v>
      </c>
      <c r="D428">
        <v>1</v>
      </c>
      <c r="E428">
        <v>24.7</v>
      </c>
      <c r="F428">
        <v>87.2</v>
      </c>
      <c r="G428">
        <v>3</v>
      </c>
      <c r="H428">
        <v>8</v>
      </c>
      <c r="I428">
        <v>1</v>
      </c>
      <c r="J428">
        <v>1</v>
      </c>
      <c r="K428">
        <v>1</v>
      </c>
      <c r="N428">
        <v>0</v>
      </c>
      <c r="O428">
        <v>0</v>
      </c>
      <c r="P428">
        <v>24.7</v>
      </c>
      <c r="Q428">
        <v>0.9</v>
      </c>
      <c r="R428">
        <v>0</v>
      </c>
      <c r="S428">
        <v>5.9</v>
      </c>
      <c r="T428">
        <v>0</v>
      </c>
      <c r="U428">
        <v>0</v>
      </c>
      <c r="V428">
        <v>0</v>
      </c>
      <c r="W428">
        <v>0</v>
      </c>
      <c r="X428">
        <v>0</v>
      </c>
      <c r="Y428">
        <v>15.2</v>
      </c>
      <c r="Z428">
        <v>0</v>
      </c>
      <c r="AA428">
        <v>0</v>
      </c>
      <c r="AB428">
        <v>0</v>
      </c>
      <c r="AC428">
        <v>0</v>
      </c>
      <c r="AD428">
        <v>0</v>
      </c>
      <c r="AE428">
        <v>8.3000000000000007</v>
      </c>
      <c r="AF428">
        <v>0</v>
      </c>
      <c r="AG428">
        <v>0</v>
      </c>
      <c r="AH428">
        <v>0</v>
      </c>
      <c r="AI428">
        <v>4.2</v>
      </c>
      <c r="AJ428">
        <v>0</v>
      </c>
      <c r="AK428">
        <v>0</v>
      </c>
      <c r="AL428">
        <v>21.2</v>
      </c>
      <c r="AM428">
        <v>0</v>
      </c>
      <c r="AN428">
        <v>6.8</v>
      </c>
      <c r="AO428">
        <v>0</v>
      </c>
      <c r="AP428">
        <v>0</v>
      </c>
      <c r="AQ428">
        <v>0</v>
      </c>
      <c r="AR428">
        <v>0</v>
      </c>
      <c r="AS428">
        <v>1</v>
      </c>
      <c r="AT428">
        <v>1</v>
      </c>
      <c r="AU428">
        <v>1</v>
      </c>
      <c r="AV428">
        <v>1</v>
      </c>
      <c r="AW428">
        <v>1</v>
      </c>
      <c r="AX428">
        <v>1</v>
      </c>
      <c r="AY428">
        <v>1</v>
      </c>
      <c r="AZ428">
        <v>1</v>
      </c>
      <c r="BA428">
        <v>1</v>
      </c>
      <c r="BB428">
        <v>1</v>
      </c>
      <c r="BC428">
        <v>1</v>
      </c>
      <c r="BD428">
        <v>1</v>
      </c>
      <c r="BE428">
        <v>1</v>
      </c>
      <c r="BF428">
        <v>1</v>
      </c>
      <c r="BG428">
        <v>1</v>
      </c>
      <c r="BH428">
        <v>1</v>
      </c>
      <c r="BI428">
        <v>1</v>
      </c>
      <c r="BJ428">
        <v>1</v>
      </c>
      <c r="BK428">
        <v>1</v>
      </c>
      <c r="BL428">
        <v>1</v>
      </c>
      <c r="BM428">
        <v>1</v>
      </c>
      <c r="BN428">
        <v>1</v>
      </c>
      <c r="BO428">
        <v>1</v>
      </c>
      <c r="BP428">
        <v>1</v>
      </c>
      <c r="BQ428">
        <v>1</v>
      </c>
      <c r="BR428">
        <v>1</v>
      </c>
      <c r="BS428">
        <v>1</v>
      </c>
      <c r="BT428">
        <v>1</v>
      </c>
      <c r="BU428">
        <v>1</v>
      </c>
      <c r="BV428">
        <v>1</v>
      </c>
      <c r="BW428">
        <v>1</v>
      </c>
    </row>
    <row r="429" spans="1:75" s="2" customFormat="1" x14ac:dyDescent="0.25">
      <c r="A429" s="2">
        <v>2448035</v>
      </c>
      <c r="B429" s="2">
        <v>1</v>
      </c>
      <c r="C429" s="3">
        <v>39814</v>
      </c>
      <c r="D429" s="2">
        <v>1</v>
      </c>
      <c r="E429" s="2">
        <v>39.6</v>
      </c>
      <c r="F429" s="2">
        <v>198.4</v>
      </c>
      <c r="G429" s="2">
        <v>20</v>
      </c>
      <c r="H429" s="2">
        <v>13</v>
      </c>
      <c r="I429" s="2">
        <v>1</v>
      </c>
      <c r="J429" s="2">
        <v>1</v>
      </c>
      <c r="K429" s="2">
        <v>1</v>
      </c>
      <c r="N429" s="2">
        <v>0</v>
      </c>
      <c r="O429" s="2">
        <v>0</v>
      </c>
      <c r="P429" s="2">
        <v>2.2000000000000002</v>
      </c>
      <c r="Q429" s="2">
        <v>0</v>
      </c>
      <c r="R429" s="2">
        <v>18.2</v>
      </c>
      <c r="S429" s="2">
        <v>0</v>
      </c>
      <c r="T429" s="2">
        <v>9.6</v>
      </c>
      <c r="U429" s="2">
        <v>0</v>
      </c>
      <c r="V429" s="2">
        <v>0</v>
      </c>
      <c r="W429" s="2">
        <v>31.3</v>
      </c>
      <c r="X429" s="2">
        <v>14.8</v>
      </c>
      <c r="Y429" s="2">
        <v>0</v>
      </c>
      <c r="Z429" s="2">
        <v>0</v>
      </c>
      <c r="AA429" s="2">
        <v>0</v>
      </c>
      <c r="AB429" s="2">
        <v>18.3</v>
      </c>
      <c r="AC429" s="2">
        <v>6.2</v>
      </c>
      <c r="AD429" s="2">
        <v>0</v>
      </c>
      <c r="AE429" s="2">
        <v>0.8</v>
      </c>
      <c r="AF429" s="2">
        <v>0</v>
      </c>
      <c r="AG429" s="2">
        <v>39.6</v>
      </c>
      <c r="AH429" s="2">
        <v>0</v>
      </c>
      <c r="AI429" s="2">
        <v>0</v>
      </c>
      <c r="AJ429" s="2">
        <v>3.2</v>
      </c>
      <c r="AK429" s="2">
        <v>0</v>
      </c>
      <c r="AL429" s="2">
        <v>4.0999999999999996</v>
      </c>
      <c r="AM429" s="2">
        <v>0</v>
      </c>
      <c r="AN429" s="2">
        <v>24.5</v>
      </c>
      <c r="AO429" s="2">
        <v>0</v>
      </c>
      <c r="AP429" s="2">
        <v>0</v>
      </c>
      <c r="AQ429" s="2">
        <v>0</v>
      </c>
      <c r="AR429" s="2">
        <v>25.6</v>
      </c>
      <c r="AS429" s="2">
        <v>1</v>
      </c>
      <c r="AT429" s="2">
        <v>1</v>
      </c>
      <c r="AU429" s="2">
        <v>1</v>
      </c>
      <c r="AV429" s="2">
        <v>1</v>
      </c>
      <c r="AW429" s="2">
        <v>1</v>
      </c>
      <c r="AX429" s="2">
        <v>1</v>
      </c>
      <c r="AY429" s="2">
        <v>1</v>
      </c>
      <c r="AZ429" s="2">
        <v>1</v>
      </c>
      <c r="BA429" s="2">
        <v>1</v>
      </c>
      <c r="BB429" s="2">
        <v>1</v>
      </c>
      <c r="BC429" s="2">
        <v>1</v>
      </c>
      <c r="BD429" s="2">
        <v>1</v>
      </c>
      <c r="BE429" s="2">
        <v>1</v>
      </c>
      <c r="BF429" s="2">
        <v>1</v>
      </c>
      <c r="BG429" s="2">
        <v>1</v>
      </c>
      <c r="BH429" s="2">
        <v>1</v>
      </c>
      <c r="BI429" s="2">
        <v>1</v>
      </c>
      <c r="BJ429" s="2">
        <v>1</v>
      </c>
      <c r="BK429" s="2">
        <v>1</v>
      </c>
      <c r="BL429" s="2">
        <v>1</v>
      </c>
      <c r="BM429" s="2">
        <v>1</v>
      </c>
      <c r="BN429" s="2">
        <v>1</v>
      </c>
      <c r="BO429" s="2">
        <v>1</v>
      </c>
      <c r="BP429" s="2">
        <v>1</v>
      </c>
      <c r="BQ429" s="2">
        <v>1</v>
      </c>
      <c r="BR429" s="2">
        <v>1</v>
      </c>
      <c r="BS429" s="2">
        <v>1</v>
      </c>
      <c r="BT429" s="2">
        <v>1</v>
      </c>
      <c r="BU429" s="2">
        <v>1</v>
      </c>
      <c r="BV429" s="2">
        <v>1</v>
      </c>
      <c r="BW429" s="2">
        <v>1</v>
      </c>
    </row>
    <row r="430" spans="1:75" x14ac:dyDescent="0.25">
      <c r="A430">
        <v>2448035</v>
      </c>
      <c r="B430">
        <v>1</v>
      </c>
      <c r="C430" s="1">
        <v>39845</v>
      </c>
      <c r="D430">
        <v>1</v>
      </c>
      <c r="E430">
        <v>39.200000000000003</v>
      </c>
      <c r="F430">
        <v>217.7</v>
      </c>
      <c r="G430">
        <v>28</v>
      </c>
      <c r="H430">
        <v>14</v>
      </c>
      <c r="I430">
        <v>1</v>
      </c>
      <c r="J430">
        <v>1</v>
      </c>
      <c r="K430">
        <v>1</v>
      </c>
      <c r="N430">
        <v>7.9</v>
      </c>
      <c r="O430">
        <v>0</v>
      </c>
      <c r="P430">
        <v>15.6</v>
      </c>
      <c r="Q430">
        <v>0</v>
      </c>
      <c r="R430">
        <v>0</v>
      </c>
      <c r="S430">
        <v>0</v>
      </c>
      <c r="T430">
        <v>3.4</v>
      </c>
      <c r="U430">
        <v>0</v>
      </c>
      <c r="V430">
        <v>0</v>
      </c>
      <c r="W430">
        <v>0</v>
      </c>
      <c r="X430">
        <v>0</v>
      </c>
      <c r="Y430">
        <v>14.9</v>
      </c>
      <c r="Z430">
        <v>0</v>
      </c>
      <c r="AA430">
        <v>25.9</v>
      </c>
      <c r="AB430">
        <v>0</v>
      </c>
      <c r="AC430">
        <v>26.1</v>
      </c>
      <c r="AD430">
        <v>5.6</v>
      </c>
      <c r="AE430">
        <v>0</v>
      </c>
      <c r="AF430">
        <v>0</v>
      </c>
      <c r="AG430">
        <v>0</v>
      </c>
      <c r="AH430">
        <v>9.4</v>
      </c>
      <c r="AI430">
        <v>0</v>
      </c>
      <c r="AJ430">
        <v>32.799999999999997</v>
      </c>
      <c r="AK430">
        <v>2.8</v>
      </c>
      <c r="AL430">
        <v>19.399999999999999</v>
      </c>
      <c r="AM430">
        <v>12.1</v>
      </c>
      <c r="AN430">
        <v>2.6</v>
      </c>
      <c r="AO430">
        <v>39.200000000000003</v>
      </c>
      <c r="AP430" s="54" t="s">
        <v>84</v>
      </c>
      <c r="AQ430" s="54"/>
      <c r="AR430" s="54"/>
      <c r="AS430">
        <v>1</v>
      </c>
      <c r="AT430">
        <v>1</v>
      </c>
      <c r="AU430">
        <v>1</v>
      </c>
      <c r="AV430">
        <v>1</v>
      </c>
      <c r="AW430">
        <v>1</v>
      </c>
      <c r="AX430">
        <v>1</v>
      </c>
      <c r="AY430">
        <v>1</v>
      </c>
      <c r="AZ430">
        <v>1</v>
      </c>
      <c r="BA430">
        <v>1</v>
      </c>
      <c r="BB430">
        <v>1</v>
      </c>
      <c r="BC430">
        <v>1</v>
      </c>
      <c r="BD430">
        <v>1</v>
      </c>
      <c r="BE430">
        <v>1</v>
      </c>
      <c r="BF430">
        <v>1</v>
      </c>
      <c r="BG430">
        <v>1</v>
      </c>
      <c r="BH430">
        <v>1</v>
      </c>
      <c r="BI430">
        <v>1</v>
      </c>
      <c r="BJ430">
        <v>1</v>
      </c>
      <c r="BK430">
        <v>1</v>
      </c>
      <c r="BL430">
        <v>1</v>
      </c>
      <c r="BM430">
        <v>1</v>
      </c>
      <c r="BN430">
        <v>1</v>
      </c>
      <c r="BO430">
        <v>1</v>
      </c>
      <c r="BP430">
        <v>1</v>
      </c>
      <c r="BQ430">
        <v>1</v>
      </c>
      <c r="BR430">
        <v>1</v>
      </c>
      <c r="BS430">
        <v>1</v>
      </c>
      <c r="BT430">
        <v>1</v>
      </c>
      <c r="BU430">
        <v>0</v>
      </c>
    </row>
    <row r="431" spans="1:75" x14ac:dyDescent="0.25">
      <c r="A431">
        <v>2448035</v>
      </c>
      <c r="B431">
        <v>1</v>
      </c>
      <c r="C431" s="1">
        <v>39873</v>
      </c>
      <c r="D431">
        <v>1</v>
      </c>
      <c r="E431">
        <v>26.2</v>
      </c>
      <c r="F431">
        <v>55.4</v>
      </c>
      <c r="G431">
        <v>13</v>
      </c>
      <c r="H431">
        <v>4</v>
      </c>
      <c r="I431">
        <v>1</v>
      </c>
      <c r="J431">
        <v>1</v>
      </c>
      <c r="K431">
        <v>1</v>
      </c>
      <c r="N431">
        <v>4.5999999999999996</v>
      </c>
      <c r="O431">
        <v>17.8</v>
      </c>
      <c r="P431">
        <v>0</v>
      </c>
      <c r="Q431">
        <v>0</v>
      </c>
      <c r="R431">
        <v>0</v>
      </c>
      <c r="S431">
        <v>0</v>
      </c>
      <c r="T431">
        <v>0</v>
      </c>
      <c r="U431">
        <v>0</v>
      </c>
      <c r="V431">
        <v>0</v>
      </c>
      <c r="W431">
        <v>0</v>
      </c>
      <c r="X431">
        <v>0</v>
      </c>
      <c r="Y431">
        <v>0</v>
      </c>
      <c r="Z431">
        <v>26.2</v>
      </c>
      <c r="AA431">
        <v>0</v>
      </c>
      <c r="AB431">
        <v>0</v>
      </c>
      <c r="AC431">
        <v>0</v>
      </c>
      <c r="AD431">
        <v>0</v>
      </c>
      <c r="AE431">
        <v>0</v>
      </c>
      <c r="AF431">
        <v>0</v>
      </c>
      <c r="AG431">
        <v>0</v>
      </c>
      <c r="AH431">
        <v>0</v>
      </c>
      <c r="AI431">
        <v>0</v>
      </c>
      <c r="AJ431">
        <v>0</v>
      </c>
      <c r="AK431">
        <v>0</v>
      </c>
      <c r="AL431">
        <v>0</v>
      </c>
      <c r="AM431">
        <v>0</v>
      </c>
      <c r="AN431">
        <v>0</v>
      </c>
      <c r="AO431">
        <v>0</v>
      </c>
      <c r="AP431">
        <v>6.8</v>
      </c>
      <c r="AQ431">
        <v>0</v>
      </c>
      <c r="AR431">
        <v>0</v>
      </c>
      <c r="AS431">
        <v>1</v>
      </c>
      <c r="AT431">
        <v>1</v>
      </c>
      <c r="AU431">
        <v>1</v>
      </c>
      <c r="AV431">
        <v>1</v>
      </c>
      <c r="AW431">
        <v>1</v>
      </c>
      <c r="AX431">
        <v>1</v>
      </c>
      <c r="AY431">
        <v>1</v>
      </c>
      <c r="AZ431">
        <v>1</v>
      </c>
      <c r="BA431">
        <v>1</v>
      </c>
      <c r="BB431">
        <v>1</v>
      </c>
      <c r="BC431">
        <v>1</v>
      </c>
      <c r="BD431">
        <v>1</v>
      </c>
      <c r="BE431">
        <v>1</v>
      </c>
      <c r="BF431">
        <v>1</v>
      </c>
      <c r="BG431">
        <v>1</v>
      </c>
      <c r="BH431">
        <v>1</v>
      </c>
      <c r="BI431">
        <v>1</v>
      </c>
      <c r="BJ431">
        <v>1</v>
      </c>
      <c r="BK431">
        <v>1</v>
      </c>
      <c r="BL431">
        <v>1</v>
      </c>
      <c r="BM431">
        <v>1</v>
      </c>
      <c r="BN431">
        <v>1</v>
      </c>
      <c r="BO431">
        <v>1</v>
      </c>
      <c r="BP431">
        <v>1</v>
      </c>
      <c r="BQ431">
        <v>1</v>
      </c>
      <c r="BR431">
        <v>1</v>
      </c>
      <c r="BS431">
        <v>1</v>
      </c>
      <c r="BT431">
        <v>1</v>
      </c>
      <c r="BU431">
        <v>1</v>
      </c>
      <c r="BV431">
        <v>1</v>
      </c>
      <c r="BW431">
        <v>1</v>
      </c>
    </row>
    <row r="432" spans="1:75" x14ac:dyDescent="0.25">
      <c r="A432">
        <v>2448035</v>
      </c>
      <c r="B432">
        <v>1</v>
      </c>
      <c r="C432" s="1">
        <v>39904</v>
      </c>
      <c r="D432">
        <v>1</v>
      </c>
      <c r="E432">
        <v>4.0999999999999996</v>
      </c>
      <c r="F432">
        <v>6.1</v>
      </c>
      <c r="G432">
        <v>5</v>
      </c>
      <c r="H432">
        <v>4</v>
      </c>
      <c r="I432">
        <v>1</v>
      </c>
      <c r="J432">
        <v>1</v>
      </c>
      <c r="K432">
        <v>1</v>
      </c>
      <c r="N432">
        <v>0</v>
      </c>
      <c r="O432">
        <v>0</v>
      </c>
      <c r="P432">
        <v>0</v>
      </c>
      <c r="Q432">
        <v>0</v>
      </c>
      <c r="R432">
        <v>4.0999999999999996</v>
      </c>
      <c r="S432">
        <v>0.3</v>
      </c>
      <c r="T432">
        <v>0</v>
      </c>
      <c r="U432">
        <v>0</v>
      </c>
      <c r="V432">
        <v>0</v>
      </c>
      <c r="W432">
        <v>0</v>
      </c>
      <c r="X432">
        <v>0</v>
      </c>
      <c r="Y432">
        <v>0</v>
      </c>
      <c r="Z432">
        <v>0</v>
      </c>
      <c r="AA432">
        <v>0.4</v>
      </c>
      <c r="AB432">
        <v>1.3</v>
      </c>
      <c r="AC432">
        <v>0</v>
      </c>
      <c r="AD432">
        <v>0</v>
      </c>
      <c r="AE432">
        <v>0</v>
      </c>
      <c r="AF432">
        <v>0</v>
      </c>
      <c r="AG432">
        <v>0</v>
      </c>
      <c r="AH432">
        <v>0</v>
      </c>
      <c r="AI432">
        <v>0</v>
      </c>
      <c r="AJ432">
        <v>0</v>
      </c>
      <c r="AK432">
        <v>0</v>
      </c>
      <c r="AL432">
        <v>0</v>
      </c>
      <c r="AM432">
        <v>0</v>
      </c>
      <c r="AN432">
        <v>0</v>
      </c>
      <c r="AO432">
        <v>0</v>
      </c>
      <c r="AP432">
        <v>0</v>
      </c>
      <c r="AQ432">
        <v>0</v>
      </c>
      <c r="AR432" s="5" t="s">
        <v>84</v>
      </c>
      <c r="AS432">
        <v>1</v>
      </c>
      <c r="AT432">
        <v>1</v>
      </c>
      <c r="AU432">
        <v>1</v>
      </c>
      <c r="AV432">
        <v>1</v>
      </c>
      <c r="AW432">
        <v>1</v>
      </c>
      <c r="AX432">
        <v>1</v>
      </c>
      <c r="AY432">
        <v>1</v>
      </c>
      <c r="AZ432">
        <v>1</v>
      </c>
      <c r="BA432">
        <v>1</v>
      </c>
      <c r="BB432">
        <v>1</v>
      </c>
      <c r="BC432">
        <v>1</v>
      </c>
      <c r="BD432">
        <v>1</v>
      </c>
      <c r="BE432">
        <v>1</v>
      </c>
      <c r="BF432">
        <v>1</v>
      </c>
      <c r="BG432">
        <v>1</v>
      </c>
      <c r="BH432">
        <v>1</v>
      </c>
      <c r="BI432">
        <v>1</v>
      </c>
      <c r="BJ432">
        <v>1</v>
      </c>
      <c r="BK432">
        <v>1</v>
      </c>
      <c r="BL432">
        <v>1</v>
      </c>
      <c r="BM432">
        <v>1</v>
      </c>
      <c r="BN432">
        <v>1</v>
      </c>
      <c r="BO432">
        <v>1</v>
      </c>
      <c r="BP432">
        <v>1</v>
      </c>
      <c r="BQ432">
        <v>1</v>
      </c>
      <c r="BR432">
        <v>1</v>
      </c>
      <c r="BS432">
        <v>1</v>
      </c>
      <c r="BT432">
        <v>1</v>
      </c>
      <c r="BU432">
        <v>1</v>
      </c>
      <c r="BV432">
        <v>1</v>
      </c>
      <c r="BW432">
        <v>0</v>
      </c>
    </row>
    <row r="433" spans="1:75" x14ac:dyDescent="0.25">
      <c r="A433">
        <v>2448035</v>
      </c>
      <c r="B433">
        <v>1</v>
      </c>
      <c r="C433" s="1">
        <v>39934</v>
      </c>
      <c r="D433">
        <v>1</v>
      </c>
      <c r="E433">
        <v>25.5</v>
      </c>
      <c r="F433">
        <v>55.8</v>
      </c>
      <c r="G433">
        <v>9</v>
      </c>
      <c r="H433">
        <v>6</v>
      </c>
      <c r="I433">
        <v>1</v>
      </c>
      <c r="J433">
        <v>1</v>
      </c>
      <c r="K433">
        <v>1</v>
      </c>
      <c r="N433">
        <v>0</v>
      </c>
      <c r="O433">
        <v>0</v>
      </c>
      <c r="P433">
        <v>0</v>
      </c>
      <c r="Q433">
        <v>16.2</v>
      </c>
      <c r="R433">
        <v>1.2</v>
      </c>
      <c r="S433">
        <v>2.9</v>
      </c>
      <c r="T433">
        <v>0</v>
      </c>
      <c r="U433">
        <v>0</v>
      </c>
      <c r="V433">
        <v>25.5</v>
      </c>
      <c r="W433">
        <v>0</v>
      </c>
      <c r="X433">
        <v>0</v>
      </c>
      <c r="Y433">
        <v>0</v>
      </c>
      <c r="Z433">
        <v>0</v>
      </c>
      <c r="AA433">
        <v>0</v>
      </c>
      <c r="AB433">
        <v>0</v>
      </c>
      <c r="AC433">
        <v>0</v>
      </c>
      <c r="AD433">
        <v>0</v>
      </c>
      <c r="AE433">
        <v>0</v>
      </c>
      <c r="AF433">
        <v>0</v>
      </c>
      <c r="AG433">
        <v>0</v>
      </c>
      <c r="AH433">
        <v>0</v>
      </c>
      <c r="AI433">
        <v>0</v>
      </c>
      <c r="AJ433">
        <v>0</v>
      </c>
      <c r="AK433">
        <v>0</v>
      </c>
      <c r="AL433">
        <v>0</v>
      </c>
      <c r="AM433">
        <v>9.8000000000000007</v>
      </c>
      <c r="AN433">
        <v>0.2</v>
      </c>
      <c r="AO433">
        <v>0</v>
      </c>
      <c r="AP433">
        <v>0</v>
      </c>
      <c r="AQ433">
        <v>0</v>
      </c>
      <c r="AR433">
        <v>0</v>
      </c>
      <c r="AS433">
        <v>1</v>
      </c>
      <c r="AT433">
        <v>1</v>
      </c>
      <c r="AU433">
        <v>1</v>
      </c>
      <c r="AV433">
        <v>1</v>
      </c>
      <c r="AW433">
        <v>1</v>
      </c>
      <c r="AX433">
        <v>1</v>
      </c>
      <c r="AY433">
        <v>1</v>
      </c>
      <c r="AZ433">
        <v>1</v>
      </c>
      <c r="BA433">
        <v>1</v>
      </c>
      <c r="BB433">
        <v>1</v>
      </c>
      <c r="BC433">
        <v>1</v>
      </c>
      <c r="BD433">
        <v>1</v>
      </c>
      <c r="BE433">
        <v>1</v>
      </c>
      <c r="BF433">
        <v>1</v>
      </c>
      <c r="BG433">
        <v>1</v>
      </c>
      <c r="BH433">
        <v>1</v>
      </c>
      <c r="BI433">
        <v>1</v>
      </c>
      <c r="BJ433">
        <v>1</v>
      </c>
      <c r="BK433">
        <v>1</v>
      </c>
      <c r="BL433">
        <v>1</v>
      </c>
      <c r="BM433">
        <v>1</v>
      </c>
      <c r="BN433">
        <v>1</v>
      </c>
      <c r="BO433">
        <v>1</v>
      </c>
      <c r="BP433">
        <v>1</v>
      </c>
      <c r="BQ433">
        <v>1</v>
      </c>
      <c r="BR433">
        <v>1</v>
      </c>
      <c r="BS433">
        <v>1</v>
      </c>
      <c r="BT433">
        <v>1</v>
      </c>
      <c r="BU433">
        <v>1</v>
      </c>
      <c r="BV433">
        <v>1</v>
      </c>
      <c r="BW433">
        <v>1</v>
      </c>
    </row>
    <row r="434" spans="1:75" x14ac:dyDescent="0.25">
      <c r="A434">
        <v>2448035</v>
      </c>
      <c r="B434">
        <v>1</v>
      </c>
      <c r="C434" s="1">
        <v>39965</v>
      </c>
      <c r="D434">
        <v>1</v>
      </c>
      <c r="E434">
        <v>26.2</v>
      </c>
      <c r="F434">
        <v>91.2</v>
      </c>
      <c r="G434">
        <v>16</v>
      </c>
      <c r="H434">
        <v>9</v>
      </c>
      <c r="I434">
        <v>1</v>
      </c>
      <c r="J434">
        <v>1</v>
      </c>
      <c r="K434">
        <v>1</v>
      </c>
      <c r="N434">
        <v>0</v>
      </c>
      <c r="O434">
        <v>0</v>
      </c>
      <c r="P434">
        <v>1.4</v>
      </c>
      <c r="Q434">
        <v>0</v>
      </c>
      <c r="R434">
        <v>0</v>
      </c>
      <c r="S434">
        <v>0</v>
      </c>
      <c r="T434">
        <v>0</v>
      </c>
      <c r="U434">
        <v>1.1000000000000001</v>
      </c>
      <c r="V434">
        <v>0</v>
      </c>
      <c r="W434">
        <v>13.2</v>
      </c>
      <c r="X434">
        <v>3.1</v>
      </c>
      <c r="Y434">
        <v>0</v>
      </c>
      <c r="Z434">
        <v>0</v>
      </c>
      <c r="AA434">
        <v>0</v>
      </c>
      <c r="AB434">
        <v>0</v>
      </c>
      <c r="AC434">
        <v>26.2</v>
      </c>
      <c r="AD434">
        <v>0</v>
      </c>
      <c r="AE434">
        <v>0</v>
      </c>
      <c r="AF434">
        <v>0</v>
      </c>
      <c r="AG434">
        <v>0</v>
      </c>
      <c r="AH434">
        <v>0</v>
      </c>
      <c r="AI434">
        <v>0</v>
      </c>
      <c r="AJ434">
        <v>0</v>
      </c>
      <c r="AK434">
        <v>0</v>
      </c>
      <c r="AL434">
        <v>7.6</v>
      </c>
      <c r="AM434">
        <v>18.3</v>
      </c>
      <c r="AN434">
        <v>0</v>
      </c>
      <c r="AO434">
        <v>0</v>
      </c>
      <c r="AP434">
        <v>6.5</v>
      </c>
      <c r="AQ434">
        <v>13.8</v>
      </c>
      <c r="AR434" s="5" t="s">
        <v>84</v>
      </c>
      <c r="AS434">
        <v>1</v>
      </c>
      <c r="AT434">
        <v>1</v>
      </c>
      <c r="AU434">
        <v>1</v>
      </c>
      <c r="AV434">
        <v>1</v>
      </c>
      <c r="AW434">
        <v>1</v>
      </c>
      <c r="AX434">
        <v>1</v>
      </c>
      <c r="AY434">
        <v>1</v>
      </c>
      <c r="AZ434">
        <v>1</v>
      </c>
      <c r="BA434">
        <v>1</v>
      </c>
      <c r="BB434">
        <v>1</v>
      </c>
      <c r="BC434">
        <v>1</v>
      </c>
      <c r="BD434">
        <v>1</v>
      </c>
      <c r="BE434">
        <v>1</v>
      </c>
      <c r="BF434">
        <v>1</v>
      </c>
      <c r="BG434">
        <v>1</v>
      </c>
      <c r="BH434">
        <v>1</v>
      </c>
      <c r="BI434">
        <v>1</v>
      </c>
      <c r="BJ434">
        <v>1</v>
      </c>
      <c r="BK434">
        <v>1</v>
      </c>
      <c r="BL434">
        <v>1</v>
      </c>
      <c r="BM434">
        <v>1</v>
      </c>
      <c r="BN434">
        <v>1</v>
      </c>
      <c r="BO434">
        <v>1</v>
      </c>
      <c r="BP434">
        <v>1</v>
      </c>
      <c r="BQ434">
        <v>1</v>
      </c>
      <c r="BR434">
        <v>1</v>
      </c>
      <c r="BS434">
        <v>1</v>
      </c>
      <c r="BT434">
        <v>1</v>
      </c>
      <c r="BU434">
        <v>1</v>
      </c>
      <c r="BV434">
        <v>1</v>
      </c>
      <c r="BW434">
        <v>0</v>
      </c>
    </row>
    <row r="435" spans="1:75" x14ac:dyDescent="0.25">
      <c r="A435">
        <v>2448035</v>
      </c>
      <c r="B435">
        <v>1</v>
      </c>
      <c r="C435" s="1">
        <v>39995</v>
      </c>
      <c r="D435">
        <v>1</v>
      </c>
      <c r="E435">
        <v>50.2</v>
      </c>
      <c r="F435">
        <v>286.8</v>
      </c>
      <c r="G435">
        <v>11</v>
      </c>
      <c r="H435">
        <v>16</v>
      </c>
      <c r="I435">
        <v>1</v>
      </c>
      <c r="J435">
        <v>1</v>
      </c>
      <c r="K435">
        <v>1</v>
      </c>
      <c r="N435">
        <v>0.1</v>
      </c>
      <c r="O435">
        <v>20.399999999999999</v>
      </c>
      <c r="P435">
        <v>0</v>
      </c>
      <c r="Q435">
        <v>0</v>
      </c>
      <c r="R435">
        <v>0</v>
      </c>
      <c r="S435">
        <v>7.5</v>
      </c>
      <c r="T435">
        <v>0</v>
      </c>
      <c r="U435">
        <v>0</v>
      </c>
      <c r="V435">
        <v>0</v>
      </c>
      <c r="W435">
        <v>9.1</v>
      </c>
      <c r="X435">
        <v>50.2</v>
      </c>
      <c r="Y435">
        <v>9</v>
      </c>
      <c r="Z435">
        <v>0</v>
      </c>
      <c r="AA435">
        <v>0</v>
      </c>
      <c r="AB435">
        <v>0</v>
      </c>
      <c r="AC435">
        <v>11.8</v>
      </c>
      <c r="AD435">
        <v>0</v>
      </c>
      <c r="AE435">
        <v>0</v>
      </c>
      <c r="AF435">
        <v>0</v>
      </c>
      <c r="AG435">
        <v>0</v>
      </c>
      <c r="AH435">
        <v>0</v>
      </c>
      <c r="AI435">
        <v>0</v>
      </c>
      <c r="AJ435">
        <v>39.200000000000003</v>
      </c>
      <c r="AK435">
        <v>31.2</v>
      </c>
      <c r="AL435">
        <v>0.3</v>
      </c>
      <c r="AM435">
        <v>13.8</v>
      </c>
      <c r="AN435">
        <v>33.9</v>
      </c>
      <c r="AO435">
        <v>28.3</v>
      </c>
      <c r="AP435">
        <v>3.1</v>
      </c>
      <c r="AQ435">
        <v>23.1</v>
      </c>
      <c r="AR435">
        <v>5.8</v>
      </c>
      <c r="AS435">
        <v>1</v>
      </c>
      <c r="AT435">
        <v>1</v>
      </c>
      <c r="AU435">
        <v>1</v>
      </c>
      <c r="AV435">
        <v>1</v>
      </c>
      <c r="AW435">
        <v>1</v>
      </c>
      <c r="AX435">
        <v>1</v>
      </c>
      <c r="AY435">
        <v>1</v>
      </c>
      <c r="AZ435">
        <v>1</v>
      </c>
      <c r="BA435">
        <v>1</v>
      </c>
      <c r="BB435">
        <v>1</v>
      </c>
      <c r="BC435">
        <v>1</v>
      </c>
      <c r="BD435">
        <v>1</v>
      </c>
      <c r="BE435">
        <v>1</v>
      </c>
      <c r="BF435">
        <v>1</v>
      </c>
      <c r="BG435">
        <v>1</v>
      </c>
      <c r="BH435">
        <v>1</v>
      </c>
      <c r="BI435">
        <v>1</v>
      </c>
      <c r="BJ435">
        <v>1</v>
      </c>
      <c r="BK435">
        <v>1</v>
      </c>
      <c r="BL435">
        <v>1</v>
      </c>
      <c r="BM435">
        <v>1</v>
      </c>
      <c r="BN435">
        <v>1</v>
      </c>
      <c r="BO435">
        <v>1</v>
      </c>
      <c r="BP435">
        <v>1</v>
      </c>
      <c r="BQ435">
        <v>1</v>
      </c>
      <c r="BR435">
        <v>1</v>
      </c>
      <c r="BS435">
        <v>1</v>
      </c>
      <c r="BT435">
        <v>1</v>
      </c>
      <c r="BU435">
        <v>1</v>
      </c>
      <c r="BV435">
        <v>1</v>
      </c>
      <c r="BW435">
        <v>1</v>
      </c>
    </row>
    <row r="436" spans="1:75" x14ac:dyDescent="0.25">
      <c r="A436">
        <v>2448035</v>
      </c>
      <c r="B436">
        <v>1</v>
      </c>
      <c r="C436" s="1">
        <v>40026</v>
      </c>
      <c r="D436">
        <v>1</v>
      </c>
      <c r="E436">
        <v>25.7</v>
      </c>
      <c r="F436">
        <v>58.6</v>
      </c>
      <c r="G436">
        <v>19</v>
      </c>
      <c r="H436">
        <v>8</v>
      </c>
      <c r="I436">
        <v>1</v>
      </c>
      <c r="J436">
        <v>1</v>
      </c>
      <c r="K436">
        <v>1</v>
      </c>
      <c r="N436">
        <v>2</v>
      </c>
      <c r="O436">
        <v>0</v>
      </c>
      <c r="P436">
        <v>0</v>
      </c>
      <c r="Q436">
        <v>2.1</v>
      </c>
      <c r="R436">
        <v>0</v>
      </c>
      <c r="S436">
        <v>0</v>
      </c>
      <c r="T436">
        <v>0</v>
      </c>
      <c r="U436">
        <v>0</v>
      </c>
      <c r="V436">
        <v>0</v>
      </c>
      <c r="W436">
        <v>0</v>
      </c>
      <c r="X436">
        <v>0</v>
      </c>
      <c r="Y436">
        <v>0</v>
      </c>
      <c r="Z436">
        <v>0</v>
      </c>
      <c r="AA436">
        <v>0</v>
      </c>
      <c r="AB436">
        <v>0</v>
      </c>
      <c r="AC436">
        <v>0</v>
      </c>
      <c r="AD436">
        <v>8.5</v>
      </c>
      <c r="AE436">
        <v>0</v>
      </c>
      <c r="AF436">
        <v>25.7</v>
      </c>
      <c r="AG436">
        <v>0</v>
      </c>
      <c r="AH436">
        <v>0</v>
      </c>
      <c r="AI436">
        <v>2.8</v>
      </c>
      <c r="AJ436">
        <v>13.6</v>
      </c>
      <c r="AK436">
        <v>1.5</v>
      </c>
      <c r="AL436">
        <v>0</v>
      </c>
      <c r="AM436">
        <v>0</v>
      </c>
      <c r="AN436">
        <v>2.4</v>
      </c>
      <c r="AO436">
        <v>0</v>
      </c>
      <c r="AP436">
        <v>0</v>
      </c>
      <c r="AQ436">
        <v>0</v>
      </c>
      <c r="AR436">
        <v>0</v>
      </c>
      <c r="AS436">
        <v>1</v>
      </c>
      <c r="AT436">
        <v>1</v>
      </c>
      <c r="AU436">
        <v>1</v>
      </c>
      <c r="AV436">
        <v>1</v>
      </c>
      <c r="AW436">
        <v>1</v>
      </c>
      <c r="AX436">
        <v>1</v>
      </c>
      <c r="AY436">
        <v>1</v>
      </c>
      <c r="AZ436">
        <v>1</v>
      </c>
      <c r="BA436">
        <v>1</v>
      </c>
      <c r="BB436">
        <v>1</v>
      </c>
      <c r="BC436">
        <v>1</v>
      </c>
      <c r="BD436">
        <v>1</v>
      </c>
      <c r="BE436">
        <v>1</v>
      </c>
      <c r="BF436">
        <v>1</v>
      </c>
      <c r="BG436">
        <v>1</v>
      </c>
      <c r="BH436">
        <v>1</v>
      </c>
      <c r="BI436">
        <v>1</v>
      </c>
      <c r="BJ436">
        <v>1</v>
      </c>
      <c r="BK436">
        <v>1</v>
      </c>
      <c r="BL436">
        <v>1</v>
      </c>
      <c r="BM436">
        <v>1</v>
      </c>
      <c r="BN436">
        <v>1</v>
      </c>
      <c r="BO436">
        <v>1</v>
      </c>
      <c r="BP436">
        <v>1</v>
      </c>
      <c r="BQ436">
        <v>1</v>
      </c>
      <c r="BR436">
        <v>1</v>
      </c>
      <c r="BS436">
        <v>1</v>
      </c>
      <c r="BT436">
        <v>1</v>
      </c>
      <c r="BU436">
        <v>1</v>
      </c>
      <c r="BV436">
        <v>1</v>
      </c>
      <c r="BW436">
        <v>1</v>
      </c>
    </row>
    <row r="437" spans="1:75" x14ac:dyDescent="0.25">
      <c r="A437">
        <v>2448035</v>
      </c>
      <c r="B437">
        <v>1</v>
      </c>
      <c r="C437" s="1">
        <v>40057</v>
      </c>
      <c r="D437">
        <v>1</v>
      </c>
      <c r="E437">
        <v>29.6</v>
      </c>
      <c r="F437">
        <v>228.9</v>
      </c>
      <c r="G437">
        <v>18</v>
      </c>
      <c r="H437">
        <v>15</v>
      </c>
      <c r="I437">
        <v>1</v>
      </c>
      <c r="J437">
        <v>1</v>
      </c>
      <c r="K437">
        <v>1</v>
      </c>
      <c r="N437">
        <v>0</v>
      </c>
      <c r="O437">
        <v>0</v>
      </c>
      <c r="P437">
        <v>21.6</v>
      </c>
      <c r="Q437">
        <v>4.2</v>
      </c>
      <c r="R437">
        <v>0</v>
      </c>
      <c r="S437">
        <v>18</v>
      </c>
      <c r="T437">
        <v>1.1000000000000001</v>
      </c>
      <c r="U437">
        <v>22.1</v>
      </c>
      <c r="V437">
        <v>0</v>
      </c>
      <c r="W437">
        <v>0</v>
      </c>
      <c r="X437">
        <v>0</v>
      </c>
      <c r="Y437">
        <v>16.100000000000001</v>
      </c>
      <c r="Z437">
        <v>0</v>
      </c>
      <c r="AA437">
        <v>23.2</v>
      </c>
      <c r="AB437">
        <v>0.9</v>
      </c>
      <c r="AC437">
        <v>0</v>
      </c>
      <c r="AD437">
        <v>0</v>
      </c>
      <c r="AE437">
        <v>29.6</v>
      </c>
      <c r="AF437">
        <v>0</v>
      </c>
      <c r="AG437">
        <v>20.399999999999999</v>
      </c>
      <c r="AH437">
        <v>6.9</v>
      </c>
      <c r="AI437">
        <v>17.3</v>
      </c>
      <c r="AJ437">
        <v>0</v>
      </c>
      <c r="AK437">
        <v>19.8</v>
      </c>
      <c r="AL437">
        <v>0</v>
      </c>
      <c r="AM437">
        <v>0</v>
      </c>
      <c r="AN437">
        <v>0</v>
      </c>
      <c r="AO437">
        <v>3.4</v>
      </c>
      <c r="AP437">
        <v>24.3</v>
      </c>
      <c r="AQ437">
        <v>0</v>
      </c>
      <c r="AR437" s="5" t="s">
        <v>84</v>
      </c>
      <c r="AS437">
        <v>1</v>
      </c>
      <c r="AT437">
        <v>1</v>
      </c>
      <c r="AU437">
        <v>1</v>
      </c>
      <c r="AV437">
        <v>1</v>
      </c>
      <c r="AW437">
        <v>1</v>
      </c>
      <c r="AX437">
        <v>1</v>
      </c>
      <c r="AY437">
        <v>1</v>
      </c>
      <c r="AZ437">
        <v>1</v>
      </c>
      <c r="BA437">
        <v>1</v>
      </c>
      <c r="BB437">
        <v>1</v>
      </c>
      <c r="BC437">
        <v>1</v>
      </c>
      <c r="BD437">
        <v>1</v>
      </c>
      <c r="BE437">
        <v>1</v>
      </c>
      <c r="BF437">
        <v>1</v>
      </c>
      <c r="BG437">
        <v>1</v>
      </c>
      <c r="BH437">
        <v>1</v>
      </c>
      <c r="BI437">
        <v>1</v>
      </c>
      <c r="BJ437">
        <v>1</v>
      </c>
      <c r="BK437">
        <v>1</v>
      </c>
      <c r="BL437">
        <v>1</v>
      </c>
      <c r="BM437">
        <v>1</v>
      </c>
      <c r="BN437">
        <v>1</v>
      </c>
      <c r="BO437">
        <v>1</v>
      </c>
      <c r="BP437">
        <v>1</v>
      </c>
      <c r="BQ437">
        <v>1</v>
      </c>
      <c r="BR437">
        <v>1</v>
      </c>
      <c r="BS437">
        <v>1</v>
      </c>
      <c r="BT437">
        <v>1</v>
      </c>
      <c r="BU437">
        <v>1</v>
      </c>
      <c r="BV437">
        <v>1</v>
      </c>
      <c r="BW437">
        <v>0</v>
      </c>
    </row>
    <row r="438" spans="1:75" x14ac:dyDescent="0.25">
      <c r="A438">
        <v>2448035</v>
      </c>
      <c r="B438">
        <v>1</v>
      </c>
      <c r="C438" s="1">
        <v>40087</v>
      </c>
      <c r="D438">
        <v>1</v>
      </c>
      <c r="E438">
        <v>31.3</v>
      </c>
      <c r="F438">
        <v>169.7</v>
      </c>
      <c r="G438">
        <v>9</v>
      </c>
      <c r="H438">
        <v>10</v>
      </c>
      <c r="I438">
        <v>1</v>
      </c>
      <c r="J438">
        <v>1</v>
      </c>
      <c r="K438">
        <v>1</v>
      </c>
      <c r="N438">
        <v>0</v>
      </c>
      <c r="O438">
        <v>0</v>
      </c>
      <c r="P438">
        <v>0</v>
      </c>
      <c r="Q438">
        <v>0</v>
      </c>
      <c r="R438">
        <v>0</v>
      </c>
      <c r="S438">
        <v>27.2</v>
      </c>
      <c r="T438">
        <v>0</v>
      </c>
      <c r="U438">
        <v>9.1999999999999993</v>
      </c>
      <c r="V438">
        <v>31.3</v>
      </c>
      <c r="W438">
        <v>0</v>
      </c>
      <c r="X438">
        <v>0</v>
      </c>
      <c r="Y438">
        <v>14.4</v>
      </c>
      <c r="Z438">
        <v>0</v>
      </c>
      <c r="AA438">
        <v>0</v>
      </c>
      <c r="AB438">
        <v>25.2</v>
      </c>
      <c r="AC438">
        <v>0.3</v>
      </c>
      <c r="AD438">
        <v>7.4</v>
      </c>
      <c r="AE438">
        <v>10.4</v>
      </c>
      <c r="AF438">
        <v>15.1</v>
      </c>
      <c r="AG438">
        <v>0</v>
      </c>
      <c r="AH438">
        <v>0</v>
      </c>
      <c r="AI438">
        <v>0</v>
      </c>
      <c r="AJ438">
        <v>0</v>
      </c>
      <c r="AK438">
        <v>0</v>
      </c>
      <c r="AL438">
        <v>0</v>
      </c>
      <c r="AM438">
        <v>0</v>
      </c>
      <c r="AN438">
        <v>29.2</v>
      </c>
      <c r="AO438">
        <v>0</v>
      </c>
      <c r="AP438">
        <v>0</v>
      </c>
      <c r="AQ438">
        <v>0</v>
      </c>
      <c r="AR438">
        <v>0</v>
      </c>
      <c r="AS438">
        <v>1</v>
      </c>
      <c r="AT438">
        <v>1</v>
      </c>
      <c r="AU438">
        <v>1</v>
      </c>
      <c r="AV438">
        <v>1</v>
      </c>
      <c r="AW438">
        <v>1</v>
      </c>
      <c r="AX438">
        <v>1</v>
      </c>
      <c r="AY438">
        <v>1</v>
      </c>
      <c r="AZ438">
        <v>1</v>
      </c>
      <c r="BA438">
        <v>1</v>
      </c>
      <c r="BB438">
        <v>1</v>
      </c>
      <c r="BC438">
        <v>1</v>
      </c>
      <c r="BD438">
        <v>1</v>
      </c>
      <c r="BE438">
        <v>1</v>
      </c>
      <c r="BF438">
        <v>1</v>
      </c>
      <c r="BG438">
        <v>1</v>
      </c>
      <c r="BH438">
        <v>1</v>
      </c>
      <c r="BI438">
        <v>1</v>
      </c>
      <c r="BJ438">
        <v>1</v>
      </c>
      <c r="BK438">
        <v>1</v>
      </c>
      <c r="BL438">
        <v>1</v>
      </c>
      <c r="BM438">
        <v>1</v>
      </c>
      <c r="BN438">
        <v>1</v>
      </c>
      <c r="BO438">
        <v>1</v>
      </c>
      <c r="BP438">
        <v>1</v>
      </c>
      <c r="BQ438">
        <v>1</v>
      </c>
      <c r="BR438">
        <v>1</v>
      </c>
      <c r="BS438">
        <v>1</v>
      </c>
      <c r="BT438">
        <v>1</v>
      </c>
      <c r="BU438">
        <v>1</v>
      </c>
      <c r="BV438">
        <v>1</v>
      </c>
      <c r="BW438">
        <v>1</v>
      </c>
    </row>
    <row r="439" spans="1:75" x14ac:dyDescent="0.25">
      <c r="A439">
        <v>2448035</v>
      </c>
      <c r="B439">
        <v>1</v>
      </c>
      <c r="C439" s="1">
        <v>40118</v>
      </c>
      <c r="D439">
        <v>1</v>
      </c>
      <c r="E439">
        <v>40.200000000000003</v>
      </c>
      <c r="F439">
        <v>175.4</v>
      </c>
      <c r="G439">
        <v>15</v>
      </c>
      <c r="H439">
        <v>14</v>
      </c>
      <c r="I439">
        <v>1</v>
      </c>
      <c r="J439">
        <v>1</v>
      </c>
      <c r="K439">
        <v>1</v>
      </c>
      <c r="N439">
        <v>0</v>
      </c>
      <c r="O439">
        <v>0</v>
      </c>
      <c r="P439">
        <v>0</v>
      </c>
      <c r="Q439">
        <v>0</v>
      </c>
      <c r="R439">
        <v>0</v>
      </c>
      <c r="S439">
        <v>4.4000000000000004</v>
      </c>
      <c r="T439">
        <v>0.5</v>
      </c>
      <c r="U439">
        <v>21.3</v>
      </c>
      <c r="V439">
        <v>0.3</v>
      </c>
      <c r="W439">
        <v>0</v>
      </c>
      <c r="X439">
        <v>0</v>
      </c>
      <c r="Y439">
        <v>0</v>
      </c>
      <c r="Z439">
        <v>8.4</v>
      </c>
      <c r="AA439">
        <v>0</v>
      </c>
      <c r="AB439">
        <v>40.200000000000003</v>
      </c>
      <c r="AC439">
        <v>2.2999999999999998</v>
      </c>
      <c r="AD439">
        <v>0</v>
      </c>
      <c r="AE439">
        <v>0</v>
      </c>
      <c r="AF439">
        <v>0</v>
      </c>
      <c r="AG439">
        <v>6.3</v>
      </c>
      <c r="AH439">
        <v>0.7</v>
      </c>
      <c r="AI439">
        <v>0.6</v>
      </c>
      <c r="AJ439">
        <v>32.5</v>
      </c>
      <c r="AK439">
        <v>0</v>
      </c>
      <c r="AL439">
        <v>0</v>
      </c>
      <c r="AM439">
        <v>29.8</v>
      </c>
      <c r="AN439">
        <v>0</v>
      </c>
      <c r="AO439">
        <v>26</v>
      </c>
      <c r="AP439">
        <v>2.1</v>
      </c>
      <c r="AQ439">
        <v>0</v>
      </c>
      <c r="AR439" s="5" t="s">
        <v>84</v>
      </c>
      <c r="AS439">
        <v>1</v>
      </c>
      <c r="AT439">
        <v>1</v>
      </c>
      <c r="AU439">
        <v>1</v>
      </c>
      <c r="AV439">
        <v>1</v>
      </c>
      <c r="AW439">
        <v>1</v>
      </c>
      <c r="AX439">
        <v>1</v>
      </c>
      <c r="AY439">
        <v>1</v>
      </c>
      <c r="AZ439">
        <v>1</v>
      </c>
      <c r="BA439">
        <v>1</v>
      </c>
      <c r="BB439">
        <v>1</v>
      </c>
      <c r="BC439">
        <v>1</v>
      </c>
      <c r="BD439">
        <v>1</v>
      </c>
      <c r="BE439">
        <v>1</v>
      </c>
      <c r="BF439">
        <v>1</v>
      </c>
      <c r="BG439">
        <v>1</v>
      </c>
      <c r="BH439">
        <v>1</v>
      </c>
      <c r="BI439">
        <v>1</v>
      </c>
      <c r="BJ439">
        <v>1</v>
      </c>
      <c r="BK439">
        <v>1</v>
      </c>
      <c r="BL439">
        <v>1</v>
      </c>
      <c r="BM439">
        <v>1</v>
      </c>
      <c r="BN439">
        <v>1</v>
      </c>
      <c r="BO439">
        <v>1</v>
      </c>
      <c r="BP439">
        <v>1</v>
      </c>
      <c r="BQ439">
        <v>1</v>
      </c>
      <c r="BR439">
        <v>1</v>
      </c>
      <c r="BS439">
        <v>1</v>
      </c>
      <c r="BT439">
        <v>1</v>
      </c>
      <c r="BU439">
        <v>1</v>
      </c>
      <c r="BV439">
        <v>1</v>
      </c>
      <c r="BW439">
        <v>0</v>
      </c>
    </row>
    <row r="440" spans="1:75" x14ac:dyDescent="0.25">
      <c r="A440">
        <v>2448035</v>
      </c>
      <c r="B440">
        <v>1</v>
      </c>
      <c r="C440" s="1">
        <v>40148</v>
      </c>
      <c r="D440">
        <v>1</v>
      </c>
      <c r="E440">
        <v>55.3</v>
      </c>
      <c r="F440">
        <v>158.69999999999999</v>
      </c>
      <c r="G440">
        <v>18</v>
      </c>
      <c r="H440">
        <v>7</v>
      </c>
      <c r="I440">
        <v>1</v>
      </c>
      <c r="J440">
        <v>1</v>
      </c>
      <c r="K440">
        <v>1</v>
      </c>
      <c r="N440">
        <v>0</v>
      </c>
      <c r="O440">
        <v>1.1000000000000001</v>
      </c>
      <c r="P440">
        <v>19</v>
      </c>
      <c r="Q440">
        <v>0</v>
      </c>
      <c r="R440">
        <v>0</v>
      </c>
      <c r="S440">
        <v>0</v>
      </c>
      <c r="T440">
        <v>0</v>
      </c>
      <c r="U440">
        <v>0</v>
      </c>
      <c r="V440">
        <v>0</v>
      </c>
      <c r="W440">
        <v>0</v>
      </c>
      <c r="X440">
        <v>2.6</v>
      </c>
      <c r="Y440">
        <v>29.1</v>
      </c>
      <c r="Z440">
        <v>0</v>
      </c>
      <c r="AA440">
        <v>0</v>
      </c>
      <c r="AB440">
        <v>0</v>
      </c>
      <c r="AC440">
        <v>0</v>
      </c>
      <c r="AD440">
        <v>26.4</v>
      </c>
      <c r="AE440">
        <v>55.3</v>
      </c>
      <c r="AF440">
        <v>0</v>
      </c>
      <c r="AG440">
        <v>0</v>
      </c>
      <c r="AH440">
        <v>0</v>
      </c>
      <c r="AI440">
        <v>0</v>
      </c>
      <c r="AJ440">
        <v>0</v>
      </c>
      <c r="AK440">
        <v>0</v>
      </c>
      <c r="AL440">
        <v>25.2</v>
      </c>
      <c r="AM440">
        <v>0</v>
      </c>
      <c r="AN440">
        <v>0</v>
      </c>
      <c r="AO440">
        <v>0</v>
      </c>
      <c r="AP440">
        <v>0</v>
      </c>
      <c r="AQ440">
        <v>0</v>
      </c>
      <c r="AR440">
        <v>0</v>
      </c>
      <c r="AS440">
        <v>1</v>
      </c>
      <c r="AT440">
        <v>1</v>
      </c>
      <c r="AU440">
        <v>1</v>
      </c>
      <c r="AV440">
        <v>1</v>
      </c>
      <c r="AW440">
        <v>1</v>
      </c>
      <c r="AX440">
        <v>1</v>
      </c>
      <c r="AY440">
        <v>1</v>
      </c>
      <c r="AZ440">
        <v>1</v>
      </c>
      <c r="BA440">
        <v>1</v>
      </c>
      <c r="BB440">
        <v>1</v>
      </c>
      <c r="BC440">
        <v>1</v>
      </c>
      <c r="BD440">
        <v>1</v>
      </c>
      <c r="BE440">
        <v>1</v>
      </c>
      <c r="BF440">
        <v>1</v>
      </c>
      <c r="BG440">
        <v>1</v>
      </c>
      <c r="BH440">
        <v>1</v>
      </c>
      <c r="BI440">
        <v>1</v>
      </c>
      <c r="BJ440">
        <v>1</v>
      </c>
      <c r="BK440">
        <v>1</v>
      </c>
      <c r="BL440">
        <v>1</v>
      </c>
      <c r="BM440">
        <v>1</v>
      </c>
      <c r="BN440">
        <v>1</v>
      </c>
      <c r="BO440">
        <v>1</v>
      </c>
      <c r="BP440">
        <v>1</v>
      </c>
      <c r="BQ440">
        <v>1</v>
      </c>
      <c r="BR440">
        <v>1</v>
      </c>
      <c r="BS440">
        <v>1</v>
      </c>
      <c r="BT440">
        <v>1</v>
      </c>
      <c r="BU440">
        <v>1</v>
      </c>
      <c r="BV440">
        <v>1</v>
      </c>
      <c r="BW440">
        <v>1</v>
      </c>
    </row>
    <row r="441" spans="1:75" s="2" customFormat="1" x14ac:dyDescent="0.25">
      <c r="A441" s="2">
        <v>2448035</v>
      </c>
      <c r="B441" s="2">
        <v>1</v>
      </c>
      <c r="C441" s="3">
        <v>40179</v>
      </c>
      <c r="D441" s="2">
        <v>1</v>
      </c>
      <c r="E441" s="2">
        <v>64.8</v>
      </c>
      <c r="F441" s="2">
        <v>447</v>
      </c>
      <c r="G441" s="2">
        <v>12</v>
      </c>
      <c r="H441" s="2">
        <v>19</v>
      </c>
      <c r="I441" s="2">
        <v>1</v>
      </c>
      <c r="J441" s="2">
        <v>1</v>
      </c>
      <c r="K441" s="2">
        <v>1</v>
      </c>
      <c r="N441" s="2">
        <v>0</v>
      </c>
      <c r="O441" s="2">
        <v>10.8</v>
      </c>
      <c r="P441" s="2">
        <v>12.5</v>
      </c>
      <c r="Q441" s="2">
        <v>0</v>
      </c>
      <c r="R441" s="2">
        <v>0</v>
      </c>
      <c r="S441" s="2">
        <v>2.8</v>
      </c>
      <c r="T441" s="2">
        <v>0.9</v>
      </c>
      <c r="U441" s="2">
        <v>46.7</v>
      </c>
      <c r="V441" s="2">
        <v>47</v>
      </c>
      <c r="W441" s="2">
        <v>5.5</v>
      </c>
      <c r="X441" s="2">
        <v>0</v>
      </c>
      <c r="Y441" s="2">
        <v>64.8</v>
      </c>
      <c r="Z441" s="2">
        <v>6.3</v>
      </c>
      <c r="AA441" s="2">
        <v>9.8000000000000007</v>
      </c>
      <c r="AB441" s="2">
        <v>30.8</v>
      </c>
      <c r="AC441" s="2">
        <v>0</v>
      </c>
      <c r="AD441" s="2">
        <v>0</v>
      </c>
      <c r="AE441" s="2">
        <v>0</v>
      </c>
      <c r="AF441" s="2">
        <v>0</v>
      </c>
      <c r="AG441" s="2">
        <v>34</v>
      </c>
      <c r="AH441" s="2">
        <v>0</v>
      </c>
      <c r="AI441" s="2">
        <v>59.8</v>
      </c>
      <c r="AJ441" s="2">
        <v>7</v>
      </c>
      <c r="AK441" s="2">
        <v>9.6999999999999993</v>
      </c>
      <c r="AL441" s="2">
        <v>0</v>
      </c>
      <c r="AM441" s="2">
        <v>0</v>
      </c>
      <c r="AN441" s="2">
        <v>23.1</v>
      </c>
      <c r="AO441" s="2">
        <v>0</v>
      </c>
      <c r="AP441" s="2">
        <v>34.5</v>
      </c>
      <c r="AQ441" s="2">
        <v>36.700000000000003</v>
      </c>
      <c r="AR441" s="2">
        <v>4.3</v>
      </c>
      <c r="AS441" s="2">
        <v>1</v>
      </c>
      <c r="AT441" s="2">
        <v>1</v>
      </c>
      <c r="AU441" s="2">
        <v>1</v>
      </c>
      <c r="AV441" s="2">
        <v>1</v>
      </c>
      <c r="AW441" s="2">
        <v>1</v>
      </c>
      <c r="AX441" s="2">
        <v>1</v>
      </c>
      <c r="AY441" s="2">
        <v>1</v>
      </c>
      <c r="AZ441" s="2">
        <v>1</v>
      </c>
      <c r="BA441" s="2">
        <v>1</v>
      </c>
      <c r="BB441" s="2">
        <v>1</v>
      </c>
      <c r="BC441" s="2">
        <v>1</v>
      </c>
      <c r="BD441" s="2">
        <v>1</v>
      </c>
      <c r="BE441" s="2">
        <v>1</v>
      </c>
      <c r="BF441" s="2">
        <v>1</v>
      </c>
      <c r="BG441" s="2">
        <v>1</v>
      </c>
      <c r="BH441" s="2">
        <v>1</v>
      </c>
      <c r="BI441" s="2">
        <v>1</v>
      </c>
      <c r="BJ441" s="2">
        <v>1</v>
      </c>
      <c r="BK441" s="2">
        <v>1</v>
      </c>
      <c r="BL441" s="2">
        <v>1</v>
      </c>
      <c r="BM441" s="2">
        <v>1</v>
      </c>
      <c r="BN441" s="2">
        <v>1</v>
      </c>
      <c r="BO441" s="2">
        <v>1</v>
      </c>
      <c r="BP441" s="2">
        <v>1</v>
      </c>
      <c r="BQ441" s="2">
        <v>1</v>
      </c>
      <c r="BR441" s="2">
        <v>1</v>
      </c>
      <c r="BS441" s="2">
        <v>1</v>
      </c>
      <c r="BT441" s="2">
        <v>1</v>
      </c>
      <c r="BU441" s="2">
        <v>1</v>
      </c>
      <c r="BV441" s="2">
        <v>1</v>
      </c>
      <c r="BW441" s="2">
        <v>1</v>
      </c>
    </row>
    <row r="442" spans="1:75" x14ac:dyDescent="0.25">
      <c r="A442">
        <v>2448035</v>
      </c>
      <c r="B442">
        <v>1</v>
      </c>
      <c r="C442" s="1">
        <v>40210</v>
      </c>
      <c r="D442">
        <v>1</v>
      </c>
      <c r="E442">
        <v>43.4</v>
      </c>
      <c r="F442">
        <v>192.9</v>
      </c>
      <c r="G442">
        <v>1</v>
      </c>
      <c r="H442">
        <v>11</v>
      </c>
      <c r="I442">
        <v>1</v>
      </c>
      <c r="J442">
        <v>1</v>
      </c>
      <c r="K442">
        <v>1</v>
      </c>
      <c r="N442">
        <v>43.4</v>
      </c>
      <c r="O442">
        <v>0</v>
      </c>
      <c r="P442">
        <v>0</v>
      </c>
      <c r="Q442">
        <v>0</v>
      </c>
      <c r="R442">
        <v>0</v>
      </c>
      <c r="S442">
        <v>0</v>
      </c>
      <c r="T442">
        <v>26.5</v>
      </c>
      <c r="U442">
        <v>0</v>
      </c>
      <c r="V442">
        <v>2.1</v>
      </c>
      <c r="W442">
        <v>0</v>
      </c>
      <c r="X442">
        <v>0</v>
      </c>
      <c r="Y442">
        <v>35.6</v>
      </c>
      <c r="Z442">
        <v>0</v>
      </c>
      <c r="AA442">
        <v>0</v>
      </c>
      <c r="AB442">
        <v>0</v>
      </c>
      <c r="AC442">
        <v>0</v>
      </c>
      <c r="AD442">
        <v>28.3</v>
      </c>
      <c r="AE442">
        <v>12.2</v>
      </c>
      <c r="AF442">
        <v>3.7</v>
      </c>
      <c r="AG442">
        <v>2.8</v>
      </c>
      <c r="AH442">
        <v>0</v>
      </c>
      <c r="AI442">
        <v>0</v>
      </c>
      <c r="AJ442">
        <v>2.6</v>
      </c>
      <c r="AK442">
        <v>0</v>
      </c>
      <c r="AL442">
        <v>32.799999999999997</v>
      </c>
      <c r="AM442">
        <v>0</v>
      </c>
      <c r="AN442">
        <v>2.9</v>
      </c>
      <c r="AO442">
        <v>0</v>
      </c>
      <c r="AP442" s="54" t="s">
        <v>84</v>
      </c>
      <c r="AQ442" s="54"/>
      <c r="AR442" s="54"/>
      <c r="AS442">
        <v>1</v>
      </c>
      <c r="AT442">
        <v>1</v>
      </c>
      <c r="AU442">
        <v>1</v>
      </c>
      <c r="AV442">
        <v>1</v>
      </c>
      <c r="AW442">
        <v>1</v>
      </c>
      <c r="AX442">
        <v>1</v>
      </c>
      <c r="AY442">
        <v>1</v>
      </c>
      <c r="AZ442">
        <v>1</v>
      </c>
      <c r="BA442">
        <v>1</v>
      </c>
      <c r="BB442">
        <v>1</v>
      </c>
      <c r="BC442">
        <v>1</v>
      </c>
      <c r="BD442">
        <v>1</v>
      </c>
      <c r="BE442">
        <v>1</v>
      </c>
      <c r="BF442">
        <v>1</v>
      </c>
      <c r="BG442">
        <v>1</v>
      </c>
      <c r="BH442">
        <v>1</v>
      </c>
      <c r="BI442">
        <v>1</v>
      </c>
      <c r="BJ442">
        <v>1</v>
      </c>
      <c r="BK442">
        <v>1</v>
      </c>
      <c r="BL442">
        <v>1</v>
      </c>
      <c r="BM442">
        <v>1</v>
      </c>
      <c r="BN442">
        <v>1</v>
      </c>
      <c r="BO442">
        <v>1</v>
      </c>
      <c r="BP442">
        <v>1</v>
      </c>
      <c r="BQ442">
        <v>1</v>
      </c>
      <c r="BR442">
        <v>1</v>
      </c>
      <c r="BS442">
        <v>1</v>
      </c>
      <c r="BT442">
        <v>1</v>
      </c>
      <c r="BU442">
        <v>0</v>
      </c>
    </row>
    <row r="443" spans="1:75" x14ac:dyDescent="0.25">
      <c r="A443">
        <v>2448035</v>
      </c>
      <c r="B443">
        <v>1</v>
      </c>
      <c r="C443" s="1">
        <v>40238</v>
      </c>
      <c r="D443">
        <v>1</v>
      </c>
      <c r="E443">
        <v>44.9</v>
      </c>
      <c r="F443">
        <v>216.3</v>
      </c>
      <c r="G443">
        <v>15</v>
      </c>
      <c r="H443">
        <v>9</v>
      </c>
      <c r="I443">
        <v>1</v>
      </c>
      <c r="J443">
        <v>1</v>
      </c>
      <c r="K443">
        <v>1</v>
      </c>
      <c r="N443">
        <v>0</v>
      </c>
      <c r="O443">
        <v>0</v>
      </c>
      <c r="P443">
        <v>2.2999999999999998</v>
      </c>
      <c r="Q443">
        <v>0</v>
      </c>
      <c r="R443">
        <v>25.1</v>
      </c>
      <c r="S443">
        <v>0</v>
      </c>
      <c r="T443">
        <v>0</v>
      </c>
      <c r="U443">
        <v>0</v>
      </c>
      <c r="V443">
        <v>0</v>
      </c>
      <c r="W443">
        <v>0</v>
      </c>
      <c r="X443">
        <v>0</v>
      </c>
      <c r="Y443">
        <v>0</v>
      </c>
      <c r="Z443">
        <v>0</v>
      </c>
      <c r="AA443">
        <v>0</v>
      </c>
      <c r="AB443">
        <v>44.9</v>
      </c>
      <c r="AC443">
        <v>0</v>
      </c>
      <c r="AD443">
        <v>0</v>
      </c>
      <c r="AE443">
        <v>26.2</v>
      </c>
      <c r="AF443">
        <v>0</v>
      </c>
      <c r="AG443">
        <v>2.4</v>
      </c>
      <c r="AH443">
        <v>21</v>
      </c>
      <c r="AI443">
        <v>0</v>
      </c>
      <c r="AJ443">
        <v>0</v>
      </c>
      <c r="AK443">
        <v>0</v>
      </c>
      <c r="AL443">
        <v>0</v>
      </c>
      <c r="AM443">
        <v>36.700000000000003</v>
      </c>
      <c r="AN443">
        <v>0</v>
      </c>
      <c r="AO443">
        <v>0</v>
      </c>
      <c r="AP443">
        <v>17.3</v>
      </c>
      <c r="AQ443">
        <v>40.4</v>
      </c>
      <c r="AR443">
        <v>0</v>
      </c>
      <c r="AS443">
        <v>1</v>
      </c>
      <c r="AT443">
        <v>1</v>
      </c>
      <c r="AU443">
        <v>1</v>
      </c>
      <c r="AV443">
        <v>1</v>
      </c>
      <c r="AW443">
        <v>1</v>
      </c>
      <c r="AX443">
        <v>1</v>
      </c>
      <c r="AY443">
        <v>1</v>
      </c>
      <c r="AZ443">
        <v>1</v>
      </c>
      <c r="BA443">
        <v>1</v>
      </c>
      <c r="BB443">
        <v>1</v>
      </c>
      <c r="BC443">
        <v>1</v>
      </c>
      <c r="BD443">
        <v>1</v>
      </c>
      <c r="BE443">
        <v>1</v>
      </c>
      <c r="BF443">
        <v>1</v>
      </c>
      <c r="BG443">
        <v>1</v>
      </c>
      <c r="BH443">
        <v>1</v>
      </c>
      <c r="BI443">
        <v>1</v>
      </c>
      <c r="BJ443">
        <v>1</v>
      </c>
      <c r="BK443">
        <v>1</v>
      </c>
      <c r="BL443">
        <v>1</v>
      </c>
      <c r="BM443">
        <v>1</v>
      </c>
      <c r="BN443">
        <v>1</v>
      </c>
      <c r="BO443">
        <v>1</v>
      </c>
      <c r="BP443">
        <v>1</v>
      </c>
      <c r="BQ443">
        <v>1</v>
      </c>
      <c r="BR443">
        <v>1</v>
      </c>
      <c r="BS443">
        <v>1</v>
      </c>
      <c r="BT443">
        <v>1</v>
      </c>
      <c r="BU443">
        <v>1</v>
      </c>
      <c r="BV443">
        <v>1</v>
      </c>
      <c r="BW443">
        <v>1</v>
      </c>
    </row>
    <row r="444" spans="1:75" x14ac:dyDescent="0.25">
      <c r="A444">
        <v>2448035</v>
      </c>
      <c r="B444">
        <v>1</v>
      </c>
      <c r="C444" s="1">
        <v>40269</v>
      </c>
      <c r="D444">
        <v>1</v>
      </c>
      <c r="E444">
        <v>29.5</v>
      </c>
      <c r="F444">
        <v>147.6</v>
      </c>
      <c r="G444">
        <v>23</v>
      </c>
      <c r="H444">
        <v>9</v>
      </c>
      <c r="I444">
        <v>1</v>
      </c>
      <c r="J444">
        <v>1</v>
      </c>
      <c r="K444">
        <v>1</v>
      </c>
      <c r="N444">
        <v>1.2</v>
      </c>
      <c r="O444">
        <v>0</v>
      </c>
      <c r="P444">
        <v>12.8</v>
      </c>
      <c r="Q444">
        <v>21.7</v>
      </c>
      <c r="R444">
        <v>0</v>
      </c>
      <c r="S444">
        <v>0</v>
      </c>
      <c r="T444">
        <v>0</v>
      </c>
      <c r="U444">
        <v>0</v>
      </c>
      <c r="V444">
        <v>0</v>
      </c>
      <c r="W444">
        <v>2.5</v>
      </c>
      <c r="X444">
        <v>0</v>
      </c>
      <c r="Y444">
        <v>5.9</v>
      </c>
      <c r="Z444">
        <v>0</v>
      </c>
      <c r="AA444">
        <v>0</v>
      </c>
      <c r="AB444">
        <v>0</v>
      </c>
      <c r="AC444">
        <v>0</v>
      </c>
      <c r="AD444">
        <v>0</v>
      </c>
      <c r="AE444">
        <v>0</v>
      </c>
      <c r="AF444">
        <v>0</v>
      </c>
      <c r="AG444">
        <v>23.2</v>
      </c>
      <c r="AH444">
        <v>0</v>
      </c>
      <c r="AI444">
        <v>0</v>
      </c>
      <c r="AJ444">
        <v>29.5</v>
      </c>
      <c r="AK444">
        <v>28.2</v>
      </c>
      <c r="AL444">
        <v>0</v>
      </c>
      <c r="AM444">
        <v>22.6</v>
      </c>
      <c r="AN444">
        <v>0</v>
      </c>
      <c r="AO444">
        <v>0</v>
      </c>
      <c r="AP444">
        <v>0</v>
      </c>
      <c r="AQ444">
        <v>0</v>
      </c>
      <c r="AR444" s="5" t="s">
        <v>84</v>
      </c>
      <c r="AS444">
        <v>1</v>
      </c>
      <c r="AT444">
        <v>1</v>
      </c>
      <c r="AU444">
        <v>1</v>
      </c>
      <c r="AV444">
        <v>1</v>
      </c>
      <c r="AW444">
        <v>1</v>
      </c>
      <c r="AX444">
        <v>1</v>
      </c>
      <c r="AY444">
        <v>1</v>
      </c>
      <c r="AZ444">
        <v>1</v>
      </c>
      <c r="BA444">
        <v>1</v>
      </c>
      <c r="BB444">
        <v>1</v>
      </c>
      <c r="BC444">
        <v>1</v>
      </c>
      <c r="BD444">
        <v>1</v>
      </c>
      <c r="BE444">
        <v>1</v>
      </c>
      <c r="BF444">
        <v>1</v>
      </c>
      <c r="BG444">
        <v>1</v>
      </c>
      <c r="BH444">
        <v>1</v>
      </c>
      <c r="BI444">
        <v>1</v>
      </c>
      <c r="BJ444">
        <v>1</v>
      </c>
      <c r="BK444">
        <v>1</v>
      </c>
      <c r="BL444">
        <v>1</v>
      </c>
      <c r="BM444">
        <v>1</v>
      </c>
      <c r="BN444">
        <v>1</v>
      </c>
      <c r="BO444">
        <v>1</v>
      </c>
      <c r="BP444">
        <v>1</v>
      </c>
      <c r="BQ444">
        <v>1</v>
      </c>
      <c r="BR444">
        <v>1</v>
      </c>
      <c r="BS444">
        <v>1</v>
      </c>
      <c r="BT444">
        <v>1</v>
      </c>
      <c r="BU444">
        <v>1</v>
      </c>
      <c r="BV444">
        <v>1</v>
      </c>
      <c r="BW444">
        <v>0</v>
      </c>
    </row>
    <row r="445" spans="1:75" x14ac:dyDescent="0.25">
      <c r="A445">
        <v>2448035</v>
      </c>
      <c r="B445">
        <v>1</v>
      </c>
      <c r="C445" s="1">
        <v>40299</v>
      </c>
      <c r="D445">
        <v>1</v>
      </c>
      <c r="E445">
        <v>23.5</v>
      </c>
      <c r="F445">
        <v>76.3</v>
      </c>
      <c r="G445">
        <v>10</v>
      </c>
      <c r="H445">
        <v>8</v>
      </c>
      <c r="I445">
        <v>1</v>
      </c>
      <c r="J445">
        <v>1</v>
      </c>
      <c r="K445">
        <v>1</v>
      </c>
      <c r="N445">
        <v>0</v>
      </c>
      <c r="O445">
        <v>0</v>
      </c>
      <c r="P445">
        <v>0</v>
      </c>
      <c r="Q445">
        <v>0</v>
      </c>
      <c r="R445">
        <v>0</v>
      </c>
      <c r="S445">
        <v>0</v>
      </c>
      <c r="T445">
        <v>0</v>
      </c>
      <c r="U445">
        <v>0</v>
      </c>
      <c r="V445">
        <v>6.2</v>
      </c>
      <c r="W445">
        <v>23.5</v>
      </c>
      <c r="X445">
        <v>0.2</v>
      </c>
      <c r="Y445">
        <v>0</v>
      </c>
      <c r="Z445">
        <v>0</v>
      </c>
      <c r="AA445">
        <v>9.1</v>
      </c>
      <c r="AB445">
        <v>0</v>
      </c>
      <c r="AC445">
        <v>21.2</v>
      </c>
      <c r="AD445">
        <v>0</v>
      </c>
      <c r="AE445">
        <v>8.1</v>
      </c>
      <c r="AF445">
        <v>0</v>
      </c>
      <c r="AG445">
        <v>1.3</v>
      </c>
      <c r="AH445">
        <v>0</v>
      </c>
      <c r="AI445">
        <v>0</v>
      </c>
      <c r="AJ445">
        <v>0</v>
      </c>
      <c r="AK445">
        <v>0</v>
      </c>
      <c r="AL445">
        <v>6.7</v>
      </c>
      <c r="AM445">
        <v>0</v>
      </c>
      <c r="AN445">
        <v>0</v>
      </c>
      <c r="AO445">
        <v>0</v>
      </c>
      <c r="AP445">
        <v>0</v>
      </c>
      <c r="AQ445">
        <v>0</v>
      </c>
      <c r="AR445">
        <v>0</v>
      </c>
      <c r="AS445">
        <v>1</v>
      </c>
      <c r="AT445">
        <v>1</v>
      </c>
      <c r="AU445">
        <v>1</v>
      </c>
      <c r="AV445">
        <v>1</v>
      </c>
      <c r="AW445">
        <v>1</v>
      </c>
      <c r="AX445">
        <v>1</v>
      </c>
      <c r="AY445">
        <v>1</v>
      </c>
      <c r="AZ445">
        <v>1</v>
      </c>
      <c r="BA445">
        <v>1</v>
      </c>
      <c r="BB445">
        <v>1</v>
      </c>
      <c r="BC445">
        <v>1</v>
      </c>
      <c r="BD445">
        <v>1</v>
      </c>
      <c r="BE445">
        <v>1</v>
      </c>
      <c r="BF445">
        <v>1</v>
      </c>
      <c r="BG445">
        <v>1</v>
      </c>
      <c r="BH445">
        <v>1</v>
      </c>
      <c r="BI445">
        <v>1</v>
      </c>
      <c r="BJ445">
        <v>1</v>
      </c>
      <c r="BK445">
        <v>1</v>
      </c>
      <c r="BL445">
        <v>1</v>
      </c>
      <c r="BM445">
        <v>1</v>
      </c>
      <c r="BN445">
        <v>1</v>
      </c>
      <c r="BO445">
        <v>1</v>
      </c>
      <c r="BP445">
        <v>1</v>
      </c>
      <c r="BQ445">
        <v>1</v>
      </c>
      <c r="BR445">
        <v>1</v>
      </c>
      <c r="BS445">
        <v>1</v>
      </c>
      <c r="BT445">
        <v>1</v>
      </c>
      <c r="BU445">
        <v>1</v>
      </c>
      <c r="BV445">
        <v>1</v>
      </c>
      <c r="BW445">
        <v>1</v>
      </c>
    </row>
    <row r="446" spans="1:75" x14ac:dyDescent="0.25">
      <c r="A446">
        <v>2448035</v>
      </c>
      <c r="B446">
        <v>1</v>
      </c>
      <c r="C446" s="1">
        <v>40330</v>
      </c>
      <c r="D446">
        <v>1</v>
      </c>
      <c r="E446">
        <v>21.7</v>
      </c>
      <c r="F446">
        <v>37.6</v>
      </c>
      <c r="G446">
        <v>5</v>
      </c>
      <c r="H446">
        <v>7</v>
      </c>
      <c r="I446">
        <v>1</v>
      </c>
      <c r="J446">
        <v>1</v>
      </c>
      <c r="K446">
        <v>1</v>
      </c>
      <c r="N446">
        <v>2.6</v>
      </c>
      <c r="O446">
        <v>0</v>
      </c>
      <c r="P446">
        <v>0</v>
      </c>
      <c r="Q446">
        <v>0</v>
      </c>
      <c r="R446">
        <v>21.7</v>
      </c>
      <c r="S446">
        <v>1.3</v>
      </c>
      <c r="T446">
        <v>0</v>
      </c>
      <c r="U446">
        <v>0</v>
      </c>
      <c r="V446">
        <v>0</v>
      </c>
      <c r="W446">
        <v>0</v>
      </c>
      <c r="X446">
        <v>0</v>
      </c>
      <c r="Y446">
        <v>0</v>
      </c>
      <c r="Z446">
        <v>0</v>
      </c>
      <c r="AA446">
        <v>0</v>
      </c>
      <c r="AB446">
        <v>0.3</v>
      </c>
      <c r="AC446">
        <v>0</v>
      </c>
      <c r="AD446">
        <v>0</v>
      </c>
      <c r="AE446">
        <v>0</v>
      </c>
      <c r="AF446">
        <v>0</v>
      </c>
      <c r="AG446">
        <v>1.7</v>
      </c>
      <c r="AH446">
        <v>0.8</v>
      </c>
      <c r="AI446">
        <v>9.1999999999999993</v>
      </c>
      <c r="AJ446">
        <v>0</v>
      </c>
      <c r="AK446">
        <v>0</v>
      </c>
      <c r="AL446">
        <v>0</v>
      </c>
      <c r="AM446">
        <v>0</v>
      </c>
      <c r="AN446">
        <v>0</v>
      </c>
      <c r="AO446">
        <v>0</v>
      </c>
      <c r="AP446">
        <v>0</v>
      </c>
      <c r="AQ446">
        <v>0</v>
      </c>
      <c r="AR446" s="5" t="s">
        <v>84</v>
      </c>
      <c r="AS446">
        <v>1</v>
      </c>
      <c r="AT446">
        <v>1</v>
      </c>
      <c r="AU446">
        <v>1</v>
      </c>
      <c r="AV446">
        <v>1</v>
      </c>
      <c r="AW446">
        <v>1</v>
      </c>
      <c r="AX446">
        <v>1</v>
      </c>
      <c r="AY446">
        <v>1</v>
      </c>
      <c r="AZ446">
        <v>1</v>
      </c>
      <c r="BA446">
        <v>1</v>
      </c>
      <c r="BB446">
        <v>1</v>
      </c>
      <c r="BC446">
        <v>1</v>
      </c>
      <c r="BD446">
        <v>1</v>
      </c>
      <c r="BE446">
        <v>1</v>
      </c>
      <c r="BF446">
        <v>1</v>
      </c>
      <c r="BG446">
        <v>1</v>
      </c>
      <c r="BH446">
        <v>1</v>
      </c>
      <c r="BI446">
        <v>1</v>
      </c>
      <c r="BJ446">
        <v>1</v>
      </c>
      <c r="BK446">
        <v>1</v>
      </c>
      <c r="BL446">
        <v>1</v>
      </c>
      <c r="BM446">
        <v>1</v>
      </c>
      <c r="BN446">
        <v>1</v>
      </c>
      <c r="BO446">
        <v>1</v>
      </c>
      <c r="BP446">
        <v>1</v>
      </c>
      <c r="BQ446">
        <v>1</v>
      </c>
      <c r="BR446">
        <v>1</v>
      </c>
      <c r="BS446">
        <v>1</v>
      </c>
      <c r="BT446">
        <v>1</v>
      </c>
      <c r="BU446">
        <v>1</v>
      </c>
      <c r="BV446">
        <v>1</v>
      </c>
      <c r="BW446">
        <v>0</v>
      </c>
    </row>
    <row r="447" spans="1:75" x14ac:dyDescent="0.25">
      <c r="A447">
        <v>2448035</v>
      </c>
      <c r="B447">
        <v>1</v>
      </c>
      <c r="C447" s="1">
        <v>40360</v>
      </c>
      <c r="D447">
        <v>1</v>
      </c>
      <c r="E447">
        <v>28.2</v>
      </c>
      <c r="F447">
        <v>41.7</v>
      </c>
      <c r="G447">
        <v>16</v>
      </c>
      <c r="H447">
        <v>6</v>
      </c>
      <c r="I447">
        <v>1</v>
      </c>
      <c r="J447">
        <v>1</v>
      </c>
      <c r="K447">
        <v>1</v>
      </c>
      <c r="N447">
        <v>0</v>
      </c>
      <c r="O447">
        <v>0</v>
      </c>
      <c r="P447">
        <v>0</v>
      </c>
      <c r="Q447">
        <v>0</v>
      </c>
      <c r="R447">
        <v>0</v>
      </c>
      <c r="S447">
        <v>0</v>
      </c>
      <c r="T447">
        <v>0</v>
      </c>
      <c r="U447">
        <v>0</v>
      </c>
      <c r="V447">
        <v>0</v>
      </c>
      <c r="W447">
        <v>0</v>
      </c>
      <c r="X447">
        <v>0</v>
      </c>
      <c r="Y447">
        <v>0</v>
      </c>
      <c r="Z447">
        <v>5.0999999999999996</v>
      </c>
      <c r="AA447">
        <v>0.2</v>
      </c>
      <c r="AB447">
        <v>5.5</v>
      </c>
      <c r="AC447">
        <v>28.2</v>
      </c>
      <c r="AD447">
        <v>1.8</v>
      </c>
      <c r="AE447">
        <v>0</v>
      </c>
      <c r="AF447">
        <v>0</v>
      </c>
      <c r="AG447">
        <v>0.9</v>
      </c>
      <c r="AH447">
        <v>0</v>
      </c>
      <c r="AI447">
        <v>0</v>
      </c>
      <c r="AJ447">
        <v>0</v>
      </c>
      <c r="AK447">
        <v>0</v>
      </c>
      <c r="AL447">
        <v>0</v>
      </c>
      <c r="AM447">
        <v>0</v>
      </c>
      <c r="AN447">
        <v>0</v>
      </c>
      <c r="AO447">
        <v>0</v>
      </c>
      <c r="AP447">
        <v>0</v>
      </c>
      <c r="AQ447">
        <v>0</v>
      </c>
      <c r="AR447">
        <v>0</v>
      </c>
      <c r="AS447">
        <v>1</v>
      </c>
      <c r="AT447">
        <v>1</v>
      </c>
      <c r="AU447">
        <v>1</v>
      </c>
      <c r="AV447">
        <v>1</v>
      </c>
      <c r="AW447">
        <v>1</v>
      </c>
      <c r="AX447">
        <v>1</v>
      </c>
      <c r="AY447">
        <v>1</v>
      </c>
      <c r="AZ447">
        <v>1</v>
      </c>
      <c r="BA447">
        <v>1</v>
      </c>
      <c r="BB447">
        <v>1</v>
      </c>
      <c r="BC447">
        <v>1</v>
      </c>
      <c r="BD447">
        <v>1</v>
      </c>
      <c r="BE447">
        <v>1</v>
      </c>
      <c r="BF447">
        <v>1</v>
      </c>
      <c r="BG447">
        <v>1</v>
      </c>
      <c r="BH447">
        <v>1</v>
      </c>
      <c r="BI447">
        <v>1</v>
      </c>
      <c r="BJ447">
        <v>1</v>
      </c>
      <c r="BK447">
        <v>1</v>
      </c>
      <c r="BL447">
        <v>1</v>
      </c>
      <c r="BM447">
        <v>1</v>
      </c>
      <c r="BN447">
        <v>1</v>
      </c>
      <c r="BO447">
        <v>1</v>
      </c>
      <c r="BP447">
        <v>1</v>
      </c>
      <c r="BQ447">
        <v>1</v>
      </c>
      <c r="BR447">
        <v>1</v>
      </c>
      <c r="BS447">
        <v>1</v>
      </c>
      <c r="BT447">
        <v>1</v>
      </c>
      <c r="BU447">
        <v>1</v>
      </c>
      <c r="BV447">
        <v>1</v>
      </c>
      <c r="BW447">
        <v>1</v>
      </c>
    </row>
    <row r="448" spans="1:75" x14ac:dyDescent="0.25">
      <c r="A448">
        <v>2448035</v>
      </c>
      <c r="B448">
        <v>1</v>
      </c>
      <c r="C448" s="1">
        <v>40391</v>
      </c>
      <c r="D448">
        <v>1</v>
      </c>
      <c r="E448">
        <v>11.8</v>
      </c>
      <c r="F448">
        <v>33.5</v>
      </c>
      <c r="G448">
        <v>2</v>
      </c>
      <c r="H448">
        <v>4</v>
      </c>
      <c r="I448">
        <v>1</v>
      </c>
      <c r="J448">
        <v>1</v>
      </c>
      <c r="K448">
        <v>1</v>
      </c>
      <c r="N448">
        <v>0</v>
      </c>
      <c r="O448">
        <v>11.8</v>
      </c>
      <c r="P448">
        <v>10.4</v>
      </c>
      <c r="Q448">
        <v>7.1</v>
      </c>
      <c r="R448">
        <v>4.2</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1</v>
      </c>
      <c r="AT448">
        <v>1</v>
      </c>
      <c r="AU448">
        <v>1</v>
      </c>
      <c r="AV448">
        <v>1</v>
      </c>
      <c r="AW448">
        <v>1</v>
      </c>
      <c r="AX448">
        <v>1</v>
      </c>
      <c r="AY448">
        <v>1</v>
      </c>
      <c r="AZ448">
        <v>1</v>
      </c>
      <c r="BA448">
        <v>1</v>
      </c>
      <c r="BB448">
        <v>1</v>
      </c>
      <c r="BC448">
        <v>1</v>
      </c>
      <c r="BD448">
        <v>1</v>
      </c>
      <c r="BE448">
        <v>1</v>
      </c>
      <c r="BF448">
        <v>1</v>
      </c>
      <c r="BG448">
        <v>1</v>
      </c>
      <c r="BH448">
        <v>1</v>
      </c>
      <c r="BI448">
        <v>1</v>
      </c>
      <c r="BJ448">
        <v>1</v>
      </c>
      <c r="BK448">
        <v>1</v>
      </c>
      <c r="BL448">
        <v>1</v>
      </c>
      <c r="BM448">
        <v>1</v>
      </c>
      <c r="BN448">
        <v>1</v>
      </c>
      <c r="BO448">
        <v>1</v>
      </c>
      <c r="BP448">
        <v>1</v>
      </c>
      <c r="BQ448">
        <v>1</v>
      </c>
      <c r="BR448">
        <v>1</v>
      </c>
      <c r="BS448">
        <v>1</v>
      </c>
      <c r="BT448">
        <v>1</v>
      </c>
      <c r="BU448">
        <v>1</v>
      </c>
      <c r="BV448">
        <v>1</v>
      </c>
      <c r="BW448">
        <v>1</v>
      </c>
    </row>
    <row r="449" spans="1:75" x14ac:dyDescent="0.25">
      <c r="A449">
        <v>2448035</v>
      </c>
      <c r="B449">
        <v>1</v>
      </c>
      <c r="C449" s="1">
        <v>40422</v>
      </c>
      <c r="D449">
        <v>1</v>
      </c>
      <c r="E449">
        <v>6.3</v>
      </c>
      <c r="F449">
        <v>27.3</v>
      </c>
      <c r="G449">
        <v>7</v>
      </c>
      <c r="H449">
        <v>8</v>
      </c>
      <c r="I449">
        <v>1</v>
      </c>
      <c r="J449">
        <v>1</v>
      </c>
      <c r="K449">
        <v>1</v>
      </c>
      <c r="N449">
        <v>0</v>
      </c>
      <c r="O449">
        <v>0</v>
      </c>
      <c r="P449">
        <v>0</v>
      </c>
      <c r="Q449">
        <v>0</v>
      </c>
      <c r="R449">
        <v>0</v>
      </c>
      <c r="S449">
        <v>0</v>
      </c>
      <c r="T449">
        <v>6.3</v>
      </c>
      <c r="U449">
        <v>0</v>
      </c>
      <c r="V449">
        <v>0.1</v>
      </c>
      <c r="W449">
        <v>0</v>
      </c>
      <c r="X449">
        <v>0</v>
      </c>
      <c r="Y449">
        <v>0</v>
      </c>
      <c r="Z449">
        <v>0</v>
      </c>
      <c r="AA449">
        <v>0</v>
      </c>
      <c r="AB449">
        <v>0</v>
      </c>
      <c r="AC449">
        <v>0.3</v>
      </c>
      <c r="AD449">
        <v>0</v>
      </c>
      <c r="AE449">
        <v>1.9</v>
      </c>
      <c r="AF449">
        <v>0</v>
      </c>
      <c r="AG449">
        <v>5.3</v>
      </c>
      <c r="AH449">
        <v>0</v>
      </c>
      <c r="AI449">
        <v>0</v>
      </c>
      <c r="AJ449">
        <v>0</v>
      </c>
      <c r="AK449">
        <v>0</v>
      </c>
      <c r="AL449">
        <v>0</v>
      </c>
      <c r="AM449">
        <v>0</v>
      </c>
      <c r="AN449">
        <v>5.5</v>
      </c>
      <c r="AO449">
        <v>5.7</v>
      </c>
      <c r="AP449">
        <v>0</v>
      </c>
      <c r="AQ449">
        <v>2.2000000000000002</v>
      </c>
      <c r="AR449" s="5" t="s">
        <v>84</v>
      </c>
      <c r="AS449">
        <v>1</v>
      </c>
      <c r="AT449">
        <v>1</v>
      </c>
      <c r="AU449">
        <v>1</v>
      </c>
      <c r="AV449">
        <v>1</v>
      </c>
      <c r="AW449">
        <v>1</v>
      </c>
      <c r="AX449">
        <v>1</v>
      </c>
      <c r="AY449">
        <v>1</v>
      </c>
      <c r="AZ449">
        <v>1</v>
      </c>
      <c r="BA449">
        <v>1</v>
      </c>
      <c r="BB449">
        <v>1</v>
      </c>
      <c r="BC449">
        <v>1</v>
      </c>
      <c r="BD449">
        <v>1</v>
      </c>
      <c r="BE449">
        <v>1</v>
      </c>
      <c r="BF449">
        <v>1</v>
      </c>
      <c r="BG449">
        <v>1</v>
      </c>
      <c r="BH449">
        <v>1</v>
      </c>
      <c r="BI449">
        <v>1</v>
      </c>
      <c r="BJ449">
        <v>1</v>
      </c>
      <c r="BK449">
        <v>1</v>
      </c>
      <c r="BL449">
        <v>1</v>
      </c>
      <c r="BM449">
        <v>1</v>
      </c>
      <c r="BN449">
        <v>1</v>
      </c>
      <c r="BO449">
        <v>1</v>
      </c>
      <c r="BP449">
        <v>1</v>
      </c>
      <c r="BQ449">
        <v>1</v>
      </c>
      <c r="BR449">
        <v>1</v>
      </c>
      <c r="BS449">
        <v>1</v>
      </c>
      <c r="BT449">
        <v>1</v>
      </c>
      <c r="BU449">
        <v>1</v>
      </c>
      <c r="BV449">
        <v>1</v>
      </c>
      <c r="BW449">
        <v>0</v>
      </c>
    </row>
    <row r="450" spans="1:75" x14ac:dyDescent="0.25">
      <c r="A450">
        <v>2448035</v>
      </c>
      <c r="B450">
        <v>1</v>
      </c>
      <c r="C450" s="1">
        <v>40452</v>
      </c>
      <c r="D450">
        <v>1</v>
      </c>
      <c r="E450">
        <v>34.6</v>
      </c>
      <c r="F450">
        <v>130.1</v>
      </c>
      <c r="G450">
        <v>2</v>
      </c>
      <c r="H450">
        <v>9</v>
      </c>
      <c r="I450">
        <v>1</v>
      </c>
      <c r="J450">
        <v>1</v>
      </c>
      <c r="K450">
        <v>1</v>
      </c>
      <c r="N450">
        <v>0</v>
      </c>
      <c r="O450">
        <v>34.6</v>
      </c>
      <c r="P450">
        <v>16.5</v>
      </c>
      <c r="Q450">
        <v>5.3</v>
      </c>
      <c r="R450">
        <v>0</v>
      </c>
      <c r="S450">
        <v>0</v>
      </c>
      <c r="T450">
        <v>0</v>
      </c>
      <c r="U450">
        <v>0</v>
      </c>
      <c r="V450">
        <v>0</v>
      </c>
      <c r="W450">
        <v>0</v>
      </c>
      <c r="X450">
        <v>0</v>
      </c>
      <c r="Y450">
        <v>3</v>
      </c>
      <c r="Z450">
        <v>0</v>
      </c>
      <c r="AA450">
        <v>1.9</v>
      </c>
      <c r="AB450">
        <v>0</v>
      </c>
      <c r="AC450">
        <v>0</v>
      </c>
      <c r="AD450">
        <v>27.9</v>
      </c>
      <c r="AE450">
        <v>0</v>
      </c>
      <c r="AF450">
        <v>0</v>
      </c>
      <c r="AG450">
        <v>0</v>
      </c>
      <c r="AH450">
        <v>0</v>
      </c>
      <c r="AI450">
        <v>3.5</v>
      </c>
      <c r="AJ450">
        <v>0</v>
      </c>
      <c r="AK450">
        <v>0</v>
      </c>
      <c r="AL450">
        <v>0</v>
      </c>
      <c r="AM450">
        <v>9.8000000000000007</v>
      </c>
      <c r="AN450">
        <v>0</v>
      </c>
      <c r="AO450">
        <v>0</v>
      </c>
      <c r="AP450">
        <v>0</v>
      </c>
      <c r="AQ450">
        <v>27.6</v>
      </c>
      <c r="AR450">
        <v>0</v>
      </c>
      <c r="AS450">
        <v>1</v>
      </c>
      <c r="AT450">
        <v>1</v>
      </c>
      <c r="AU450">
        <v>1</v>
      </c>
      <c r="AV450">
        <v>1</v>
      </c>
      <c r="AW450">
        <v>1</v>
      </c>
      <c r="AX450">
        <v>1</v>
      </c>
      <c r="AY450">
        <v>1</v>
      </c>
      <c r="AZ450">
        <v>1</v>
      </c>
      <c r="BA450">
        <v>1</v>
      </c>
      <c r="BB450">
        <v>1</v>
      </c>
      <c r="BC450">
        <v>1</v>
      </c>
      <c r="BD450">
        <v>1</v>
      </c>
      <c r="BE450">
        <v>1</v>
      </c>
      <c r="BF450">
        <v>1</v>
      </c>
      <c r="BG450">
        <v>1</v>
      </c>
      <c r="BH450">
        <v>1</v>
      </c>
      <c r="BI450">
        <v>1</v>
      </c>
      <c r="BJ450">
        <v>1</v>
      </c>
      <c r="BK450">
        <v>1</v>
      </c>
      <c r="BL450">
        <v>1</v>
      </c>
      <c r="BM450">
        <v>1</v>
      </c>
      <c r="BN450">
        <v>1</v>
      </c>
      <c r="BO450">
        <v>1</v>
      </c>
      <c r="BP450">
        <v>1</v>
      </c>
      <c r="BQ450">
        <v>1</v>
      </c>
      <c r="BR450">
        <v>1</v>
      </c>
      <c r="BS450">
        <v>1</v>
      </c>
      <c r="BT450">
        <v>1</v>
      </c>
      <c r="BU450">
        <v>1</v>
      </c>
      <c r="BV450">
        <v>1</v>
      </c>
      <c r="BW450">
        <v>1</v>
      </c>
    </row>
    <row r="451" spans="1:75" x14ac:dyDescent="0.25">
      <c r="A451">
        <v>2448035</v>
      </c>
      <c r="B451">
        <v>1</v>
      </c>
      <c r="C451" s="1">
        <v>40483</v>
      </c>
      <c r="D451">
        <v>1</v>
      </c>
      <c r="E451">
        <v>32</v>
      </c>
      <c r="F451">
        <v>70.099999999999994</v>
      </c>
      <c r="G451">
        <v>25</v>
      </c>
      <c r="H451">
        <v>5</v>
      </c>
      <c r="I451">
        <v>1</v>
      </c>
      <c r="J451">
        <v>1</v>
      </c>
      <c r="K451">
        <v>1</v>
      </c>
      <c r="N451">
        <v>0</v>
      </c>
      <c r="O451">
        <v>0</v>
      </c>
      <c r="P451">
        <v>0</v>
      </c>
      <c r="Q451">
        <v>0</v>
      </c>
      <c r="R451">
        <v>0</v>
      </c>
      <c r="S451">
        <v>0</v>
      </c>
      <c r="T451">
        <v>0</v>
      </c>
      <c r="U451">
        <v>0</v>
      </c>
      <c r="V451">
        <v>0</v>
      </c>
      <c r="W451">
        <v>0</v>
      </c>
      <c r="X451">
        <v>0</v>
      </c>
      <c r="Y451">
        <v>0</v>
      </c>
      <c r="Z451">
        <v>4.5999999999999996</v>
      </c>
      <c r="AA451">
        <v>0</v>
      </c>
      <c r="AB451">
        <v>0</v>
      </c>
      <c r="AC451">
        <v>0</v>
      </c>
      <c r="AD451">
        <v>0</v>
      </c>
      <c r="AE451">
        <v>0</v>
      </c>
      <c r="AF451">
        <v>0</v>
      </c>
      <c r="AG451">
        <v>5.2</v>
      </c>
      <c r="AH451">
        <v>18.5</v>
      </c>
      <c r="AI451">
        <v>0</v>
      </c>
      <c r="AJ451">
        <v>9.8000000000000007</v>
      </c>
      <c r="AK451">
        <v>0</v>
      </c>
      <c r="AL451">
        <v>32</v>
      </c>
      <c r="AM451">
        <v>0</v>
      </c>
      <c r="AN451">
        <v>0</v>
      </c>
      <c r="AO451">
        <v>0</v>
      </c>
      <c r="AP451">
        <v>0</v>
      </c>
      <c r="AQ451">
        <v>0</v>
      </c>
      <c r="AR451" s="5" t="s">
        <v>84</v>
      </c>
      <c r="AS451">
        <v>1</v>
      </c>
      <c r="AT451">
        <v>1</v>
      </c>
      <c r="AU451">
        <v>1</v>
      </c>
      <c r="AV451">
        <v>1</v>
      </c>
      <c r="AW451">
        <v>1</v>
      </c>
      <c r="AX451">
        <v>1</v>
      </c>
      <c r="AY451">
        <v>1</v>
      </c>
      <c r="AZ451">
        <v>1</v>
      </c>
      <c r="BA451">
        <v>1</v>
      </c>
      <c r="BB451">
        <v>1</v>
      </c>
      <c r="BC451">
        <v>1</v>
      </c>
      <c r="BD451">
        <v>1</v>
      </c>
      <c r="BE451">
        <v>1</v>
      </c>
      <c r="BF451">
        <v>1</v>
      </c>
      <c r="BG451">
        <v>1</v>
      </c>
      <c r="BH451">
        <v>1</v>
      </c>
      <c r="BI451">
        <v>1</v>
      </c>
      <c r="BJ451">
        <v>1</v>
      </c>
      <c r="BK451">
        <v>1</v>
      </c>
      <c r="BL451">
        <v>1</v>
      </c>
      <c r="BM451">
        <v>1</v>
      </c>
      <c r="BN451">
        <v>1</v>
      </c>
      <c r="BO451">
        <v>1</v>
      </c>
      <c r="BP451">
        <v>1</v>
      </c>
      <c r="BQ451">
        <v>1</v>
      </c>
      <c r="BR451">
        <v>1</v>
      </c>
      <c r="BS451">
        <v>1</v>
      </c>
      <c r="BT451">
        <v>1</v>
      </c>
      <c r="BU451">
        <v>1</v>
      </c>
      <c r="BV451">
        <v>1</v>
      </c>
      <c r="BW451">
        <v>0</v>
      </c>
    </row>
    <row r="452" spans="1:75" x14ac:dyDescent="0.25">
      <c r="A452">
        <v>2448035</v>
      </c>
      <c r="B452">
        <v>1</v>
      </c>
      <c r="C452" s="1">
        <v>40513</v>
      </c>
      <c r="D452">
        <v>1</v>
      </c>
      <c r="E452">
        <v>35.6</v>
      </c>
      <c r="F452">
        <v>271.5</v>
      </c>
      <c r="G452">
        <v>17</v>
      </c>
      <c r="H452">
        <v>18</v>
      </c>
      <c r="I452">
        <v>1</v>
      </c>
      <c r="J452">
        <v>1</v>
      </c>
      <c r="K452">
        <v>1</v>
      </c>
      <c r="N452">
        <v>18.600000000000001</v>
      </c>
      <c r="O452">
        <v>17.3</v>
      </c>
      <c r="P452">
        <v>0</v>
      </c>
      <c r="Q452">
        <v>1.3</v>
      </c>
      <c r="R452">
        <v>0</v>
      </c>
      <c r="S452">
        <v>21.4</v>
      </c>
      <c r="T452">
        <v>0</v>
      </c>
      <c r="U452">
        <v>0</v>
      </c>
      <c r="V452">
        <v>0</v>
      </c>
      <c r="W452">
        <v>0</v>
      </c>
      <c r="X452">
        <v>0</v>
      </c>
      <c r="Y452">
        <v>31.3</v>
      </c>
      <c r="Z452">
        <v>26.1</v>
      </c>
      <c r="AA452">
        <v>3.2</v>
      </c>
      <c r="AB452">
        <v>9.6999999999999993</v>
      </c>
      <c r="AC452">
        <v>2.2999999999999998</v>
      </c>
      <c r="AD452">
        <v>35.6</v>
      </c>
      <c r="AE452">
        <v>5.3</v>
      </c>
      <c r="AF452">
        <v>28.2</v>
      </c>
      <c r="AG452">
        <v>0.7</v>
      </c>
      <c r="AH452">
        <v>25.2</v>
      </c>
      <c r="AI452">
        <v>13.9</v>
      </c>
      <c r="AJ452">
        <v>12.8</v>
      </c>
      <c r="AK452">
        <v>0</v>
      </c>
      <c r="AL452">
        <v>0</v>
      </c>
      <c r="AM452">
        <v>10.1</v>
      </c>
      <c r="AN452">
        <v>0</v>
      </c>
      <c r="AO452">
        <v>8.5</v>
      </c>
      <c r="AP452">
        <v>0</v>
      </c>
      <c r="AQ452">
        <v>0</v>
      </c>
      <c r="AR452">
        <v>0</v>
      </c>
      <c r="AS452">
        <v>1</v>
      </c>
      <c r="AT452">
        <v>1</v>
      </c>
      <c r="AU452">
        <v>1</v>
      </c>
      <c r="AV452">
        <v>1</v>
      </c>
      <c r="AW452">
        <v>1</v>
      </c>
      <c r="AX452">
        <v>1</v>
      </c>
      <c r="AY452">
        <v>1</v>
      </c>
      <c r="AZ452">
        <v>1</v>
      </c>
      <c r="BA452">
        <v>1</v>
      </c>
      <c r="BB452">
        <v>1</v>
      </c>
      <c r="BC452">
        <v>1</v>
      </c>
      <c r="BD452">
        <v>1</v>
      </c>
      <c r="BE452">
        <v>1</v>
      </c>
      <c r="BF452">
        <v>1</v>
      </c>
      <c r="BG452">
        <v>1</v>
      </c>
      <c r="BH452">
        <v>1</v>
      </c>
      <c r="BI452">
        <v>1</v>
      </c>
      <c r="BJ452">
        <v>1</v>
      </c>
      <c r="BK452">
        <v>1</v>
      </c>
      <c r="BL452">
        <v>1</v>
      </c>
      <c r="BM452">
        <v>1</v>
      </c>
      <c r="BN452">
        <v>1</v>
      </c>
      <c r="BO452">
        <v>1</v>
      </c>
      <c r="BP452">
        <v>1</v>
      </c>
      <c r="BQ452">
        <v>1</v>
      </c>
      <c r="BR452">
        <v>1</v>
      </c>
      <c r="BS452">
        <v>1</v>
      </c>
      <c r="BT452">
        <v>1</v>
      </c>
      <c r="BU452">
        <v>1</v>
      </c>
      <c r="BV452">
        <v>1</v>
      </c>
      <c r="BW452">
        <v>1</v>
      </c>
    </row>
    <row r="453" spans="1:75" s="2" customFormat="1" x14ac:dyDescent="0.25">
      <c r="A453" s="2">
        <v>2448035</v>
      </c>
      <c r="B453" s="2">
        <v>1</v>
      </c>
      <c r="C453" s="3">
        <v>40544</v>
      </c>
      <c r="D453" s="2">
        <v>1</v>
      </c>
      <c r="E453" s="2">
        <v>71</v>
      </c>
      <c r="F453" s="2">
        <v>302.2</v>
      </c>
      <c r="G453" s="2">
        <v>12</v>
      </c>
      <c r="H453" s="2">
        <v>16</v>
      </c>
      <c r="I453" s="2">
        <v>1</v>
      </c>
      <c r="J453" s="2">
        <v>1</v>
      </c>
      <c r="K453" s="2">
        <v>1</v>
      </c>
      <c r="N453" s="2">
        <v>0</v>
      </c>
      <c r="O453" s="2">
        <v>0.2</v>
      </c>
      <c r="P453" s="2">
        <v>0</v>
      </c>
      <c r="Q453" s="2">
        <v>14.1</v>
      </c>
      <c r="R453" s="2">
        <v>0</v>
      </c>
      <c r="S453" s="2">
        <v>0</v>
      </c>
      <c r="T453" s="2">
        <v>4.5</v>
      </c>
      <c r="U453" s="2">
        <v>0.3</v>
      </c>
      <c r="V453" s="2">
        <v>0</v>
      </c>
      <c r="W453" s="2">
        <v>35.9</v>
      </c>
      <c r="X453" s="2">
        <v>1.9</v>
      </c>
      <c r="Y453" s="2">
        <v>71</v>
      </c>
      <c r="Z453" s="2">
        <v>11.4</v>
      </c>
      <c r="AA453" s="2">
        <v>0</v>
      </c>
      <c r="AB453" s="2">
        <v>0</v>
      </c>
      <c r="AC453" s="2">
        <v>0</v>
      </c>
      <c r="AD453" s="2">
        <v>33.6</v>
      </c>
      <c r="AE453" s="2">
        <v>0</v>
      </c>
      <c r="AF453" s="2">
        <v>5.2</v>
      </c>
      <c r="AG453" s="2">
        <v>56.4</v>
      </c>
      <c r="AH453" s="2">
        <v>0</v>
      </c>
      <c r="AI453" s="2">
        <v>3.1</v>
      </c>
      <c r="AJ453" s="2">
        <v>3</v>
      </c>
      <c r="AK453" s="2">
        <v>16.8</v>
      </c>
      <c r="AL453" s="2">
        <v>0</v>
      </c>
      <c r="AM453" s="2">
        <v>0</v>
      </c>
      <c r="AN453" s="2">
        <v>0</v>
      </c>
      <c r="AO453" s="2">
        <v>0</v>
      </c>
      <c r="AP453" s="2">
        <v>0</v>
      </c>
      <c r="AQ453" s="2">
        <v>12.8</v>
      </c>
      <c r="AR453" s="2">
        <v>32</v>
      </c>
      <c r="AS453" s="2">
        <v>1</v>
      </c>
      <c r="AT453" s="2">
        <v>1</v>
      </c>
      <c r="AU453" s="2">
        <v>1</v>
      </c>
      <c r="AV453" s="2">
        <v>1</v>
      </c>
      <c r="AW453" s="2">
        <v>1</v>
      </c>
      <c r="AX453" s="2">
        <v>1</v>
      </c>
      <c r="AY453" s="2">
        <v>1</v>
      </c>
      <c r="AZ453" s="2">
        <v>1</v>
      </c>
      <c r="BA453" s="2">
        <v>1</v>
      </c>
      <c r="BB453" s="2">
        <v>1</v>
      </c>
      <c r="BC453" s="2">
        <v>1</v>
      </c>
      <c r="BD453" s="2">
        <v>1</v>
      </c>
      <c r="BE453" s="2">
        <v>1</v>
      </c>
      <c r="BF453" s="2">
        <v>1</v>
      </c>
      <c r="BG453" s="2">
        <v>1</v>
      </c>
      <c r="BH453" s="2">
        <v>1</v>
      </c>
      <c r="BI453" s="2">
        <v>1</v>
      </c>
      <c r="BJ453" s="2">
        <v>1</v>
      </c>
      <c r="BK453" s="2">
        <v>1</v>
      </c>
      <c r="BL453" s="2">
        <v>1</v>
      </c>
      <c r="BM453" s="2">
        <v>1</v>
      </c>
      <c r="BN453" s="2">
        <v>1</v>
      </c>
      <c r="BO453" s="2">
        <v>1</v>
      </c>
      <c r="BP453" s="2">
        <v>1</v>
      </c>
      <c r="BQ453" s="2">
        <v>1</v>
      </c>
      <c r="BR453" s="2">
        <v>1</v>
      </c>
      <c r="BS453" s="2">
        <v>1</v>
      </c>
      <c r="BT453" s="2">
        <v>1</v>
      </c>
      <c r="BU453" s="2">
        <v>1</v>
      </c>
      <c r="BV453" s="2">
        <v>1</v>
      </c>
      <c r="BW453" s="2">
        <v>1</v>
      </c>
    </row>
    <row r="454" spans="1:75" x14ac:dyDescent="0.25">
      <c r="A454">
        <v>2448035</v>
      </c>
      <c r="B454">
        <v>1</v>
      </c>
      <c r="C454" s="1">
        <v>40575</v>
      </c>
      <c r="D454">
        <v>1</v>
      </c>
      <c r="E454">
        <v>21</v>
      </c>
      <c r="F454">
        <v>119.4</v>
      </c>
      <c r="G454">
        <v>20</v>
      </c>
      <c r="H454">
        <v>13</v>
      </c>
      <c r="I454">
        <v>1</v>
      </c>
      <c r="J454">
        <v>1</v>
      </c>
      <c r="K454">
        <v>1</v>
      </c>
      <c r="N454">
        <v>0</v>
      </c>
      <c r="O454">
        <v>0</v>
      </c>
      <c r="P454">
        <v>0</v>
      </c>
      <c r="Q454">
        <v>11</v>
      </c>
      <c r="R454">
        <v>0</v>
      </c>
      <c r="S454">
        <v>3.4</v>
      </c>
      <c r="T454">
        <v>12.2</v>
      </c>
      <c r="U454">
        <v>0</v>
      </c>
      <c r="V454">
        <v>8.5</v>
      </c>
      <c r="W454">
        <v>0</v>
      </c>
      <c r="X454">
        <v>2</v>
      </c>
      <c r="Y454">
        <v>15.1</v>
      </c>
      <c r="Z454">
        <v>2</v>
      </c>
      <c r="AA454">
        <v>4.2</v>
      </c>
      <c r="AB454">
        <v>0</v>
      </c>
      <c r="AC454">
        <v>1.9</v>
      </c>
      <c r="AD454">
        <v>0</v>
      </c>
      <c r="AE454">
        <v>0</v>
      </c>
      <c r="AF454">
        <v>0</v>
      </c>
      <c r="AG454">
        <v>21</v>
      </c>
      <c r="AH454">
        <v>0</v>
      </c>
      <c r="AI454">
        <v>0</v>
      </c>
      <c r="AJ454">
        <v>17.899999999999999</v>
      </c>
      <c r="AK454">
        <v>15.7</v>
      </c>
      <c r="AL454">
        <v>4.5</v>
      </c>
      <c r="AM454">
        <v>0</v>
      </c>
      <c r="AN454">
        <v>0</v>
      </c>
      <c r="AO454">
        <v>0</v>
      </c>
      <c r="AP454" s="54" t="s">
        <v>84</v>
      </c>
      <c r="AQ454" s="54"/>
      <c r="AR454" s="54"/>
      <c r="AS454">
        <v>1</v>
      </c>
      <c r="AT454">
        <v>1</v>
      </c>
      <c r="AU454">
        <v>1</v>
      </c>
      <c r="AV454">
        <v>1</v>
      </c>
      <c r="AW454">
        <v>1</v>
      </c>
      <c r="AX454">
        <v>1</v>
      </c>
      <c r="AY454">
        <v>1</v>
      </c>
      <c r="AZ454">
        <v>1</v>
      </c>
      <c r="BA454">
        <v>1</v>
      </c>
      <c r="BB454">
        <v>1</v>
      </c>
      <c r="BC454">
        <v>1</v>
      </c>
      <c r="BD454">
        <v>1</v>
      </c>
      <c r="BE454">
        <v>1</v>
      </c>
      <c r="BF454">
        <v>1</v>
      </c>
      <c r="BG454">
        <v>1</v>
      </c>
      <c r="BH454">
        <v>1</v>
      </c>
      <c r="BI454">
        <v>1</v>
      </c>
      <c r="BJ454">
        <v>1</v>
      </c>
      <c r="BK454">
        <v>1</v>
      </c>
      <c r="BL454">
        <v>1</v>
      </c>
      <c r="BM454">
        <v>1</v>
      </c>
      <c r="BN454">
        <v>1</v>
      </c>
      <c r="BO454">
        <v>1</v>
      </c>
      <c r="BP454">
        <v>1</v>
      </c>
      <c r="BQ454">
        <v>1</v>
      </c>
      <c r="BR454">
        <v>1</v>
      </c>
      <c r="BS454">
        <v>1</v>
      </c>
      <c r="BT454">
        <v>1</v>
      </c>
      <c r="BU454">
        <v>0</v>
      </c>
    </row>
    <row r="455" spans="1:75" x14ac:dyDescent="0.25">
      <c r="A455">
        <v>2448035</v>
      </c>
      <c r="B455">
        <v>1</v>
      </c>
      <c r="C455" s="1">
        <v>40603</v>
      </c>
      <c r="D455">
        <v>1</v>
      </c>
      <c r="E455">
        <v>32.200000000000003</v>
      </c>
      <c r="F455">
        <v>64.400000000000006</v>
      </c>
      <c r="G455">
        <v>13</v>
      </c>
      <c r="H455">
        <v>10</v>
      </c>
      <c r="I455">
        <v>1</v>
      </c>
      <c r="J455">
        <v>1</v>
      </c>
      <c r="K455">
        <v>1</v>
      </c>
      <c r="N455">
        <v>0</v>
      </c>
      <c r="O455">
        <v>0</v>
      </c>
      <c r="P455">
        <v>0</v>
      </c>
      <c r="Q455">
        <v>3.7</v>
      </c>
      <c r="R455">
        <v>4.7</v>
      </c>
      <c r="S455">
        <v>0</v>
      </c>
      <c r="T455">
        <v>1.1000000000000001</v>
      </c>
      <c r="U455">
        <v>0</v>
      </c>
      <c r="V455">
        <v>0</v>
      </c>
      <c r="W455">
        <v>0</v>
      </c>
      <c r="X455">
        <v>5.2</v>
      </c>
      <c r="Y455">
        <v>7.2</v>
      </c>
      <c r="Z455">
        <v>32.200000000000003</v>
      </c>
      <c r="AA455">
        <v>0</v>
      </c>
      <c r="AB455">
        <v>0</v>
      </c>
      <c r="AC455">
        <v>2.2000000000000002</v>
      </c>
      <c r="AD455">
        <v>0</v>
      </c>
      <c r="AE455">
        <v>0</v>
      </c>
      <c r="AF455">
        <v>0</v>
      </c>
      <c r="AG455">
        <v>0</v>
      </c>
      <c r="AH455">
        <v>0</v>
      </c>
      <c r="AI455">
        <v>0</v>
      </c>
      <c r="AJ455">
        <v>0</v>
      </c>
      <c r="AK455">
        <v>0.6</v>
      </c>
      <c r="AL455">
        <v>0</v>
      </c>
      <c r="AM455">
        <v>3.8</v>
      </c>
      <c r="AN455">
        <v>0</v>
      </c>
      <c r="AO455">
        <v>0</v>
      </c>
      <c r="AP455">
        <v>0</v>
      </c>
      <c r="AQ455">
        <v>0</v>
      </c>
      <c r="AR455">
        <v>3.7</v>
      </c>
      <c r="AS455">
        <v>1</v>
      </c>
      <c r="AT455">
        <v>1</v>
      </c>
      <c r="AU455">
        <v>1</v>
      </c>
      <c r="AV455">
        <v>1</v>
      </c>
      <c r="AW455">
        <v>1</v>
      </c>
      <c r="AX455">
        <v>1</v>
      </c>
      <c r="AY455">
        <v>1</v>
      </c>
      <c r="AZ455">
        <v>1</v>
      </c>
      <c r="BA455">
        <v>1</v>
      </c>
      <c r="BB455">
        <v>1</v>
      </c>
      <c r="BC455">
        <v>1</v>
      </c>
      <c r="BD455">
        <v>1</v>
      </c>
      <c r="BE455">
        <v>1</v>
      </c>
      <c r="BF455">
        <v>1</v>
      </c>
      <c r="BG455">
        <v>1</v>
      </c>
      <c r="BH455">
        <v>1</v>
      </c>
      <c r="BI455">
        <v>1</v>
      </c>
      <c r="BJ455">
        <v>1</v>
      </c>
      <c r="BK455">
        <v>1</v>
      </c>
      <c r="BL455">
        <v>1</v>
      </c>
      <c r="BM455">
        <v>1</v>
      </c>
      <c r="BN455">
        <v>1</v>
      </c>
      <c r="BO455">
        <v>1</v>
      </c>
      <c r="BP455">
        <v>1</v>
      </c>
      <c r="BQ455">
        <v>1</v>
      </c>
      <c r="BR455">
        <v>1</v>
      </c>
      <c r="BS455">
        <v>1</v>
      </c>
      <c r="BT455">
        <v>1</v>
      </c>
      <c r="BU455">
        <v>1</v>
      </c>
      <c r="BV455">
        <v>1</v>
      </c>
      <c r="BW455">
        <v>1</v>
      </c>
    </row>
    <row r="456" spans="1:75" x14ac:dyDescent="0.25">
      <c r="A456">
        <v>2448035</v>
      </c>
      <c r="B456">
        <v>1</v>
      </c>
      <c r="C456" s="1">
        <v>40634</v>
      </c>
      <c r="D456">
        <v>1</v>
      </c>
      <c r="E456">
        <v>26.2</v>
      </c>
      <c r="F456">
        <v>60.2</v>
      </c>
      <c r="G456">
        <v>14</v>
      </c>
      <c r="H456">
        <v>6</v>
      </c>
      <c r="I456">
        <v>1</v>
      </c>
      <c r="J456">
        <v>1</v>
      </c>
      <c r="K456">
        <v>1</v>
      </c>
      <c r="N456">
        <v>0</v>
      </c>
      <c r="O456">
        <v>0</v>
      </c>
      <c r="P456">
        <v>0</v>
      </c>
      <c r="Q456">
        <v>9</v>
      </c>
      <c r="R456">
        <v>0</v>
      </c>
      <c r="S456">
        <v>0</v>
      </c>
      <c r="T456">
        <v>0</v>
      </c>
      <c r="U456">
        <v>0</v>
      </c>
      <c r="V456">
        <v>0</v>
      </c>
      <c r="W456">
        <v>0</v>
      </c>
      <c r="X456">
        <v>0</v>
      </c>
      <c r="Y456">
        <v>20.9</v>
      </c>
      <c r="Z456">
        <v>0</v>
      </c>
      <c r="AA456">
        <v>26.2</v>
      </c>
      <c r="AB456">
        <v>0</v>
      </c>
      <c r="AC456">
        <v>0.2</v>
      </c>
      <c r="AD456">
        <v>0</v>
      </c>
      <c r="AE456">
        <v>0</v>
      </c>
      <c r="AF456">
        <v>0</v>
      </c>
      <c r="AG456">
        <v>0</v>
      </c>
      <c r="AH456">
        <v>2.4</v>
      </c>
      <c r="AI456">
        <v>0</v>
      </c>
      <c r="AJ456">
        <v>1.5</v>
      </c>
      <c r="AK456">
        <v>0</v>
      </c>
      <c r="AL456">
        <v>0</v>
      </c>
      <c r="AM456">
        <v>0</v>
      </c>
      <c r="AN456">
        <v>0</v>
      </c>
      <c r="AO456">
        <v>0</v>
      </c>
      <c r="AP456">
        <v>0</v>
      </c>
      <c r="AQ456">
        <v>0</v>
      </c>
      <c r="AR456" s="5" t="s">
        <v>84</v>
      </c>
      <c r="AS456">
        <v>1</v>
      </c>
      <c r="AT456">
        <v>1</v>
      </c>
      <c r="AU456">
        <v>1</v>
      </c>
      <c r="AV456">
        <v>1</v>
      </c>
      <c r="AW456">
        <v>1</v>
      </c>
      <c r="AX456">
        <v>1</v>
      </c>
      <c r="AY456">
        <v>1</v>
      </c>
      <c r="AZ456">
        <v>1</v>
      </c>
      <c r="BA456">
        <v>1</v>
      </c>
      <c r="BB456">
        <v>1</v>
      </c>
      <c r="BC456">
        <v>1</v>
      </c>
      <c r="BD456">
        <v>1</v>
      </c>
      <c r="BE456">
        <v>1</v>
      </c>
      <c r="BF456">
        <v>1</v>
      </c>
      <c r="BG456">
        <v>1</v>
      </c>
      <c r="BH456">
        <v>1</v>
      </c>
      <c r="BI456">
        <v>1</v>
      </c>
      <c r="BJ456">
        <v>1</v>
      </c>
      <c r="BK456">
        <v>1</v>
      </c>
      <c r="BL456">
        <v>1</v>
      </c>
      <c r="BM456">
        <v>1</v>
      </c>
      <c r="BN456">
        <v>1</v>
      </c>
      <c r="BO456">
        <v>1</v>
      </c>
      <c r="BP456">
        <v>1</v>
      </c>
      <c r="BQ456">
        <v>1</v>
      </c>
      <c r="BR456">
        <v>1</v>
      </c>
      <c r="BS456">
        <v>1</v>
      </c>
      <c r="BT456">
        <v>1</v>
      </c>
      <c r="BU456">
        <v>1</v>
      </c>
      <c r="BV456">
        <v>1</v>
      </c>
      <c r="BW456">
        <v>0</v>
      </c>
    </row>
    <row r="457" spans="1:75" x14ac:dyDescent="0.25">
      <c r="A457">
        <v>2448035</v>
      </c>
      <c r="B457">
        <v>1</v>
      </c>
      <c r="C457" s="1">
        <v>40664</v>
      </c>
      <c r="D457">
        <v>1</v>
      </c>
      <c r="E457">
        <v>15.2</v>
      </c>
      <c r="F457">
        <v>25.7</v>
      </c>
      <c r="G457">
        <v>13</v>
      </c>
      <c r="H457">
        <v>4</v>
      </c>
      <c r="I457">
        <v>1</v>
      </c>
      <c r="J457">
        <v>1</v>
      </c>
      <c r="K457">
        <v>1</v>
      </c>
      <c r="N457">
        <v>0</v>
      </c>
      <c r="O457">
        <v>0</v>
      </c>
      <c r="P457">
        <v>0</v>
      </c>
      <c r="Q457">
        <v>0</v>
      </c>
      <c r="R457">
        <v>2</v>
      </c>
      <c r="S457">
        <v>0</v>
      </c>
      <c r="T457">
        <v>0</v>
      </c>
      <c r="U457">
        <v>0</v>
      </c>
      <c r="V457">
        <v>0</v>
      </c>
      <c r="W457">
        <v>0</v>
      </c>
      <c r="X457">
        <v>1.8</v>
      </c>
      <c r="Y457">
        <v>0</v>
      </c>
      <c r="Z457">
        <v>15.2</v>
      </c>
      <c r="AA457">
        <v>0</v>
      </c>
      <c r="AB457">
        <v>0</v>
      </c>
      <c r="AC457">
        <v>6.7</v>
      </c>
      <c r="AD457">
        <v>0</v>
      </c>
      <c r="AE457">
        <v>0</v>
      </c>
      <c r="AF457">
        <v>0</v>
      </c>
      <c r="AG457">
        <v>0</v>
      </c>
      <c r="AH457">
        <v>0</v>
      </c>
      <c r="AI457">
        <v>0</v>
      </c>
      <c r="AJ457">
        <v>0</v>
      </c>
      <c r="AK457">
        <v>0</v>
      </c>
      <c r="AL457">
        <v>0</v>
      </c>
      <c r="AM457">
        <v>0</v>
      </c>
      <c r="AN457">
        <v>0</v>
      </c>
      <c r="AO457">
        <v>0</v>
      </c>
      <c r="AP457">
        <v>0</v>
      </c>
      <c r="AQ457">
        <v>0</v>
      </c>
      <c r="AR457">
        <v>0</v>
      </c>
      <c r="AS457">
        <v>1</v>
      </c>
      <c r="AT457">
        <v>1</v>
      </c>
      <c r="AU457">
        <v>1</v>
      </c>
      <c r="AV457">
        <v>1</v>
      </c>
      <c r="AW457">
        <v>1</v>
      </c>
      <c r="AX457">
        <v>1</v>
      </c>
      <c r="AY457">
        <v>1</v>
      </c>
      <c r="AZ457">
        <v>1</v>
      </c>
      <c r="BA457">
        <v>1</v>
      </c>
      <c r="BB457">
        <v>1</v>
      </c>
      <c r="BC457">
        <v>1</v>
      </c>
      <c r="BD457">
        <v>1</v>
      </c>
      <c r="BE457">
        <v>1</v>
      </c>
      <c r="BF457">
        <v>1</v>
      </c>
      <c r="BG457">
        <v>1</v>
      </c>
      <c r="BH457">
        <v>1</v>
      </c>
      <c r="BI457">
        <v>1</v>
      </c>
      <c r="BJ457">
        <v>1</v>
      </c>
      <c r="BK457">
        <v>1</v>
      </c>
      <c r="BL457">
        <v>1</v>
      </c>
      <c r="BM457">
        <v>1</v>
      </c>
      <c r="BN457">
        <v>1</v>
      </c>
      <c r="BO457">
        <v>1</v>
      </c>
      <c r="BP457">
        <v>1</v>
      </c>
      <c r="BQ457">
        <v>1</v>
      </c>
      <c r="BR457">
        <v>1</v>
      </c>
      <c r="BS457">
        <v>1</v>
      </c>
      <c r="BT457">
        <v>1</v>
      </c>
      <c r="BU457">
        <v>1</v>
      </c>
      <c r="BV457">
        <v>1</v>
      </c>
      <c r="BW457">
        <v>1</v>
      </c>
    </row>
    <row r="458" spans="1:75" x14ac:dyDescent="0.25">
      <c r="A458">
        <v>2448035</v>
      </c>
      <c r="B458">
        <v>1</v>
      </c>
      <c r="C458" s="1">
        <v>40695</v>
      </c>
      <c r="D458">
        <v>1</v>
      </c>
      <c r="E458">
        <v>49.1</v>
      </c>
      <c r="F458">
        <v>85.4</v>
      </c>
      <c r="G458">
        <v>9</v>
      </c>
      <c r="H458">
        <v>5</v>
      </c>
      <c r="I458">
        <v>1</v>
      </c>
      <c r="J458">
        <v>1</v>
      </c>
      <c r="K458">
        <v>1</v>
      </c>
      <c r="N458">
        <v>0</v>
      </c>
      <c r="O458">
        <v>0</v>
      </c>
      <c r="P458">
        <v>0</v>
      </c>
      <c r="Q458">
        <v>0</v>
      </c>
      <c r="R458">
        <v>0</v>
      </c>
      <c r="S458">
        <v>0</v>
      </c>
      <c r="T458">
        <v>0</v>
      </c>
      <c r="U458">
        <v>19.2</v>
      </c>
      <c r="V458">
        <v>49.1</v>
      </c>
      <c r="W458">
        <v>0</v>
      </c>
      <c r="X458">
        <v>0</v>
      </c>
      <c r="Y458">
        <v>0</v>
      </c>
      <c r="Z458">
        <v>0</v>
      </c>
      <c r="AA458">
        <v>0</v>
      </c>
      <c r="AB458">
        <v>0</v>
      </c>
      <c r="AC458">
        <v>0</v>
      </c>
      <c r="AD458">
        <v>0</v>
      </c>
      <c r="AE458">
        <v>0</v>
      </c>
      <c r="AF458">
        <v>0</v>
      </c>
      <c r="AG458">
        <v>0</v>
      </c>
      <c r="AH458">
        <v>0</v>
      </c>
      <c r="AI458">
        <v>0</v>
      </c>
      <c r="AJ458">
        <v>0</v>
      </c>
      <c r="AK458">
        <v>0</v>
      </c>
      <c r="AL458">
        <v>10.3</v>
      </c>
      <c r="AM458">
        <v>0</v>
      </c>
      <c r="AN458">
        <v>3.9</v>
      </c>
      <c r="AO458">
        <v>0</v>
      </c>
      <c r="AP458">
        <v>0</v>
      </c>
      <c r="AQ458">
        <v>2.9</v>
      </c>
      <c r="AR458" s="5" t="s">
        <v>84</v>
      </c>
      <c r="AS458">
        <v>1</v>
      </c>
      <c r="AT458">
        <v>1</v>
      </c>
      <c r="AU458">
        <v>1</v>
      </c>
      <c r="AV458">
        <v>1</v>
      </c>
      <c r="AW458">
        <v>1</v>
      </c>
      <c r="AX458">
        <v>1</v>
      </c>
      <c r="AY458">
        <v>1</v>
      </c>
      <c r="AZ458">
        <v>1</v>
      </c>
      <c r="BA458">
        <v>1</v>
      </c>
      <c r="BB458">
        <v>1</v>
      </c>
      <c r="BC458">
        <v>1</v>
      </c>
      <c r="BD458">
        <v>1</v>
      </c>
      <c r="BE458">
        <v>1</v>
      </c>
      <c r="BF458">
        <v>1</v>
      </c>
      <c r="BG458">
        <v>1</v>
      </c>
      <c r="BH458">
        <v>1</v>
      </c>
      <c r="BI458">
        <v>1</v>
      </c>
      <c r="BJ458">
        <v>1</v>
      </c>
      <c r="BK458">
        <v>1</v>
      </c>
      <c r="BL458">
        <v>1</v>
      </c>
      <c r="BM458">
        <v>1</v>
      </c>
      <c r="BN458">
        <v>1</v>
      </c>
      <c r="BO458">
        <v>1</v>
      </c>
      <c r="BP458">
        <v>1</v>
      </c>
      <c r="BQ458">
        <v>1</v>
      </c>
      <c r="BR458">
        <v>1</v>
      </c>
      <c r="BS458">
        <v>1</v>
      </c>
      <c r="BT458">
        <v>1</v>
      </c>
      <c r="BU458">
        <v>1</v>
      </c>
      <c r="BV458">
        <v>1</v>
      </c>
      <c r="BW458">
        <v>0</v>
      </c>
    </row>
    <row r="459" spans="1:75" x14ac:dyDescent="0.25">
      <c r="A459">
        <v>2448035</v>
      </c>
      <c r="B459">
        <v>1</v>
      </c>
      <c r="C459" s="1">
        <v>40725</v>
      </c>
      <c r="D459">
        <v>1</v>
      </c>
      <c r="E459">
        <v>39.5</v>
      </c>
      <c r="F459">
        <v>143</v>
      </c>
      <c r="G459">
        <v>31</v>
      </c>
      <c r="H459">
        <v>8</v>
      </c>
      <c r="I459">
        <v>1</v>
      </c>
      <c r="J459">
        <v>1</v>
      </c>
      <c r="K459">
        <v>1</v>
      </c>
      <c r="N459">
        <v>23.1</v>
      </c>
      <c r="O459">
        <v>16.899999999999999</v>
      </c>
      <c r="P459">
        <v>16.5</v>
      </c>
      <c r="Q459">
        <v>23.4</v>
      </c>
      <c r="R459">
        <v>0</v>
      </c>
      <c r="S459">
        <v>0</v>
      </c>
      <c r="T459">
        <v>0</v>
      </c>
      <c r="U459">
        <v>0</v>
      </c>
      <c r="V459">
        <v>0</v>
      </c>
      <c r="W459">
        <v>0</v>
      </c>
      <c r="X459">
        <v>0</v>
      </c>
      <c r="Y459">
        <v>0</v>
      </c>
      <c r="Z459">
        <v>0</v>
      </c>
      <c r="AA459">
        <v>0</v>
      </c>
      <c r="AB459">
        <v>0</v>
      </c>
      <c r="AC459">
        <v>0</v>
      </c>
      <c r="AD459">
        <v>0</v>
      </c>
      <c r="AE459">
        <v>8.4</v>
      </c>
      <c r="AF459">
        <v>0</v>
      </c>
      <c r="AG459">
        <v>0</v>
      </c>
      <c r="AH459">
        <v>0</v>
      </c>
      <c r="AI459">
        <v>10.4</v>
      </c>
      <c r="AJ459">
        <v>0</v>
      </c>
      <c r="AK459">
        <v>0</v>
      </c>
      <c r="AL459">
        <v>0</v>
      </c>
      <c r="AM459">
        <v>0</v>
      </c>
      <c r="AN459">
        <v>0</v>
      </c>
      <c r="AO459">
        <v>0</v>
      </c>
      <c r="AP459">
        <v>0</v>
      </c>
      <c r="AQ459">
        <v>4.8</v>
      </c>
      <c r="AR459">
        <v>39.5</v>
      </c>
      <c r="AS459">
        <v>1</v>
      </c>
      <c r="AT459">
        <v>1</v>
      </c>
      <c r="AU459">
        <v>1</v>
      </c>
      <c r="AV459">
        <v>1</v>
      </c>
      <c r="AW459">
        <v>1</v>
      </c>
      <c r="AX459">
        <v>1</v>
      </c>
      <c r="AY459">
        <v>1</v>
      </c>
      <c r="AZ459">
        <v>1</v>
      </c>
      <c r="BA459">
        <v>1</v>
      </c>
      <c r="BB459">
        <v>1</v>
      </c>
      <c r="BC459">
        <v>1</v>
      </c>
      <c r="BD459">
        <v>1</v>
      </c>
      <c r="BE459">
        <v>1</v>
      </c>
      <c r="BF459">
        <v>1</v>
      </c>
      <c r="BG459">
        <v>1</v>
      </c>
      <c r="BH459">
        <v>1</v>
      </c>
      <c r="BI459">
        <v>1</v>
      </c>
      <c r="BJ459">
        <v>1</v>
      </c>
      <c r="BK459">
        <v>1</v>
      </c>
      <c r="BL459">
        <v>1</v>
      </c>
      <c r="BM459">
        <v>1</v>
      </c>
      <c r="BN459">
        <v>1</v>
      </c>
      <c r="BO459">
        <v>1</v>
      </c>
      <c r="BP459">
        <v>1</v>
      </c>
      <c r="BQ459">
        <v>1</v>
      </c>
      <c r="BR459">
        <v>1</v>
      </c>
      <c r="BS459">
        <v>1</v>
      </c>
      <c r="BT459">
        <v>1</v>
      </c>
      <c r="BU459">
        <v>1</v>
      </c>
      <c r="BV459">
        <v>1</v>
      </c>
      <c r="BW459">
        <v>1</v>
      </c>
    </row>
    <row r="460" spans="1:75" x14ac:dyDescent="0.25">
      <c r="A460">
        <v>2448035</v>
      </c>
      <c r="B460">
        <v>1</v>
      </c>
      <c r="C460" s="1">
        <v>40756</v>
      </c>
      <c r="D460">
        <v>1</v>
      </c>
      <c r="E460">
        <v>52.7</v>
      </c>
      <c r="F460">
        <v>201.7</v>
      </c>
      <c r="G460">
        <v>1</v>
      </c>
      <c r="H460">
        <v>15</v>
      </c>
      <c r="I460">
        <v>1</v>
      </c>
      <c r="J460">
        <v>1</v>
      </c>
      <c r="K460">
        <v>1</v>
      </c>
      <c r="N460">
        <v>52.7</v>
      </c>
      <c r="O460">
        <v>26.8</v>
      </c>
      <c r="P460">
        <v>2.2000000000000002</v>
      </c>
      <c r="Q460">
        <v>0</v>
      </c>
      <c r="R460">
        <v>0</v>
      </c>
      <c r="S460">
        <v>2.1</v>
      </c>
      <c r="T460">
        <v>0</v>
      </c>
      <c r="U460">
        <v>0</v>
      </c>
      <c r="V460">
        <v>0</v>
      </c>
      <c r="W460">
        <v>29.6</v>
      </c>
      <c r="X460">
        <v>0.9</v>
      </c>
      <c r="Y460">
        <v>4.3</v>
      </c>
      <c r="Z460">
        <v>0</v>
      </c>
      <c r="AA460">
        <v>0</v>
      </c>
      <c r="AB460">
        <v>0</v>
      </c>
      <c r="AC460">
        <v>0</v>
      </c>
      <c r="AD460">
        <v>28.1</v>
      </c>
      <c r="AE460">
        <v>16.100000000000001</v>
      </c>
      <c r="AF460">
        <v>0.7</v>
      </c>
      <c r="AG460">
        <v>18.7</v>
      </c>
      <c r="AH460">
        <v>3.3</v>
      </c>
      <c r="AI460">
        <v>2.8</v>
      </c>
      <c r="AJ460">
        <v>0</v>
      </c>
      <c r="AK460">
        <v>0</v>
      </c>
      <c r="AL460">
        <v>0.6</v>
      </c>
      <c r="AM460">
        <v>0</v>
      </c>
      <c r="AN460">
        <v>0</v>
      </c>
      <c r="AO460">
        <v>0</v>
      </c>
      <c r="AP460">
        <v>0</v>
      </c>
      <c r="AQ460">
        <v>0</v>
      </c>
      <c r="AR460">
        <v>12.8</v>
      </c>
      <c r="AS460">
        <v>1</v>
      </c>
      <c r="AT460">
        <v>1</v>
      </c>
      <c r="AU460">
        <v>1</v>
      </c>
      <c r="AV460">
        <v>1</v>
      </c>
      <c r="AW460">
        <v>1</v>
      </c>
      <c r="AX460">
        <v>1</v>
      </c>
      <c r="AY460">
        <v>1</v>
      </c>
      <c r="AZ460">
        <v>1</v>
      </c>
      <c r="BA460">
        <v>1</v>
      </c>
      <c r="BB460">
        <v>1</v>
      </c>
      <c r="BC460">
        <v>1</v>
      </c>
      <c r="BD460">
        <v>1</v>
      </c>
      <c r="BE460">
        <v>1</v>
      </c>
      <c r="BF460">
        <v>1</v>
      </c>
      <c r="BG460">
        <v>1</v>
      </c>
      <c r="BH460">
        <v>1</v>
      </c>
      <c r="BI460">
        <v>1</v>
      </c>
      <c r="BJ460">
        <v>1</v>
      </c>
      <c r="BK460">
        <v>1</v>
      </c>
      <c r="BL460">
        <v>1</v>
      </c>
      <c r="BM460">
        <v>1</v>
      </c>
      <c r="BN460">
        <v>1</v>
      </c>
      <c r="BO460">
        <v>1</v>
      </c>
      <c r="BP460">
        <v>1</v>
      </c>
      <c r="BQ460">
        <v>1</v>
      </c>
      <c r="BR460">
        <v>1</v>
      </c>
      <c r="BS460">
        <v>1</v>
      </c>
      <c r="BT460">
        <v>1</v>
      </c>
      <c r="BU460">
        <v>1</v>
      </c>
      <c r="BV460">
        <v>1</v>
      </c>
      <c r="BW460">
        <v>1</v>
      </c>
    </row>
    <row r="461" spans="1:75" x14ac:dyDescent="0.25">
      <c r="A461">
        <v>2448035</v>
      </c>
      <c r="B461">
        <v>1</v>
      </c>
      <c r="C461" s="1">
        <v>40787</v>
      </c>
      <c r="D461">
        <v>1</v>
      </c>
      <c r="E461">
        <v>7.6</v>
      </c>
      <c r="F461">
        <v>13.7</v>
      </c>
      <c r="G461">
        <v>9</v>
      </c>
      <c r="H461">
        <v>2</v>
      </c>
      <c r="I461">
        <v>1</v>
      </c>
      <c r="J461">
        <v>1</v>
      </c>
      <c r="K461">
        <v>1</v>
      </c>
      <c r="N461">
        <v>0</v>
      </c>
      <c r="O461">
        <v>0</v>
      </c>
      <c r="P461">
        <v>0</v>
      </c>
      <c r="Q461">
        <v>0</v>
      </c>
      <c r="R461">
        <v>0</v>
      </c>
      <c r="S461">
        <v>0</v>
      </c>
      <c r="T461">
        <v>0</v>
      </c>
      <c r="U461">
        <v>0</v>
      </c>
      <c r="V461">
        <v>7.6</v>
      </c>
      <c r="W461">
        <v>0</v>
      </c>
      <c r="X461">
        <v>0</v>
      </c>
      <c r="Y461">
        <v>0</v>
      </c>
      <c r="Z461">
        <v>0</v>
      </c>
      <c r="AA461">
        <v>0</v>
      </c>
      <c r="AB461">
        <v>0</v>
      </c>
      <c r="AC461">
        <v>0</v>
      </c>
      <c r="AD461">
        <v>0</v>
      </c>
      <c r="AE461">
        <v>0</v>
      </c>
      <c r="AF461">
        <v>0</v>
      </c>
      <c r="AG461">
        <v>0</v>
      </c>
      <c r="AH461">
        <v>0</v>
      </c>
      <c r="AI461">
        <v>0</v>
      </c>
      <c r="AJ461">
        <v>0</v>
      </c>
      <c r="AK461">
        <v>6.1</v>
      </c>
      <c r="AL461">
        <v>0</v>
      </c>
      <c r="AM461">
        <v>0</v>
      </c>
      <c r="AN461">
        <v>0</v>
      </c>
      <c r="AO461">
        <v>0</v>
      </c>
      <c r="AP461">
        <v>0</v>
      </c>
      <c r="AQ461">
        <v>0</v>
      </c>
      <c r="AR461" s="5" t="s">
        <v>84</v>
      </c>
      <c r="AS461">
        <v>1</v>
      </c>
      <c r="AT461">
        <v>1</v>
      </c>
      <c r="AU461">
        <v>1</v>
      </c>
      <c r="AV461">
        <v>1</v>
      </c>
      <c r="AW461">
        <v>1</v>
      </c>
      <c r="AX461">
        <v>1</v>
      </c>
      <c r="AY461">
        <v>1</v>
      </c>
      <c r="AZ461">
        <v>1</v>
      </c>
      <c r="BA461">
        <v>1</v>
      </c>
      <c r="BB461">
        <v>1</v>
      </c>
      <c r="BC461">
        <v>1</v>
      </c>
      <c r="BD461">
        <v>1</v>
      </c>
      <c r="BE461">
        <v>1</v>
      </c>
      <c r="BF461">
        <v>1</v>
      </c>
      <c r="BG461">
        <v>1</v>
      </c>
      <c r="BH461">
        <v>1</v>
      </c>
      <c r="BI461">
        <v>1</v>
      </c>
      <c r="BJ461">
        <v>1</v>
      </c>
      <c r="BK461">
        <v>1</v>
      </c>
      <c r="BL461">
        <v>1</v>
      </c>
      <c r="BM461">
        <v>1</v>
      </c>
      <c r="BN461">
        <v>1</v>
      </c>
      <c r="BO461">
        <v>1</v>
      </c>
      <c r="BP461">
        <v>1</v>
      </c>
      <c r="BQ461">
        <v>1</v>
      </c>
      <c r="BR461">
        <v>1</v>
      </c>
      <c r="BS461">
        <v>1</v>
      </c>
      <c r="BT461">
        <v>1</v>
      </c>
      <c r="BU461">
        <v>1</v>
      </c>
      <c r="BV461">
        <v>1</v>
      </c>
      <c r="BW461">
        <v>0</v>
      </c>
    </row>
    <row r="462" spans="1:75" x14ac:dyDescent="0.25">
      <c r="A462">
        <v>2448035</v>
      </c>
      <c r="B462">
        <v>1</v>
      </c>
      <c r="C462" s="1">
        <v>40817</v>
      </c>
      <c r="D462">
        <v>1</v>
      </c>
      <c r="E462">
        <v>42.8</v>
      </c>
      <c r="F462">
        <v>202.4</v>
      </c>
      <c r="G462">
        <v>15</v>
      </c>
      <c r="H462">
        <v>14</v>
      </c>
      <c r="I462">
        <v>1</v>
      </c>
      <c r="J462">
        <v>1</v>
      </c>
      <c r="K462">
        <v>1</v>
      </c>
      <c r="N462">
        <v>0</v>
      </c>
      <c r="O462">
        <v>0</v>
      </c>
      <c r="P462">
        <v>0</v>
      </c>
      <c r="Q462">
        <v>0</v>
      </c>
      <c r="R462">
        <v>0</v>
      </c>
      <c r="S462">
        <v>0</v>
      </c>
      <c r="T462">
        <v>0</v>
      </c>
      <c r="U462">
        <v>0</v>
      </c>
      <c r="V462">
        <v>23.5</v>
      </c>
      <c r="W462">
        <v>14.1</v>
      </c>
      <c r="X462">
        <v>4.8</v>
      </c>
      <c r="Y462">
        <v>2.5</v>
      </c>
      <c r="Z462">
        <v>20.6</v>
      </c>
      <c r="AA462">
        <v>17.5</v>
      </c>
      <c r="AB462">
        <v>42.8</v>
      </c>
      <c r="AC462">
        <v>3.4</v>
      </c>
      <c r="AD462">
        <v>12.8</v>
      </c>
      <c r="AE462">
        <v>0</v>
      </c>
      <c r="AF462">
        <v>0</v>
      </c>
      <c r="AG462">
        <v>0</v>
      </c>
      <c r="AH462">
        <v>0</v>
      </c>
      <c r="AI462">
        <v>0</v>
      </c>
      <c r="AJ462">
        <v>0</v>
      </c>
      <c r="AK462">
        <v>0</v>
      </c>
      <c r="AL462">
        <v>0</v>
      </c>
      <c r="AM462">
        <v>10</v>
      </c>
      <c r="AN462">
        <v>0</v>
      </c>
      <c r="AO462">
        <v>23.4</v>
      </c>
      <c r="AP462">
        <v>1.3</v>
      </c>
      <c r="AQ462">
        <v>8.3000000000000007</v>
      </c>
      <c r="AR462">
        <v>17.399999999999999</v>
      </c>
      <c r="AS462">
        <v>1</v>
      </c>
      <c r="AT462">
        <v>1</v>
      </c>
      <c r="AU462">
        <v>1</v>
      </c>
      <c r="AV462">
        <v>1</v>
      </c>
      <c r="AW462">
        <v>1</v>
      </c>
      <c r="AX462">
        <v>1</v>
      </c>
      <c r="AY462">
        <v>1</v>
      </c>
      <c r="AZ462">
        <v>1</v>
      </c>
      <c r="BA462">
        <v>1</v>
      </c>
      <c r="BB462">
        <v>1</v>
      </c>
      <c r="BC462">
        <v>1</v>
      </c>
      <c r="BD462">
        <v>1</v>
      </c>
      <c r="BE462">
        <v>1</v>
      </c>
      <c r="BF462">
        <v>1</v>
      </c>
      <c r="BG462">
        <v>1</v>
      </c>
      <c r="BH462">
        <v>1</v>
      </c>
      <c r="BI462">
        <v>1</v>
      </c>
      <c r="BJ462">
        <v>1</v>
      </c>
      <c r="BK462">
        <v>1</v>
      </c>
      <c r="BL462">
        <v>1</v>
      </c>
      <c r="BM462">
        <v>1</v>
      </c>
      <c r="BN462">
        <v>1</v>
      </c>
      <c r="BO462">
        <v>1</v>
      </c>
      <c r="BP462">
        <v>1</v>
      </c>
      <c r="BQ462">
        <v>1</v>
      </c>
      <c r="BR462">
        <v>1</v>
      </c>
      <c r="BS462">
        <v>1</v>
      </c>
      <c r="BT462">
        <v>1</v>
      </c>
      <c r="BU462">
        <v>1</v>
      </c>
      <c r="BV462">
        <v>1</v>
      </c>
      <c r="BW462">
        <v>1</v>
      </c>
    </row>
    <row r="463" spans="1:75" x14ac:dyDescent="0.25">
      <c r="A463">
        <v>2448035</v>
      </c>
      <c r="B463">
        <v>1</v>
      </c>
      <c r="C463" s="1">
        <v>40848</v>
      </c>
      <c r="D463">
        <v>1</v>
      </c>
      <c r="E463">
        <v>21.5</v>
      </c>
      <c r="F463">
        <v>44.3</v>
      </c>
      <c r="G463">
        <v>14</v>
      </c>
      <c r="H463">
        <v>5</v>
      </c>
      <c r="I463">
        <v>1</v>
      </c>
      <c r="J463">
        <v>1</v>
      </c>
      <c r="K463">
        <v>1</v>
      </c>
      <c r="N463">
        <v>0</v>
      </c>
      <c r="O463">
        <v>0</v>
      </c>
      <c r="P463">
        <v>0</v>
      </c>
      <c r="Q463">
        <v>0</v>
      </c>
      <c r="R463">
        <v>0</v>
      </c>
      <c r="S463">
        <v>0</v>
      </c>
      <c r="T463">
        <v>0</v>
      </c>
      <c r="U463">
        <v>0</v>
      </c>
      <c r="V463">
        <v>0</v>
      </c>
      <c r="W463">
        <v>0</v>
      </c>
      <c r="X463">
        <v>0</v>
      </c>
      <c r="Y463">
        <v>0</v>
      </c>
      <c r="Z463">
        <v>0</v>
      </c>
      <c r="AA463">
        <v>21.5</v>
      </c>
      <c r="AB463">
        <v>11</v>
      </c>
      <c r="AC463">
        <v>7.5</v>
      </c>
      <c r="AD463">
        <v>0.8</v>
      </c>
      <c r="AE463">
        <v>0</v>
      </c>
      <c r="AF463">
        <v>0</v>
      </c>
      <c r="AG463">
        <v>0</v>
      </c>
      <c r="AH463">
        <v>0</v>
      </c>
      <c r="AI463">
        <v>3.5</v>
      </c>
      <c r="AJ463">
        <v>0</v>
      </c>
      <c r="AK463">
        <v>0</v>
      </c>
      <c r="AL463">
        <v>0</v>
      </c>
      <c r="AM463">
        <v>0</v>
      </c>
      <c r="AN463">
        <v>0</v>
      </c>
      <c r="AO463">
        <v>0</v>
      </c>
      <c r="AP463">
        <v>0</v>
      </c>
      <c r="AQ463">
        <v>0</v>
      </c>
      <c r="AR463" s="5" t="s">
        <v>84</v>
      </c>
      <c r="AS463">
        <v>1</v>
      </c>
      <c r="AT463">
        <v>1</v>
      </c>
      <c r="AU463">
        <v>1</v>
      </c>
      <c r="AV463">
        <v>1</v>
      </c>
      <c r="AW463">
        <v>1</v>
      </c>
      <c r="AX463">
        <v>1</v>
      </c>
      <c r="AY463">
        <v>1</v>
      </c>
      <c r="AZ463">
        <v>1</v>
      </c>
      <c r="BA463">
        <v>1</v>
      </c>
      <c r="BB463">
        <v>1</v>
      </c>
      <c r="BC463">
        <v>1</v>
      </c>
      <c r="BD463">
        <v>1</v>
      </c>
      <c r="BE463">
        <v>1</v>
      </c>
      <c r="BF463">
        <v>1</v>
      </c>
      <c r="BG463">
        <v>1</v>
      </c>
      <c r="BH463">
        <v>1</v>
      </c>
      <c r="BI463">
        <v>1</v>
      </c>
      <c r="BJ463">
        <v>1</v>
      </c>
      <c r="BK463">
        <v>1</v>
      </c>
      <c r="BL463">
        <v>1</v>
      </c>
      <c r="BM463">
        <v>1</v>
      </c>
      <c r="BN463">
        <v>1</v>
      </c>
      <c r="BO463">
        <v>1</v>
      </c>
      <c r="BP463">
        <v>1</v>
      </c>
      <c r="BQ463">
        <v>1</v>
      </c>
      <c r="BR463">
        <v>1</v>
      </c>
      <c r="BS463">
        <v>1</v>
      </c>
      <c r="BT463">
        <v>1</v>
      </c>
      <c r="BU463">
        <v>1</v>
      </c>
      <c r="BV463">
        <v>1</v>
      </c>
      <c r="BW463">
        <v>0</v>
      </c>
    </row>
    <row r="464" spans="1:75" x14ac:dyDescent="0.25">
      <c r="A464">
        <v>2448035</v>
      </c>
      <c r="B464">
        <v>1</v>
      </c>
      <c r="C464" s="1">
        <v>40878</v>
      </c>
      <c r="D464">
        <v>1</v>
      </c>
      <c r="E464">
        <v>30.4</v>
      </c>
      <c r="F464">
        <v>169.3</v>
      </c>
      <c r="G464">
        <v>29</v>
      </c>
      <c r="H464">
        <v>10</v>
      </c>
      <c r="I464">
        <v>1</v>
      </c>
      <c r="J464">
        <v>1</v>
      </c>
      <c r="K464">
        <v>1</v>
      </c>
      <c r="N464">
        <v>0</v>
      </c>
      <c r="O464">
        <v>0</v>
      </c>
      <c r="P464">
        <v>15.2</v>
      </c>
      <c r="Q464">
        <v>0</v>
      </c>
      <c r="R464">
        <v>0</v>
      </c>
      <c r="S464">
        <v>0</v>
      </c>
      <c r="T464">
        <v>0</v>
      </c>
      <c r="U464">
        <v>0</v>
      </c>
      <c r="V464">
        <v>29.2</v>
      </c>
      <c r="W464">
        <v>23.5</v>
      </c>
      <c r="X464">
        <v>0</v>
      </c>
      <c r="Y464">
        <v>0</v>
      </c>
      <c r="Z464">
        <v>1.8</v>
      </c>
      <c r="AA464">
        <v>12.3</v>
      </c>
      <c r="AB464">
        <v>7.8</v>
      </c>
      <c r="AC464">
        <v>0</v>
      </c>
      <c r="AD464">
        <v>0</v>
      </c>
      <c r="AE464">
        <v>0</v>
      </c>
      <c r="AF464">
        <v>0</v>
      </c>
      <c r="AG464">
        <v>0</v>
      </c>
      <c r="AH464">
        <v>0</v>
      </c>
      <c r="AI464">
        <v>0</v>
      </c>
      <c r="AJ464">
        <v>0</v>
      </c>
      <c r="AK464">
        <v>0</v>
      </c>
      <c r="AL464">
        <v>25.1</v>
      </c>
      <c r="AM464">
        <v>12.2</v>
      </c>
      <c r="AN464">
        <v>0</v>
      </c>
      <c r="AO464">
        <v>0</v>
      </c>
      <c r="AP464">
        <v>30.4</v>
      </c>
      <c r="AQ464">
        <v>0</v>
      </c>
      <c r="AR464">
        <v>11.8</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1</v>
      </c>
    </row>
    <row r="465" spans="1:75" s="2" customFormat="1" x14ac:dyDescent="0.25">
      <c r="A465" s="2">
        <v>2448035</v>
      </c>
      <c r="B465" s="2">
        <v>1</v>
      </c>
      <c r="C465" s="3">
        <v>40909</v>
      </c>
      <c r="D465" s="2">
        <v>1</v>
      </c>
      <c r="E465" s="2">
        <v>67.400000000000006</v>
      </c>
      <c r="F465" s="2">
        <v>348.4</v>
      </c>
      <c r="G465" s="2">
        <v>7</v>
      </c>
      <c r="H465" s="2">
        <v>14</v>
      </c>
      <c r="I465" s="2">
        <v>1</v>
      </c>
      <c r="J465" s="2">
        <v>1</v>
      </c>
      <c r="K465" s="2">
        <v>1</v>
      </c>
      <c r="N465" s="2">
        <v>0</v>
      </c>
      <c r="O465" s="2">
        <v>0</v>
      </c>
      <c r="P465" s="2">
        <v>0</v>
      </c>
      <c r="Q465" s="2">
        <v>0</v>
      </c>
      <c r="R465" s="2">
        <v>0</v>
      </c>
      <c r="S465" s="2">
        <v>0</v>
      </c>
      <c r="T465" s="2">
        <v>67.400000000000006</v>
      </c>
      <c r="U465" s="2">
        <v>6.8</v>
      </c>
      <c r="V465" s="2">
        <v>0</v>
      </c>
      <c r="W465" s="2">
        <v>0</v>
      </c>
      <c r="X465" s="2">
        <v>0</v>
      </c>
      <c r="Y465" s="2">
        <v>28.1</v>
      </c>
      <c r="Z465" s="2">
        <v>6.3</v>
      </c>
      <c r="AA465" s="2">
        <v>0</v>
      </c>
      <c r="AB465" s="2">
        <v>27.3</v>
      </c>
      <c r="AC465" s="2">
        <v>0</v>
      </c>
      <c r="AD465" s="2">
        <v>0</v>
      </c>
      <c r="AE465" s="2">
        <v>12.7</v>
      </c>
      <c r="AF465" s="2">
        <v>0</v>
      </c>
      <c r="AG465" s="2">
        <v>13.1</v>
      </c>
      <c r="AH465" s="2">
        <v>13.5</v>
      </c>
      <c r="AI465" s="2">
        <v>21.2</v>
      </c>
      <c r="AJ465" s="2">
        <v>17.8</v>
      </c>
      <c r="AK465" s="2">
        <v>25.6</v>
      </c>
      <c r="AL465" s="2">
        <v>37.299999999999997</v>
      </c>
      <c r="AM465" s="2">
        <v>63.8</v>
      </c>
      <c r="AN465" s="2">
        <v>0</v>
      </c>
      <c r="AO465" s="2">
        <v>7.5</v>
      </c>
      <c r="AP465" s="2">
        <v>0</v>
      </c>
      <c r="AQ465" s="2">
        <v>0</v>
      </c>
      <c r="AR465" s="2">
        <v>0</v>
      </c>
      <c r="AS465" s="2">
        <v>1</v>
      </c>
      <c r="AT465" s="2">
        <v>1</v>
      </c>
      <c r="AU465" s="2">
        <v>1</v>
      </c>
      <c r="AV465" s="2">
        <v>1</v>
      </c>
      <c r="AW465" s="2">
        <v>1</v>
      </c>
      <c r="AX465" s="2">
        <v>1</v>
      </c>
      <c r="AY465" s="2">
        <v>1</v>
      </c>
      <c r="AZ465" s="2">
        <v>1</v>
      </c>
      <c r="BA465" s="2">
        <v>1</v>
      </c>
      <c r="BB465" s="2">
        <v>1</v>
      </c>
      <c r="BC465" s="2">
        <v>1</v>
      </c>
      <c r="BD465" s="2">
        <v>1</v>
      </c>
      <c r="BE465" s="2">
        <v>1</v>
      </c>
      <c r="BF465" s="2">
        <v>1</v>
      </c>
      <c r="BG465" s="2">
        <v>1</v>
      </c>
      <c r="BH465" s="2">
        <v>1</v>
      </c>
      <c r="BI465" s="2">
        <v>1</v>
      </c>
      <c r="BJ465" s="2">
        <v>1</v>
      </c>
      <c r="BK465" s="2">
        <v>1</v>
      </c>
      <c r="BL465" s="2">
        <v>1</v>
      </c>
      <c r="BM465" s="2">
        <v>1</v>
      </c>
      <c r="BN465" s="2">
        <v>1</v>
      </c>
      <c r="BO465" s="2">
        <v>1</v>
      </c>
      <c r="BP465" s="2">
        <v>1</v>
      </c>
      <c r="BQ465" s="2">
        <v>1</v>
      </c>
      <c r="BR465" s="2">
        <v>1</v>
      </c>
      <c r="BS465" s="2">
        <v>1</v>
      </c>
      <c r="BT465" s="2">
        <v>1</v>
      </c>
      <c r="BU465" s="2">
        <v>1</v>
      </c>
      <c r="BV465" s="2">
        <v>1</v>
      </c>
      <c r="BW465" s="2">
        <v>1</v>
      </c>
    </row>
    <row r="466" spans="1:75" x14ac:dyDescent="0.25">
      <c r="A466">
        <v>2448035</v>
      </c>
      <c r="B466">
        <v>1</v>
      </c>
      <c r="C466" s="1">
        <v>40940</v>
      </c>
      <c r="D466">
        <v>1</v>
      </c>
      <c r="E466">
        <v>25.2</v>
      </c>
      <c r="F466">
        <v>118.4</v>
      </c>
      <c r="G466">
        <v>24</v>
      </c>
      <c r="H466">
        <v>9</v>
      </c>
      <c r="N466">
        <v>0</v>
      </c>
      <c r="O466">
        <v>0</v>
      </c>
      <c r="P466">
        <v>0</v>
      </c>
      <c r="Q466">
        <v>0</v>
      </c>
      <c r="R466">
        <v>0</v>
      </c>
      <c r="S466">
        <v>0</v>
      </c>
      <c r="T466">
        <v>0</v>
      </c>
      <c r="U466">
        <v>24.8</v>
      </c>
      <c r="V466">
        <v>0</v>
      </c>
      <c r="W466">
        <v>0</v>
      </c>
      <c r="X466">
        <v>0</v>
      </c>
      <c r="Y466">
        <v>0</v>
      </c>
      <c r="Z466">
        <v>21.9</v>
      </c>
      <c r="AA466">
        <v>2</v>
      </c>
      <c r="AB466">
        <v>0</v>
      </c>
      <c r="AC466">
        <v>4.5</v>
      </c>
      <c r="AD466">
        <v>0</v>
      </c>
      <c r="AE466">
        <v>0</v>
      </c>
      <c r="AF466">
        <v>0</v>
      </c>
      <c r="AG466">
        <v>0</v>
      </c>
      <c r="AH466">
        <v>0</v>
      </c>
      <c r="AI466">
        <v>0</v>
      </c>
      <c r="AJ466">
        <v>3.9</v>
      </c>
      <c r="AK466">
        <v>25.2</v>
      </c>
      <c r="AL466">
        <v>0.7</v>
      </c>
      <c r="AM466">
        <v>0</v>
      </c>
      <c r="AN466">
        <v>0</v>
      </c>
      <c r="AO466">
        <v>21.3</v>
      </c>
      <c r="AP466">
        <v>14.1</v>
      </c>
      <c r="AQ466" s="54" t="s">
        <v>84</v>
      </c>
      <c r="AR466" s="54"/>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c r="BN466">
        <v>1</v>
      </c>
      <c r="BO466">
        <v>1</v>
      </c>
      <c r="BP466">
        <v>1</v>
      </c>
      <c r="BQ466">
        <v>1</v>
      </c>
      <c r="BR466">
        <v>1</v>
      </c>
      <c r="BS466">
        <v>1</v>
      </c>
      <c r="BT466">
        <v>1</v>
      </c>
      <c r="BU466">
        <v>1</v>
      </c>
      <c r="BV466">
        <v>0</v>
      </c>
    </row>
    <row r="467" spans="1:75" x14ac:dyDescent="0.25">
      <c r="A467">
        <v>2448035</v>
      </c>
      <c r="B467">
        <v>1</v>
      </c>
      <c r="C467" s="1">
        <v>40969</v>
      </c>
      <c r="D467">
        <v>1</v>
      </c>
      <c r="E467">
        <v>27.9</v>
      </c>
      <c r="F467">
        <v>66.3</v>
      </c>
      <c r="G467">
        <v>26</v>
      </c>
      <c r="H467">
        <v>5</v>
      </c>
      <c r="N467">
        <v>1.8</v>
      </c>
      <c r="O467">
        <v>0</v>
      </c>
      <c r="P467">
        <v>0</v>
      </c>
      <c r="Q467">
        <v>0</v>
      </c>
      <c r="R467">
        <v>0</v>
      </c>
      <c r="S467">
        <v>0</v>
      </c>
      <c r="T467">
        <v>0</v>
      </c>
      <c r="U467">
        <v>0</v>
      </c>
      <c r="V467">
        <v>0</v>
      </c>
      <c r="W467">
        <v>0</v>
      </c>
      <c r="X467">
        <v>0</v>
      </c>
      <c r="Y467">
        <v>0</v>
      </c>
      <c r="Z467">
        <v>0</v>
      </c>
      <c r="AA467">
        <v>0</v>
      </c>
      <c r="AB467">
        <v>20.9</v>
      </c>
      <c r="AC467">
        <v>0</v>
      </c>
      <c r="AD467">
        <v>0</v>
      </c>
      <c r="AE467">
        <v>0</v>
      </c>
      <c r="AF467">
        <v>13.6</v>
      </c>
      <c r="AG467">
        <v>0</v>
      </c>
      <c r="AH467">
        <v>0</v>
      </c>
      <c r="AI467">
        <v>0</v>
      </c>
      <c r="AJ467">
        <v>0</v>
      </c>
      <c r="AK467">
        <v>2.1</v>
      </c>
      <c r="AL467">
        <v>0</v>
      </c>
      <c r="AM467">
        <v>27.9</v>
      </c>
      <c r="AN467">
        <v>0</v>
      </c>
      <c r="AO467">
        <v>0</v>
      </c>
      <c r="AP467">
        <v>0</v>
      </c>
      <c r="AQ467">
        <v>0</v>
      </c>
      <c r="AR467">
        <v>0</v>
      </c>
      <c r="AS467">
        <v>1</v>
      </c>
      <c r="AT467">
        <v>1</v>
      </c>
      <c r="AU467">
        <v>1</v>
      </c>
      <c r="AV467">
        <v>1</v>
      </c>
      <c r="AW467">
        <v>1</v>
      </c>
      <c r="AX467">
        <v>1</v>
      </c>
      <c r="AY467">
        <v>1</v>
      </c>
      <c r="AZ467">
        <v>1</v>
      </c>
      <c r="BA467">
        <v>1</v>
      </c>
      <c r="BB467">
        <v>1</v>
      </c>
      <c r="BC467">
        <v>1</v>
      </c>
      <c r="BD467">
        <v>1</v>
      </c>
      <c r="BE467">
        <v>1</v>
      </c>
      <c r="BF467">
        <v>1</v>
      </c>
      <c r="BG467">
        <v>1</v>
      </c>
      <c r="BH467">
        <v>1</v>
      </c>
      <c r="BI467">
        <v>1</v>
      </c>
      <c r="BJ467">
        <v>1</v>
      </c>
      <c r="BK467">
        <v>1</v>
      </c>
      <c r="BL467">
        <v>1</v>
      </c>
      <c r="BM467">
        <v>1</v>
      </c>
      <c r="BN467">
        <v>1</v>
      </c>
      <c r="BO467">
        <v>1</v>
      </c>
      <c r="BP467">
        <v>1</v>
      </c>
      <c r="BQ467">
        <v>1</v>
      </c>
      <c r="BR467">
        <v>1</v>
      </c>
      <c r="BS467">
        <v>1</v>
      </c>
      <c r="BT467">
        <v>1</v>
      </c>
      <c r="BU467">
        <v>1</v>
      </c>
      <c r="BV467">
        <v>1</v>
      </c>
      <c r="BW467">
        <v>1</v>
      </c>
    </row>
    <row r="468" spans="1:75" x14ac:dyDescent="0.25">
      <c r="A468">
        <v>2448035</v>
      </c>
      <c r="B468">
        <v>1</v>
      </c>
      <c r="C468" s="1">
        <v>41000</v>
      </c>
      <c r="D468">
        <v>1</v>
      </c>
      <c r="E468">
        <v>41.8</v>
      </c>
      <c r="F468">
        <v>194.3</v>
      </c>
      <c r="G468">
        <v>26</v>
      </c>
      <c r="H468">
        <v>8</v>
      </c>
      <c r="N468">
        <v>0</v>
      </c>
      <c r="O468">
        <v>0</v>
      </c>
      <c r="P468">
        <v>0</v>
      </c>
      <c r="Q468">
        <v>0</v>
      </c>
      <c r="R468">
        <v>0</v>
      </c>
      <c r="S468">
        <v>0</v>
      </c>
      <c r="T468">
        <v>0</v>
      </c>
      <c r="U468">
        <v>0</v>
      </c>
      <c r="V468">
        <v>0</v>
      </c>
      <c r="W468">
        <v>1.3</v>
      </c>
      <c r="X468">
        <v>0</v>
      </c>
      <c r="Y468">
        <v>26.5</v>
      </c>
      <c r="Z468">
        <v>0</v>
      </c>
      <c r="AA468">
        <v>34.9</v>
      </c>
      <c r="AB468">
        <v>0</v>
      </c>
      <c r="AC468">
        <v>0</v>
      </c>
      <c r="AD468">
        <v>0</v>
      </c>
      <c r="AE468">
        <v>0</v>
      </c>
      <c r="AF468">
        <v>0</v>
      </c>
      <c r="AG468">
        <v>0</v>
      </c>
      <c r="AH468">
        <v>5.9</v>
      </c>
      <c r="AI468">
        <v>0</v>
      </c>
      <c r="AJ468">
        <v>0</v>
      </c>
      <c r="AK468">
        <v>0</v>
      </c>
      <c r="AL468">
        <v>0</v>
      </c>
      <c r="AM468">
        <v>41.8</v>
      </c>
      <c r="AN468">
        <v>37.6</v>
      </c>
      <c r="AO468">
        <v>0</v>
      </c>
      <c r="AP468">
        <v>25.2</v>
      </c>
      <c r="AQ468">
        <v>21.1</v>
      </c>
      <c r="AR468" s="5" t="s">
        <v>84</v>
      </c>
      <c r="AS468">
        <v>1</v>
      </c>
      <c r="AT468">
        <v>1</v>
      </c>
      <c r="AU468">
        <v>1</v>
      </c>
      <c r="AV468">
        <v>1</v>
      </c>
      <c r="AW468">
        <v>1</v>
      </c>
      <c r="AX468">
        <v>1</v>
      </c>
      <c r="AY468">
        <v>1</v>
      </c>
      <c r="AZ468">
        <v>1</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c r="BT468">
        <v>1</v>
      </c>
      <c r="BU468">
        <v>1</v>
      </c>
      <c r="BV468">
        <v>1</v>
      </c>
      <c r="BW468">
        <v>0</v>
      </c>
    </row>
    <row r="469" spans="1:75" x14ac:dyDescent="0.25">
      <c r="A469">
        <v>2448035</v>
      </c>
      <c r="B469">
        <v>1</v>
      </c>
      <c r="C469" s="1">
        <v>41030</v>
      </c>
      <c r="D469">
        <v>1</v>
      </c>
      <c r="E469">
        <v>29.2</v>
      </c>
      <c r="F469">
        <v>63.2</v>
      </c>
      <c r="G469">
        <v>31</v>
      </c>
      <c r="H469">
        <v>5</v>
      </c>
      <c r="N469">
        <v>0</v>
      </c>
      <c r="O469">
        <v>0</v>
      </c>
      <c r="P469">
        <v>0</v>
      </c>
      <c r="Q469">
        <v>0</v>
      </c>
      <c r="R469">
        <v>0</v>
      </c>
      <c r="S469">
        <v>0</v>
      </c>
      <c r="T469">
        <v>6.5</v>
      </c>
      <c r="U469">
        <v>0</v>
      </c>
      <c r="V469">
        <v>0</v>
      </c>
      <c r="W469">
        <v>0</v>
      </c>
      <c r="X469">
        <v>0</v>
      </c>
      <c r="Y469">
        <v>0</v>
      </c>
      <c r="Z469">
        <v>0</v>
      </c>
      <c r="AA469">
        <v>0</v>
      </c>
      <c r="AB469">
        <v>0</v>
      </c>
      <c r="AC469">
        <v>0</v>
      </c>
      <c r="AD469">
        <v>0</v>
      </c>
      <c r="AE469">
        <v>0</v>
      </c>
      <c r="AF469">
        <v>0</v>
      </c>
      <c r="AG469">
        <v>0</v>
      </c>
      <c r="AH469">
        <v>0</v>
      </c>
      <c r="AI469">
        <v>2.1</v>
      </c>
      <c r="AJ469">
        <v>0</v>
      </c>
      <c r="AK469">
        <v>0</v>
      </c>
      <c r="AL469">
        <v>0</v>
      </c>
      <c r="AM469">
        <v>24.2</v>
      </c>
      <c r="AN469">
        <v>1.2</v>
      </c>
      <c r="AO469">
        <v>0</v>
      </c>
      <c r="AP469">
        <v>0</v>
      </c>
      <c r="AQ469">
        <v>0</v>
      </c>
      <c r="AR469">
        <v>29.2</v>
      </c>
      <c r="AS469">
        <v>1</v>
      </c>
      <c r="AT469">
        <v>1</v>
      </c>
      <c r="AU469">
        <v>1</v>
      </c>
      <c r="AV469">
        <v>1</v>
      </c>
      <c r="AW469">
        <v>1</v>
      </c>
      <c r="AX469">
        <v>1</v>
      </c>
      <c r="AY469">
        <v>1</v>
      </c>
      <c r="AZ469">
        <v>1</v>
      </c>
      <c r="BA469">
        <v>1</v>
      </c>
      <c r="BB469">
        <v>1</v>
      </c>
      <c r="BC469">
        <v>1</v>
      </c>
      <c r="BD469">
        <v>1</v>
      </c>
      <c r="BE469">
        <v>1</v>
      </c>
      <c r="BF469">
        <v>1</v>
      </c>
      <c r="BG469">
        <v>1</v>
      </c>
      <c r="BH469">
        <v>1</v>
      </c>
      <c r="BI469">
        <v>1</v>
      </c>
      <c r="BJ469">
        <v>1</v>
      </c>
      <c r="BK469">
        <v>1</v>
      </c>
      <c r="BL469">
        <v>1</v>
      </c>
      <c r="BM469">
        <v>1</v>
      </c>
      <c r="BN469">
        <v>1</v>
      </c>
      <c r="BO469">
        <v>1</v>
      </c>
      <c r="BP469">
        <v>1</v>
      </c>
      <c r="BQ469">
        <v>1</v>
      </c>
      <c r="BR469">
        <v>1</v>
      </c>
      <c r="BS469">
        <v>1</v>
      </c>
      <c r="BT469">
        <v>1</v>
      </c>
      <c r="BU469">
        <v>1</v>
      </c>
      <c r="BV469">
        <v>1</v>
      </c>
      <c r="BW469">
        <v>1</v>
      </c>
    </row>
    <row r="470" spans="1:75" x14ac:dyDescent="0.25">
      <c r="A470">
        <v>2448035</v>
      </c>
      <c r="B470">
        <v>1</v>
      </c>
      <c r="C470" s="1">
        <v>41061</v>
      </c>
      <c r="D470">
        <v>1</v>
      </c>
      <c r="E470">
        <v>77.5</v>
      </c>
      <c r="F470">
        <v>263.39999999999998</v>
      </c>
      <c r="G470">
        <v>5</v>
      </c>
      <c r="H470">
        <v>14</v>
      </c>
      <c r="N470">
        <v>9.5</v>
      </c>
      <c r="O470">
        <v>0</v>
      </c>
      <c r="P470">
        <v>0</v>
      </c>
      <c r="Q470">
        <v>25.6</v>
      </c>
      <c r="R470">
        <v>77.5</v>
      </c>
      <c r="S470">
        <v>12.6</v>
      </c>
      <c r="T470">
        <v>0</v>
      </c>
      <c r="U470">
        <v>23.4</v>
      </c>
      <c r="V470">
        <v>0</v>
      </c>
      <c r="W470">
        <v>9.6999999999999993</v>
      </c>
      <c r="X470">
        <v>0</v>
      </c>
      <c r="Y470">
        <v>21.6</v>
      </c>
      <c r="Z470">
        <v>0</v>
      </c>
      <c r="AA470">
        <v>0</v>
      </c>
      <c r="AB470">
        <v>0</v>
      </c>
      <c r="AC470">
        <v>15.7</v>
      </c>
      <c r="AD470">
        <v>1.6</v>
      </c>
      <c r="AE470">
        <v>4.2</v>
      </c>
      <c r="AF470">
        <v>2.2999999999999998</v>
      </c>
      <c r="AG470">
        <v>0</v>
      </c>
      <c r="AH470">
        <v>26.2</v>
      </c>
      <c r="AI470">
        <v>33.200000000000003</v>
      </c>
      <c r="AJ470">
        <v>0.3</v>
      </c>
      <c r="AK470">
        <v>0</v>
      </c>
      <c r="AL470">
        <v>0</v>
      </c>
      <c r="AM470">
        <v>0</v>
      </c>
      <c r="AN470">
        <v>0</v>
      </c>
      <c r="AO470">
        <v>0</v>
      </c>
      <c r="AP470">
        <v>0</v>
      </c>
      <c r="AQ470">
        <v>0</v>
      </c>
      <c r="AR470" s="5" t="s">
        <v>84</v>
      </c>
      <c r="AS470">
        <v>1</v>
      </c>
      <c r="AT470">
        <v>1</v>
      </c>
      <c r="AU470">
        <v>1</v>
      </c>
      <c r="AV470">
        <v>1</v>
      </c>
      <c r="AW470">
        <v>1</v>
      </c>
      <c r="AX470">
        <v>1</v>
      </c>
      <c r="AY470">
        <v>1</v>
      </c>
      <c r="AZ470">
        <v>1</v>
      </c>
      <c r="BA470">
        <v>1</v>
      </c>
      <c r="BB470">
        <v>1</v>
      </c>
      <c r="BC470">
        <v>1</v>
      </c>
      <c r="BD470">
        <v>1</v>
      </c>
      <c r="BE470">
        <v>1</v>
      </c>
      <c r="BF470">
        <v>1</v>
      </c>
      <c r="BG470">
        <v>1</v>
      </c>
      <c r="BH470">
        <v>1</v>
      </c>
      <c r="BI470">
        <v>1</v>
      </c>
      <c r="BJ470">
        <v>1</v>
      </c>
      <c r="BK470">
        <v>1</v>
      </c>
      <c r="BL470">
        <v>1</v>
      </c>
      <c r="BM470">
        <v>1</v>
      </c>
      <c r="BN470">
        <v>1</v>
      </c>
      <c r="BO470">
        <v>1</v>
      </c>
      <c r="BP470">
        <v>1</v>
      </c>
      <c r="BQ470">
        <v>1</v>
      </c>
      <c r="BR470">
        <v>1</v>
      </c>
      <c r="BS470">
        <v>1</v>
      </c>
      <c r="BT470">
        <v>1</v>
      </c>
      <c r="BU470">
        <v>1</v>
      </c>
      <c r="BV470">
        <v>1</v>
      </c>
      <c r="BW470">
        <v>0</v>
      </c>
    </row>
    <row r="471" spans="1:75" x14ac:dyDescent="0.25">
      <c r="A471">
        <v>2448035</v>
      </c>
      <c r="B471">
        <v>1</v>
      </c>
      <c r="C471" s="1">
        <v>41091</v>
      </c>
      <c r="D471">
        <v>1</v>
      </c>
      <c r="E471">
        <v>35.200000000000003</v>
      </c>
      <c r="F471">
        <v>125.1</v>
      </c>
      <c r="G471">
        <v>12</v>
      </c>
      <c r="H471">
        <v>9</v>
      </c>
      <c r="N471">
        <v>0</v>
      </c>
      <c r="O471">
        <v>0</v>
      </c>
      <c r="P471">
        <v>0</v>
      </c>
      <c r="Q471">
        <v>0</v>
      </c>
      <c r="R471">
        <v>0</v>
      </c>
      <c r="S471">
        <v>0</v>
      </c>
      <c r="T471">
        <v>13.1</v>
      </c>
      <c r="U471">
        <v>26.8</v>
      </c>
      <c r="V471">
        <v>14.7</v>
      </c>
      <c r="W471">
        <v>0</v>
      </c>
      <c r="X471">
        <v>15.2</v>
      </c>
      <c r="Y471">
        <v>35.200000000000003</v>
      </c>
      <c r="Z471">
        <v>0</v>
      </c>
      <c r="AA471">
        <v>0</v>
      </c>
      <c r="AB471">
        <v>3.2</v>
      </c>
      <c r="AC471">
        <v>6.6</v>
      </c>
      <c r="AD471">
        <v>0</v>
      </c>
      <c r="AE471">
        <v>0</v>
      </c>
      <c r="AF471">
        <v>0</v>
      </c>
      <c r="AG471">
        <v>8.5</v>
      </c>
      <c r="AH471">
        <v>0</v>
      </c>
      <c r="AI471">
        <v>0</v>
      </c>
      <c r="AJ471">
        <v>0</v>
      </c>
      <c r="AK471">
        <v>0</v>
      </c>
      <c r="AL471">
        <v>0</v>
      </c>
      <c r="AM471">
        <v>0</v>
      </c>
      <c r="AN471">
        <v>0</v>
      </c>
      <c r="AO471">
        <v>0</v>
      </c>
      <c r="AP471">
        <v>0</v>
      </c>
      <c r="AQ471">
        <v>0</v>
      </c>
      <c r="AR471">
        <v>1.8</v>
      </c>
      <c r="AS471">
        <v>1</v>
      </c>
      <c r="AT471">
        <v>1</v>
      </c>
      <c r="AU471">
        <v>1</v>
      </c>
      <c r="AV471">
        <v>1</v>
      </c>
      <c r="AW471">
        <v>1</v>
      </c>
      <c r="AX471">
        <v>1</v>
      </c>
      <c r="AY471">
        <v>1</v>
      </c>
      <c r="AZ471">
        <v>1</v>
      </c>
      <c r="BA471">
        <v>1</v>
      </c>
      <c r="BB471">
        <v>1</v>
      </c>
      <c r="BC471">
        <v>1</v>
      </c>
      <c r="BD471">
        <v>1</v>
      </c>
      <c r="BE471">
        <v>1</v>
      </c>
      <c r="BF471">
        <v>1</v>
      </c>
      <c r="BG471">
        <v>1</v>
      </c>
      <c r="BH471">
        <v>1</v>
      </c>
      <c r="BI471">
        <v>1</v>
      </c>
      <c r="BJ471">
        <v>1</v>
      </c>
      <c r="BK471">
        <v>1</v>
      </c>
      <c r="BL471">
        <v>1</v>
      </c>
      <c r="BM471">
        <v>1</v>
      </c>
      <c r="BN471">
        <v>1</v>
      </c>
      <c r="BO471">
        <v>1</v>
      </c>
      <c r="BP471">
        <v>1</v>
      </c>
      <c r="BQ471">
        <v>1</v>
      </c>
      <c r="BR471">
        <v>1</v>
      </c>
      <c r="BS471">
        <v>1</v>
      </c>
      <c r="BT471">
        <v>1</v>
      </c>
      <c r="BU471">
        <v>1</v>
      </c>
      <c r="BV471">
        <v>1</v>
      </c>
      <c r="BW471">
        <v>1</v>
      </c>
    </row>
    <row r="472" spans="1:75" x14ac:dyDescent="0.25">
      <c r="A472">
        <v>2448035</v>
      </c>
      <c r="B472">
        <v>1</v>
      </c>
      <c r="C472" s="1">
        <v>41122</v>
      </c>
      <c r="D472">
        <v>1</v>
      </c>
      <c r="E472">
        <v>8.5</v>
      </c>
      <c r="F472">
        <v>8.5</v>
      </c>
      <c r="G472">
        <v>29</v>
      </c>
      <c r="H472">
        <v>1</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8.5</v>
      </c>
      <c r="AQ472">
        <v>0</v>
      </c>
      <c r="AR472">
        <v>0</v>
      </c>
      <c r="AS472">
        <v>1</v>
      </c>
      <c r="AT472">
        <v>1</v>
      </c>
      <c r="AU472">
        <v>1</v>
      </c>
      <c r="AV472">
        <v>1</v>
      </c>
      <c r="AW472">
        <v>1</v>
      </c>
      <c r="AX472">
        <v>1</v>
      </c>
      <c r="AY472">
        <v>1</v>
      </c>
      <c r="AZ472">
        <v>1</v>
      </c>
      <c r="BA472">
        <v>1</v>
      </c>
      <c r="BB472">
        <v>1</v>
      </c>
      <c r="BC472">
        <v>1</v>
      </c>
      <c r="BD472">
        <v>1</v>
      </c>
      <c r="BE472">
        <v>1</v>
      </c>
      <c r="BF472">
        <v>1</v>
      </c>
      <c r="BG472">
        <v>1</v>
      </c>
      <c r="BH472">
        <v>1</v>
      </c>
      <c r="BI472">
        <v>1</v>
      </c>
      <c r="BJ472">
        <v>1</v>
      </c>
      <c r="BK472">
        <v>1</v>
      </c>
      <c r="BL472">
        <v>1</v>
      </c>
      <c r="BM472">
        <v>1</v>
      </c>
      <c r="BN472">
        <v>1</v>
      </c>
      <c r="BO472">
        <v>1</v>
      </c>
      <c r="BP472">
        <v>1</v>
      </c>
      <c r="BQ472">
        <v>1</v>
      </c>
      <c r="BR472">
        <v>1</v>
      </c>
      <c r="BS472">
        <v>1</v>
      </c>
      <c r="BT472">
        <v>1</v>
      </c>
      <c r="BU472">
        <v>1</v>
      </c>
      <c r="BV472">
        <v>1</v>
      </c>
      <c r="BW472">
        <v>1</v>
      </c>
    </row>
    <row r="473" spans="1:75" x14ac:dyDescent="0.25">
      <c r="A473">
        <v>2448035</v>
      </c>
      <c r="B473">
        <v>1</v>
      </c>
      <c r="C473" s="1">
        <v>41153</v>
      </c>
      <c r="D473">
        <v>1</v>
      </c>
      <c r="E473">
        <v>26.3</v>
      </c>
      <c r="F473">
        <v>77.900000000000006</v>
      </c>
      <c r="G473">
        <v>26</v>
      </c>
      <c r="H473">
        <v>5</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14.7</v>
      </c>
      <c r="AH473">
        <v>12.1</v>
      </c>
      <c r="AI473">
        <v>0</v>
      </c>
      <c r="AJ473">
        <v>0</v>
      </c>
      <c r="AK473">
        <v>14.1</v>
      </c>
      <c r="AL473">
        <v>10.7</v>
      </c>
      <c r="AM473">
        <v>26.3</v>
      </c>
      <c r="AN473">
        <v>0</v>
      </c>
      <c r="AO473">
        <v>0</v>
      </c>
      <c r="AP473">
        <v>0</v>
      </c>
      <c r="AQ473">
        <v>0</v>
      </c>
      <c r="AR473" s="5" t="s">
        <v>84</v>
      </c>
      <c r="AS473">
        <v>1</v>
      </c>
      <c r="AT473">
        <v>1</v>
      </c>
      <c r="AU473">
        <v>1</v>
      </c>
      <c r="AV473">
        <v>1</v>
      </c>
      <c r="AW473">
        <v>1</v>
      </c>
      <c r="AX473">
        <v>1</v>
      </c>
      <c r="AY473">
        <v>1</v>
      </c>
      <c r="AZ473">
        <v>1</v>
      </c>
      <c r="BA473">
        <v>1</v>
      </c>
      <c r="BB473">
        <v>1</v>
      </c>
      <c r="BC473">
        <v>1</v>
      </c>
      <c r="BD473">
        <v>1</v>
      </c>
      <c r="BE473">
        <v>1</v>
      </c>
      <c r="BF473">
        <v>1</v>
      </c>
      <c r="BG473">
        <v>1</v>
      </c>
      <c r="BH473">
        <v>1</v>
      </c>
      <c r="BI473">
        <v>1</v>
      </c>
      <c r="BJ473">
        <v>1</v>
      </c>
      <c r="BK473">
        <v>1</v>
      </c>
      <c r="BL473">
        <v>1</v>
      </c>
      <c r="BM473">
        <v>1</v>
      </c>
      <c r="BN473">
        <v>1</v>
      </c>
      <c r="BO473">
        <v>1</v>
      </c>
      <c r="BP473">
        <v>1</v>
      </c>
      <c r="BQ473">
        <v>1</v>
      </c>
      <c r="BR473">
        <v>1</v>
      </c>
      <c r="BS473">
        <v>1</v>
      </c>
      <c r="BT473">
        <v>1</v>
      </c>
      <c r="BU473">
        <v>1</v>
      </c>
      <c r="BV473">
        <v>1</v>
      </c>
      <c r="BW473">
        <v>0</v>
      </c>
    </row>
    <row r="474" spans="1:75" x14ac:dyDescent="0.25">
      <c r="A474">
        <v>2448035</v>
      </c>
      <c r="B474">
        <v>1</v>
      </c>
      <c r="C474" s="1">
        <v>41183</v>
      </c>
      <c r="D474">
        <v>1</v>
      </c>
      <c r="E474">
        <v>37.700000000000003</v>
      </c>
      <c r="F474">
        <v>124.2</v>
      </c>
      <c r="G474">
        <v>23</v>
      </c>
      <c r="H474">
        <v>9</v>
      </c>
      <c r="N474">
        <v>0</v>
      </c>
      <c r="O474">
        <v>0</v>
      </c>
      <c r="P474">
        <v>0</v>
      </c>
      <c r="Q474">
        <v>1.1000000000000001</v>
      </c>
      <c r="R474">
        <v>0</v>
      </c>
      <c r="S474">
        <v>0</v>
      </c>
      <c r="T474">
        <v>0</v>
      </c>
      <c r="U474">
        <v>0</v>
      </c>
      <c r="V474">
        <v>0</v>
      </c>
      <c r="W474">
        <v>0</v>
      </c>
      <c r="X474">
        <v>0</v>
      </c>
      <c r="Y474">
        <v>11.4</v>
      </c>
      <c r="Z474">
        <v>0</v>
      </c>
      <c r="AA474">
        <v>0</v>
      </c>
      <c r="AB474">
        <v>0</v>
      </c>
      <c r="AC474">
        <v>0</v>
      </c>
      <c r="AD474">
        <v>0</v>
      </c>
      <c r="AE474">
        <v>0</v>
      </c>
      <c r="AF474">
        <v>7.8</v>
      </c>
      <c r="AG474">
        <v>1.5</v>
      </c>
      <c r="AH474">
        <v>0</v>
      </c>
      <c r="AI474">
        <v>0</v>
      </c>
      <c r="AJ474">
        <v>37.700000000000003</v>
      </c>
      <c r="AK474">
        <v>21</v>
      </c>
      <c r="AL474">
        <v>0</v>
      </c>
      <c r="AM474">
        <v>2</v>
      </c>
      <c r="AN474">
        <v>0</v>
      </c>
      <c r="AO474">
        <v>36.299999999999997</v>
      </c>
      <c r="AP474">
        <v>0</v>
      </c>
      <c r="AQ474">
        <v>0</v>
      </c>
      <c r="AR474">
        <v>5.4</v>
      </c>
      <c r="AS474">
        <v>1</v>
      </c>
      <c r="AT474">
        <v>1</v>
      </c>
      <c r="AU474">
        <v>1</v>
      </c>
      <c r="AV474">
        <v>1</v>
      </c>
      <c r="AW474">
        <v>1</v>
      </c>
      <c r="AX474">
        <v>1</v>
      </c>
      <c r="AY474">
        <v>1</v>
      </c>
      <c r="AZ474">
        <v>1</v>
      </c>
      <c r="BA474">
        <v>1</v>
      </c>
      <c r="BB474">
        <v>1</v>
      </c>
      <c r="BC474">
        <v>1</v>
      </c>
      <c r="BD474">
        <v>1</v>
      </c>
      <c r="BE474">
        <v>1</v>
      </c>
      <c r="BF474">
        <v>1</v>
      </c>
      <c r="BG474">
        <v>1</v>
      </c>
      <c r="BH474">
        <v>1</v>
      </c>
      <c r="BI474">
        <v>1</v>
      </c>
      <c r="BJ474">
        <v>1</v>
      </c>
      <c r="BK474">
        <v>1</v>
      </c>
      <c r="BL474">
        <v>1</v>
      </c>
      <c r="BM474">
        <v>1</v>
      </c>
      <c r="BN474">
        <v>1</v>
      </c>
      <c r="BO474">
        <v>1</v>
      </c>
      <c r="BP474">
        <v>1</v>
      </c>
      <c r="BQ474">
        <v>1</v>
      </c>
      <c r="BR474">
        <v>1</v>
      </c>
      <c r="BS474">
        <v>1</v>
      </c>
      <c r="BT474">
        <v>1</v>
      </c>
      <c r="BU474">
        <v>1</v>
      </c>
      <c r="BV474">
        <v>1</v>
      </c>
      <c r="BW474">
        <v>1</v>
      </c>
    </row>
    <row r="475" spans="1:75" x14ac:dyDescent="0.25">
      <c r="A475">
        <v>2448035</v>
      </c>
      <c r="B475">
        <v>1</v>
      </c>
      <c r="C475" s="1">
        <v>41214</v>
      </c>
      <c r="D475">
        <v>1</v>
      </c>
      <c r="E475">
        <v>63.8</v>
      </c>
      <c r="F475">
        <v>131.30000000000001</v>
      </c>
      <c r="G475">
        <v>1</v>
      </c>
      <c r="H475">
        <v>10</v>
      </c>
      <c r="N475">
        <v>63.8</v>
      </c>
      <c r="O475">
        <v>0</v>
      </c>
      <c r="P475">
        <v>0.3</v>
      </c>
      <c r="Q475">
        <v>0</v>
      </c>
      <c r="R475">
        <v>0</v>
      </c>
      <c r="S475">
        <v>0</v>
      </c>
      <c r="T475">
        <v>0</v>
      </c>
      <c r="U475">
        <v>0</v>
      </c>
      <c r="V475">
        <v>18.2</v>
      </c>
      <c r="W475">
        <v>6.1</v>
      </c>
      <c r="X475">
        <v>2.5</v>
      </c>
      <c r="Y475">
        <v>22.9</v>
      </c>
      <c r="Z475">
        <v>2.2999999999999998</v>
      </c>
      <c r="AA475">
        <v>0</v>
      </c>
      <c r="AB475">
        <v>0</v>
      </c>
      <c r="AC475">
        <v>0</v>
      </c>
      <c r="AD475">
        <v>0</v>
      </c>
      <c r="AE475">
        <v>3.8</v>
      </c>
      <c r="AF475">
        <v>0</v>
      </c>
      <c r="AG475">
        <v>0</v>
      </c>
      <c r="AH475">
        <v>0</v>
      </c>
      <c r="AI475">
        <v>0</v>
      </c>
      <c r="AJ475">
        <v>0</v>
      </c>
      <c r="AK475">
        <v>0</v>
      </c>
      <c r="AL475">
        <v>2</v>
      </c>
      <c r="AM475">
        <v>0</v>
      </c>
      <c r="AN475">
        <v>9.4</v>
      </c>
      <c r="AO475">
        <v>0</v>
      </c>
      <c r="AP475">
        <v>0</v>
      </c>
      <c r="AQ475">
        <v>0</v>
      </c>
      <c r="AR475" s="5" t="s">
        <v>84</v>
      </c>
      <c r="AS475">
        <v>1</v>
      </c>
      <c r="AT475">
        <v>1</v>
      </c>
      <c r="AU475">
        <v>1</v>
      </c>
      <c r="AV475">
        <v>1</v>
      </c>
      <c r="AW475">
        <v>1</v>
      </c>
      <c r="AX475">
        <v>1</v>
      </c>
      <c r="AY475">
        <v>1</v>
      </c>
      <c r="AZ475">
        <v>1</v>
      </c>
      <c r="BA475">
        <v>1</v>
      </c>
      <c r="BB475">
        <v>1</v>
      </c>
      <c r="BC475">
        <v>1</v>
      </c>
      <c r="BD475">
        <v>1</v>
      </c>
      <c r="BE475">
        <v>1</v>
      </c>
      <c r="BF475">
        <v>1</v>
      </c>
      <c r="BG475">
        <v>1</v>
      </c>
      <c r="BH475">
        <v>1</v>
      </c>
      <c r="BI475">
        <v>1</v>
      </c>
      <c r="BJ475">
        <v>1</v>
      </c>
      <c r="BK475">
        <v>1</v>
      </c>
      <c r="BL475">
        <v>1</v>
      </c>
      <c r="BM475">
        <v>1</v>
      </c>
      <c r="BN475">
        <v>1</v>
      </c>
      <c r="BO475">
        <v>1</v>
      </c>
      <c r="BP475">
        <v>1</v>
      </c>
      <c r="BQ475">
        <v>1</v>
      </c>
      <c r="BR475">
        <v>1</v>
      </c>
      <c r="BS475">
        <v>1</v>
      </c>
      <c r="BT475">
        <v>1</v>
      </c>
      <c r="BU475">
        <v>1</v>
      </c>
      <c r="BV475">
        <v>1</v>
      </c>
      <c r="BW475">
        <v>0</v>
      </c>
    </row>
    <row r="476" spans="1:75" x14ac:dyDescent="0.25">
      <c r="A476">
        <v>2448035</v>
      </c>
      <c r="B476">
        <v>1</v>
      </c>
      <c r="C476" s="1">
        <v>41244</v>
      </c>
      <c r="D476">
        <v>1</v>
      </c>
      <c r="E476">
        <v>29.5</v>
      </c>
      <c r="F476">
        <v>166.4</v>
      </c>
      <c r="G476">
        <v>17</v>
      </c>
      <c r="H476">
        <v>12</v>
      </c>
      <c r="N476">
        <v>0</v>
      </c>
      <c r="O476">
        <v>24.5</v>
      </c>
      <c r="P476">
        <v>0</v>
      </c>
      <c r="Q476">
        <v>0</v>
      </c>
      <c r="R476">
        <v>0</v>
      </c>
      <c r="S476">
        <v>1</v>
      </c>
      <c r="T476">
        <v>0</v>
      </c>
      <c r="U476">
        <v>0</v>
      </c>
      <c r="V476">
        <v>3.2</v>
      </c>
      <c r="W476">
        <v>0</v>
      </c>
      <c r="X476">
        <v>0</v>
      </c>
      <c r="Y476">
        <v>0</v>
      </c>
      <c r="Z476">
        <v>0</v>
      </c>
      <c r="AA476">
        <v>26.6</v>
      </c>
      <c r="AB476">
        <v>0</v>
      </c>
      <c r="AC476">
        <v>2.7</v>
      </c>
      <c r="AD476">
        <v>29.5</v>
      </c>
      <c r="AE476">
        <v>0</v>
      </c>
      <c r="AF476">
        <v>3.4</v>
      </c>
      <c r="AG476">
        <v>0</v>
      </c>
      <c r="AH476">
        <v>19.2</v>
      </c>
      <c r="AI476">
        <v>0</v>
      </c>
      <c r="AJ476">
        <v>0</v>
      </c>
      <c r="AK476">
        <v>0</v>
      </c>
      <c r="AL476">
        <v>5.0999999999999996</v>
      </c>
      <c r="AM476">
        <v>0</v>
      </c>
      <c r="AN476">
        <v>29.3</v>
      </c>
      <c r="AO476">
        <v>0</v>
      </c>
      <c r="AP476">
        <v>0</v>
      </c>
      <c r="AQ476">
        <v>15.7</v>
      </c>
      <c r="AR476">
        <v>6.2</v>
      </c>
      <c r="AS476">
        <v>1</v>
      </c>
      <c r="AT476">
        <v>1</v>
      </c>
      <c r="AU476">
        <v>1</v>
      </c>
      <c r="AV476">
        <v>1</v>
      </c>
      <c r="AW476">
        <v>1</v>
      </c>
      <c r="AX476">
        <v>1</v>
      </c>
      <c r="AY476">
        <v>1</v>
      </c>
      <c r="AZ476">
        <v>1</v>
      </c>
      <c r="BA476">
        <v>1</v>
      </c>
      <c r="BB476">
        <v>1</v>
      </c>
      <c r="BC476">
        <v>1</v>
      </c>
      <c r="BD476">
        <v>1</v>
      </c>
      <c r="BE476">
        <v>1</v>
      </c>
      <c r="BF476">
        <v>1</v>
      </c>
      <c r="BG476">
        <v>1</v>
      </c>
      <c r="BH476">
        <v>1</v>
      </c>
      <c r="BI476">
        <v>1</v>
      </c>
      <c r="BJ476">
        <v>1</v>
      </c>
      <c r="BK476">
        <v>1</v>
      </c>
      <c r="BL476">
        <v>1</v>
      </c>
      <c r="BM476">
        <v>1</v>
      </c>
      <c r="BN476">
        <v>1</v>
      </c>
      <c r="BO476">
        <v>1</v>
      </c>
      <c r="BP476">
        <v>1</v>
      </c>
      <c r="BQ476">
        <v>1</v>
      </c>
      <c r="BR476">
        <v>1</v>
      </c>
      <c r="BS476">
        <v>1</v>
      </c>
      <c r="BT476">
        <v>1</v>
      </c>
      <c r="BU476">
        <v>1</v>
      </c>
      <c r="BV476">
        <v>1</v>
      </c>
      <c r="BW476">
        <v>1</v>
      </c>
    </row>
    <row r="477" spans="1:75" s="2" customFormat="1" x14ac:dyDescent="0.25">
      <c r="A477" s="2">
        <v>2448035</v>
      </c>
      <c r="B477" s="2">
        <v>1</v>
      </c>
      <c r="C477" s="3">
        <v>41275</v>
      </c>
      <c r="D477" s="2">
        <v>1</v>
      </c>
      <c r="E477" s="2">
        <v>28.2</v>
      </c>
      <c r="F477" s="2">
        <v>124.6</v>
      </c>
      <c r="G477" s="2">
        <v>15</v>
      </c>
      <c r="H477" s="2">
        <v>11</v>
      </c>
      <c r="I477" s="2">
        <v>1</v>
      </c>
      <c r="J477" s="2">
        <v>1</v>
      </c>
      <c r="K477" s="2">
        <v>1</v>
      </c>
      <c r="N477" s="2">
        <v>17.899999999999999</v>
      </c>
      <c r="O477" s="2">
        <v>3.2</v>
      </c>
      <c r="P477" s="2">
        <v>0</v>
      </c>
      <c r="Q477" s="2">
        <v>0</v>
      </c>
      <c r="R477" s="2">
        <v>0</v>
      </c>
      <c r="S477" s="2">
        <v>8.1999999999999993</v>
      </c>
      <c r="T477" s="2">
        <v>23.5</v>
      </c>
      <c r="U477" s="2">
        <v>0</v>
      </c>
      <c r="V477" s="2">
        <v>6.1</v>
      </c>
      <c r="W477" s="2">
        <v>17</v>
      </c>
      <c r="X477" s="2">
        <v>0</v>
      </c>
      <c r="Y477" s="2">
        <v>0</v>
      </c>
      <c r="Z477" s="2">
        <v>1.2</v>
      </c>
      <c r="AA477" s="2">
        <v>0</v>
      </c>
      <c r="AB477" s="2">
        <v>28.2</v>
      </c>
      <c r="AC477" s="2">
        <v>17.600000000000001</v>
      </c>
      <c r="AD477" s="2">
        <v>1.5</v>
      </c>
      <c r="AE477" s="2">
        <v>0.2</v>
      </c>
      <c r="AF477" s="2">
        <v>0</v>
      </c>
      <c r="AG477" s="2">
        <v>0</v>
      </c>
      <c r="AH477" s="2">
        <v>0</v>
      </c>
      <c r="AI477" s="2">
        <v>0</v>
      </c>
      <c r="AJ477" s="2">
        <v>0</v>
      </c>
      <c r="AK477" s="2">
        <v>0</v>
      </c>
      <c r="AL477" s="2">
        <v>0</v>
      </c>
      <c r="AM477" s="2">
        <v>0</v>
      </c>
      <c r="AN477" s="2">
        <v>0</v>
      </c>
      <c r="AO477" s="2">
        <v>0</v>
      </c>
      <c r="AP477" s="2">
        <v>0</v>
      </c>
      <c r="AQ477" s="2">
        <v>0</v>
      </c>
      <c r="AR477" s="2">
        <v>0</v>
      </c>
      <c r="AS477" s="2">
        <v>1</v>
      </c>
      <c r="AT477" s="2">
        <v>1</v>
      </c>
      <c r="AU477" s="2">
        <v>1</v>
      </c>
      <c r="AV477" s="2">
        <v>1</v>
      </c>
      <c r="AW477" s="2">
        <v>1</v>
      </c>
      <c r="AX477" s="2">
        <v>1</v>
      </c>
      <c r="AY477" s="2">
        <v>1</v>
      </c>
      <c r="AZ477" s="2">
        <v>1</v>
      </c>
      <c r="BA477" s="2">
        <v>1</v>
      </c>
      <c r="BB477" s="2">
        <v>1</v>
      </c>
      <c r="BC477" s="2">
        <v>1</v>
      </c>
      <c r="BD477" s="2">
        <v>1</v>
      </c>
      <c r="BE477" s="2">
        <v>1</v>
      </c>
      <c r="BF477" s="2">
        <v>1</v>
      </c>
      <c r="BG477" s="2">
        <v>1</v>
      </c>
      <c r="BH477" s="2">
        <v>1</v>
      </c>
      <c r="BI477" s="2">
        <v>1</v>
      </c>
      <c r="BJ477" s="2">
        <v>1</v>
      </c>
      <c r="BK477" s="2">
        <v>1</v>
      </c>
      <c r="BL477" s="2">
        <v>1</v>
      </c>
      <c r="BM477" s="2">
        <v>1</v>
      </c>
      <c r="BN477" s="2">
        <v>1</v>
      </c>
      <c r="BO477" s="2">
        <v>1</v>
      </c>
      <c r="BP477" s="2">
        <v>1</v>
      </c>
      <c r="BQ477" s="2">
        <v>1</v>
      </c>
      <c r="BR477" s="2">
        <v>1</v>
      </c>
      <c r="BS477" s="2">
        <v>1</v>
      </c>
      <c r="BT477" s="2">
        <v>1</v>
      </c>
      <c r="BU477" s="2">
        <v>1</v>
      </c>
      <c r="BV477" s="2">
        <v>1</v>
      </c>
      <c r="BW477" s="2">
        <v>1</v>
      </c>
    </row>
    <row r="478" spans="1:75" x14ac:dyDescent="0.25">
      <c r="A478">
        <v>2448035</v>
      </c>
      <c r="B478">
        <v>1</v>
      </c>
      <c r="C478" s="4">
        <v>41306</v>
      </c>
      <c r="D478">
        <v>1</v>
      </c>
      <c r="E478">
        <v>34.1</v>
      </c>
      <c r="F478">
        <v>203.4</v>
      </c>
      <c r="G478">
        <v>21</v>
      </c>
      <c r="H478">
        <v>16</v>
      </c>
      <c r="I478">
        <v>1</v>
      </c>
      <c r="J478">
        <v>1</v>
      </c>
      <c r="K478">
        <v>1</v>
      </c>
      <c r="N478">
        <v>0</v>
      </c>
      <c r="O478">
        <v>0</v>
      </c>
      <c r="P478">
        <v>8.1999999999999993</v>
      </c>
      <c r="Q478">
        <v>3.7</v>
      </c>
      <c r="R478">
        <v>27.3</v>
      </c>
      <c r="S478">
        <v>0</v>
      </c>
      <c r="T478">
        <v>3.1</v>
      </c>
      <c r="U478">
        <v>2.7</v>
      </c>
      <c r="V478">
        <v>8.6</v>
      </c>
      <c r="W478">
        <v>1.5</v>
      </c>
      <c r="X478">
        <v>0</v>
      </c>
      <c r="Y478">
        <v>0</v>
      </c>
      <c r="Z478">
        <v>13.7</v>
      </c>
      <c r="AA478">
        <v>0</v>
      </c>
      <c r="AB478">
        <v>0</v>
      </c>
      <c r="AC478">
        <v>0</v>
      </c>
      <c r="AD478">
        <v>0</v>
      </c>
      <c r="AE478">
        <v>33</v>
      </c>
      <c r="AF478">
        <v>1.2</v>
      </c>
      <c r="AG478">
        <v>0</v>
      </c>
      <c r="AH478">
        <v>34.1</v>
      </c>
      <c r="AI478">
        <v>0.9</v>
      </c>
      <c r="AJ478">
        <v>4.3</v>
      </c>
      <c r="AK478">
        <v>26.5</v>
      </c>
      <c r="AL478">
        <v>0</v>
      </c>
      <c r="AM478">
        <v>31.5</v>
      </c>
      <c r="AN478">
        <v>3.1</v>
      </c>
      <c r="AO478">
        <v>0</v>
      </c>
      <c r="AP478" s="54" t="s">
        <v>84</v>
      </c>
      <c r="AQ478" s="54"/>
      <c r="AR478" s="54"/>
      <c r="AS478">
        <v>1</v>
      </c>
      <c r="AT478">
        <v>1</v>
      </c>
      <c r="AU478">
        <v>1</v>
      </c>
      <c r="AV478">
        <v>1</v>
      </c>
      <c r="AW478">
        <v>1</v>
      </c>
      <c r="AX478">
        <v>1</v>
      </c>
      <c r="AY478">
        <v>1</v>
      </c>
      <c r="AZ478">
        <v>1</v>
      </c>
      <c r="BA478">
        <v>1</v>
      </c>
      <c r="BB478">
        <v>1</v>
      </c>
      <c r="BC478">
        <v>1</v>
      </c>
      <c r="BD478">
        <v>1</v>
      </c>
      <c r="BE478">
        <v>1</v>
      </c>
      <c r="BF478">
        <v>1</v>
      </c>
      <c r="BG478">
        <v>1</v>
      </c>
      <c r="BH478">
        <v>1</v>
      </c>
      <c r="BI478">
        <v>1</v>
      </c>
      <c r="BJ478">
        <v>1</v>
      </c>
      <c r="BK478">
        <v>1</v>
      </c>
      <c r="BL478">
        <v>1</v>
      </c>
      <c r="BM478">
        <v>1</v>
      </c>
      <c r="BN478">
        <v>1</v>
      </c>
      <c r="BO478">
        <v>1</v>
      </c>
      <c r="BP478">
        <v>1</v>
      </c>
      <c r="BQ478">
        <v>1</v>
      </c>
      <c r="BR478">
        <v>1</v>
      </c>
      <c r="BS478">
        <v>1</v>
      </c>
      <c r="BT478">
        <v>1</v>
      </c>
      <c r="BU478">
        <v>0</v>
      </c>
    </row>
    <row r="479" spans="1:75" x14ac:dyDescent="0.25">
      <c r="A479">
        <v>2448035</v>
      </c>
      <c r="B479">
        <v>1</v>
      </c>
      <c r="C479" s="4">
        <v>41334</v>
      </c>
      <c r="D479">
        <v>1</v>
      </c>
      <c r="E479">
        <v>29.2</v>
      </c>
      <c r="F479">
        <v>148.5</v>
      </c>
      <c r="G479">
        <v>11</v>
      </c>
      <c r="H479">
        <v>12</v>
      </c>
      <c r="I479">
        <v>1</v>
      </c>
      <c r="J479">
        <v>1</v>
      </c>
      <c r="K479">
        <v>1</v>
      </c>
      <c r="N479">
        <v>0</v>
      </c>
      <c r="O479">
        <v>6.1</v>
      </c>
      <c r="P479">
        <v>0</v>
      </c>
      <c r="Q479">
        <v>0</v>
      </c>
      <c r="R479">
        <v>9.5</v>
      </c>
      <c r="S479">
        <v>0</v>
      </c>
      <c r="T479">
        <v>0</v>
      </c>
      <c r="U479">
        <v>0</v>
      </c>
      <c r="V479">
        <v>13.6</v>
      </c>
      <c r="W479">
        <v>8.3000000000000007</v>
      </c>
      <c r="X479">
        <v>29.2</v>
      </c>
      <c r="Y479">
        <v>15.8</v>
      </c>
      <c r="Z479">
        <v>0.2</v>
      </c>
      <c r="AA479">
        <v>0</v>
      </c>
      <c r="AB479">
        <v>6.7</v>
      </c>
      <c r="AC479">
        <v>0</v>
      </c>
      <c r="AD479">
        <v>21.3</v>
      </c>
      <c r="AE479">
        <v>0</v>
      </c>
      <c r="AF479">
        <v>0</v>
      </c>
      <c r="AG479">
        <v>28.6</v>
      </c>
      <c r="AH479">
        <v>0</v>
      </c>
      <c r="AI479">
        <v>8.6999999999999993</v>
      </c>
      <c r="AJ479">
        <v>0</v>
      </c>
      <c r="AK479">
        <v>0</v>
      </c>
      <c r="AL479">
        <v>0</v>
      </c>
      <c r="AM479">
        <v>0</v>
      </c>
      <c r="AN479">
        <v>0.5</v>
      </c>
      <c r="AO479">
        <v>0</v>
      </c>
      <c r="AP479">
        <v>0</v>
      </c>
      <c r="AQ479">
        <v>0</v>
      </c>
      <c r="AR479">
        <v>0</v>
      </c>
      <c r="AS479">
        <v>1</v>
      </c>
      <c r="AT479">
        <v>1</v>
      </c>
      <c r="AU479">
        <v>1</v>
      </c>
      <c r="AV479">
        <v>1</v>
      </c>
      <c r="AW479">
        <v>1</v>
      </c>
      <c r="AX479">
        <v>1</v>
      </c>
      <c r="AY479">
        <v>1</v>
      </c>
      <c r="AZ479">
        <v>1</v>
      </c>
      <c r="BA479">
        <v>1</v>
      </c>
      <c r="BB479">
        <v>1</v>
      </c>
      <c r="BC479">
        <v>1</v>
      </c>
      <c r="BD479">
        <v>1</v>
      </c>
      <c r="BE479">
        <v>1</v>
      </c>
      <c r="BF479">
        <v>1</v>
      </c>
      <c r="BG479">
        <v>1</v>
      </c>
      <c r="BH479">
        <v>1</v>
      </c>
      <c r="BI479">
        <v>1</v>
      </c>
      <c r="BJ479">
        <v>1</v>
      </c>
      <c r="BK479">
        <v>1</v>
      </c>
      <c r="BL479">
        <v>1</v>
      </c>
      <c r="BM479">
        <v>1</v>
      </c>
      <c r="BN479">
        <v>1</v>
      </c>
      <c r="BO479">
        <v>1</v>
      </c>
      <c r="BP479">
        <v>1</v>
      </c>
      <c r="BQ479">
        <v>1</v>
      </c>
      <c r="BR479">
        <v>1</v>
      </c>
      <c r="BS479">
        <v>1</v>
      </c>
      <c r="BT479">
        <v>1</v>
      </c>
      <c r="BU479">
        <v>1</v>
      </c>
      <c r="BV479">
        <v>1</v>
      </c>
      <c r="BW479">
        <v>1</v>
      </c>
    </row>
    <row r="480" spans="1:75" x14ac:dyDescent="0.25">
      <c r="A480">
        <v>2448035</v>
      </c>
      <c r="B480">
        <v>1</v>
      </c>
      <c r="C480" s="4">
        <v>41365</v>
      </c>
      <c r="D480">
        <v>1</v>
      </c>
      <c r="E480">
        <v>21.9</v>
      </c>
      <c r="F480">
        <v>58.4</v>
      </c>
      <c r="G480">
        <v>5</v>
      </c>
      <c r="H480">
        <v>4</v>
      </c>
      <c r="I480">
        <v>1</v>
      </c>
      <c r="J480">
        <v>1</v>
      </c>
      <c r="K480">
        <v>1</v>
      </c>
      <c r="N480">
        <v>0</v>
      </c>
      <c r="O480">
        <v>0</v>
      </c>
      <c r="P480">
        <v>18.2</v>
      </c>
      <c r="Q480">
        <v>0</v>
      </c>
      <c r="R480">
        <v>21.9</v>
      </c>
      <c r="S480">
        <v>0</v>
      </c>
      <c r="T480">
        <v>0</v>
      </c>
      <c r="U480">
        <v>2.2999999999999998</v>
      </c>
      <c r="V480">
        <v>0</v>
      </c>
      <c r="W480">
        <v>0</v>
      </c>
      <c r="X480">
        <v>0</v>
      </c>
      <c r="Y480">
        <v>0</v>
      </c>
      <c r="Z480">
        <v>16</v>
      </c>
      <c r="AA480">
        <v>0</v>
      </c>
      <c r="AB480">
        <v>0</v>
      </c>
      <c r="AC480">
        <v>0</v>
      </c>
      <c r="AD480">
        <v>0</v>
      </c>
      <c r="AE480">
        <v>0</v>
      </c>
      <c r="AF480">
        <v>0</v>
      </c>
      <c r="AG480">
        <v>0</v>
      </c>
      <c r="AH480">
        <v>0</v>
      </c>
      <c r="AI480">
        <v>0</v>
      </c>
      <c r="AJ480">
        <v>0</v>
      </c>
      <c r="AK480">
        <v>0</v>
      </c>
      <c r="AL480">
        <v>0</v>
      </c>
      <c r="AM480">
        <v>0</v>
      </c>
      <c r="AN480">
        <v>0</v>
      </c>
      <c r="AO480">
        <v>0</v>
      </c>
      <c r="AP480">
        <v>0</v>
      </c>
      <c r="AQ480">
        <v>0</v>
      </c>
      <c r="AR480" s="5" t="s">
        <v>84</v>
      </c>
      <c r="AS480">
        <v>1</v>
      </c>
      <c r="AT480">
        <v>1</v>
      </c>
      <c r="AU480">
        <v>1</v>
      </c>
      <c r="AV480">
        <v>1</v>
      </c>
      <c r="AW480">
        <v>1</v>
      </c>
      <c r="AX480">
        <v>1</v>
      </c>
      <c r="AY480">
        <v>1</v>
      </c>
      <c r="AZ480">
        <v>1</v>
      </c>
      <c r="BA480">
        <v>1</v>
      </c>
      <c r="BB480">
        <v>1</v>
      </c>
      <c r="BC480">
        <v>1</v>
      </c>
      <c r="BD480">
        <v>1</v>
      </c>
      <c r="BE480">
        <v>1</v>
      </c>
      <c r="BF480">
        <v>1</v>
      </c>
      <c r="BG480">
        <v>1</v>
      </c>
      <c r="BH480">
        <v>1</v>
      </c>
      <c r="BI480">
        <v>1</v>
      </c>
      <c r="BJ480">
        <v>1</v>
      </c>
      <c r="BK480">
        <v>1</v>
      </c>
      <c r="BL480">
        <v>1</v>
      </c>
      <c r="BM480">
        <v>1</v>
      </c>
      <c r="BN480">
        <v>1</v>
      </c>
      <c r="BO480">
        <v>1</v>
      </c>
      <c r="BP480">
        <v>1</v>
      </c>
      <c r="BQ480">
        <v>1</v>
      </c>
      <c r="BR480">
        <v>1</v>
      </c>
      <c r="BS480">
        <v>1</v>
      </c>
      <c r="BT480">
        <v>1</v>
      </c>
      <c r="BU480">
        <v>1</v>
      </c>
      <c r="BV480">
        <v>1</v>
      </c>
      <c r="BW480">
        <v>0</v>
      </c>
    </row>
    <row r="481" spans="1:75" x14ac:dyDescent="0.25">
      <c r="A481">
        <v>2448035</v>
      </c>
      <c r="B481">
        <v>1</v>
      </c>
      <c r="C481" s="4">
        <v>41395</v>
      </c>
      <c r="D481">
        <v>1</v>
      </c>
      <c r="E481">
        <v>18.100000000000001</v>
      </c>
      <c r="F481">
        <v>71</v>
      </c>
      <c r="G481">
        <v>27</v>
      </c>
      <c r="H481">
        <v>7</v>
      </c>
      <c r="I481">
        <v>1</v>
      </c>
      <c r="J481">
        <v>1</v>
      </c>
      <c r="K481">
        <v>1</v>
      </c>
      <c r="N481">
        <v>0</v>
      </c>
      <c r="O481">
        <v>0</v>
      </c>
      <c r="P481">
        <v>0</v>
      </c>
      <c r="Q481">
        <v>0</v>
      </c>
      <c r="R481">
        <v>0</v>
      </c>
      <c r="S481">
        <v>2.2999999999999998</v>
      </c>
      <c r="T481">
        <v>0</v>
      </c>
      <c r="U481">
        <v>0</v>
      </c>
      <c r="V481">
        <v>5.3</v>
      </c>
      <c r="W481">
        <v>0</v>
      </c>
      <c r="X481">
        <v>0</v>
      </c>
      <c r="Y481">
        <v>0</v>
      </c>
      <c r="Z481">
        <v>0</v>
      </c>
      <c r="AA481">
        <v>0</v>
      </c>
      <c r="AB481">
        <v>0</v>
      </c>
      <c r="AC481">
        <v>0</v>
      </c>
      <c r="AD481">
        <v>0</v>
      </c>
      <c r="AE481">
        <v>0</v>
      </c>
      <c r="AF481">
        <v>0</v>
      </c>
      <c r="AG481">
        <v>0</v>
      </c>
      <c r="AH481">
        <v>0</v>
      </c>
      <c r="AI481">
        <v>0</v>
      </c>
      <c r="AJ481">
        <v>14.7</v>
      </c>
      <c r="AK481">
        <v>0</v>
      </c>
      <c r="AL481">
        <v>4.2</v>
      </c>
      <c r="AM481">
        <v>0</v>
      </c>
      <c r="AN481">
        <v>18.100000000000001</v>
      </c>
      <c r="AO481">
        <v>16.100000000000001</v>
      </c>
      <c r="AP481">
        <v>10.3</v>
      </c>
      <c r="AQ481">
        <v>0</v>
      </c>
      <c r="AR481">
        <v>0</v>
      </c>
      <c r="AS481">
        <v>1</v>
      </c>
      <c r="AT481">
        <v>1</v>
      </c>
      <c r="AU481">
        <v>1</v>
      </c>
      <c r="AV481">
        <v>1</v>
      </c>
      <c r="AW481">
        <v>1</v>
      </c>
      <c r="AX481">
        <v>1</v>
      </c>
      <c r="AY481">
        <v>1</v>
      </c>
      <c r="AZ481">
        <v>1</v>
      </c>
      <c r="BA481">
        <v>1</v>
      </c>
      <c r="BB481">
        <v>1</v>
      </c>
      <c r="BC481">
        <v>1</v>
      </c>
      <c r="BD481">
        <v>1</v>
      </c>
      <c r="BE481">
        <v>1</v>
      </c>
      <c r="BF481">
        <v>1</v>
      </c>
      <c r="BG481">
        <v>1</v>
      </c>
      <c r="BH481">
        <v>1</v>
      </c>
      <c r="BI481">
        <v>1</v>
      </c>
      <c r="BJ481">
        <v>1</v>
      </c>
      <c r="BK481">
        <v>1</v>
      </c>
      <c r="BL481">
        <v>1</v>
      </c>
      <c r="BM481">
        <v>1</v>
      </c>
      <c r="BN481">
        <v>1</v>
      </c>
      <c r="BO481">
        <v>1</v>
      </c>
      <c r="BP481">
        <v>1</v>
      </c>
      <c r="BQ481">
        <v>1</v>
      </c>
      <c r="BR481">
        <v>1</v>
      </c>
      <c r="BS481">
        <v>1</v>
      </c>
      <c r="BT481">
        <v>1</v>
      </c>
      <c r="BU481">
        <v>1</v>
      </c>
      <c r="BV481">
        <v>1</v>
      </c>
      <c r="BW481">
        <v>1</v>
      </c>
    </row>
    <row r="482" spans="1:75" x14ac:dyDescent="0.25">
      <c r="A482">
        <v>2448035</v>
      </c>
      <c r="B482">
        <v>1</v>
      </c>
      <c r="C482" s="4">
        <v>41426</v>
      </c>
      <c r="D482">
        <v>1</v>
      </c>
      <c r="E482">
        <v>47.3</v>
      </c>
      <c r="F482">
        <v>251.3</v>
      </c>
      <c r="G482">
        <v>24</v>
      </c>
      <c r="H482">
        <v>12</v>
      </c>
      <c r="I482">
        <v>1</v>
      </c>
      <c r="J482">
        <v>1</v>
      </c>
      <c r="K482">
        <v>1</v>
      </c>
      <c r="N482">
        <v>0</v>
      </c>
      <c r="O482">
        <v>22.3</v>
      </c>
      <c r="P482">
        <v>12.8</v>
      </c>
      <c r="Q482">
        <v>0</v>
      </c>
      <c r="R482">
        <v>0</v>
      </c>
      <c r="S482">
        <v>0</v>
      </c>
      <c r="T482">
        <v>0</v>
      </c>
      <c r="U482">
        <v>0</v>
      </c>
      <c r="V482">
        <v>0</v>
      </c>
      <c r="W482">
        <v>0</v>
      </c>
      <c r="X482">
        <v>0</v>
      </c>
      <c r="Y482">
        <v>0</v>
      </c>
      <c r="Z482">
        <v>0</v>
      </c>
      <c r="AA482">
        <v>0</v>
      </c>
      <c r="AB482">
        <v>29.8</v>
      </c>
      <c r="AC482">
        <v>6.7</v>
      </c>
      <c r="AD482">
        <v>0</v>
      </c>
      <c r="AE482">
        <v>0</v>
      </c>
      <c r="AF482">
        <v>0</v>
      </c>
      <c r="AG482">
        <v>0</v>
      </c>
      <c r="AH482">
        <v>38.5</v>
      </c>
      <c r="AI482">
        <v>11.5</v>
      </c>
      <c r="AJ482">
        <v>20.6</v>
      </c>
      <c r="AK482">
        <v>47.3</v>
      </c>
      <c r="AL482">
        <v>26.6</v>
      </c>
      <c r="AM482">
        <v>27.7</v>
      </c>
      <c r="AN482">
        <v>0.3</v>
      </c>
      <c r="AO482">
        <v>0</v>
      </c>
      <c r="AP482">
        <v>0</v>
      </c>
      <c r="AQ482">
        <v>7.2</v>
      </c>
      <c r="AR482" s="5" t="s">
        <v>84</v>
      </c>
      <c r="AS482">
        <v>1</v>
      </c>
      <c r="AT482">
        <v>1</v>
      </c>
      <c r="AU482">
        <v>1</v>
      </c>
      <c r="AV482">
        <v>1</v>
      </c>
      <c r="AW482">
        <v>1</v>
      </c>
      <c r="AX482">
        <v>1</v>
      </c>
      <c r="AY482">
        <v>1</v>
      </c>
      <c r="AZ482">
        <v>1</v>
      </c>
      <c r="BA482">
        <v>1</v>
      </c>
      <c r="BB482">
        <v>1</v>
      </c>
      <c r="BC482">
        <v>1</v>
      </c>
      <c r="BD482">
        <v>1</v>
      </c>
      <c r="BE482">
        <v>1</v>
      </c>
      <c r="BF482">
        <v>1</v>
      </c>
      <c r="BG482">
        <v>1</v>
      </c>
      <c r="BH482">
        <v>1</v>
      </c>
      <c r="BI482">
        <v>1</v>
      </c>
      <c r="BJ482">
        <v>1</v>
      </c>
      <c r="BK482">
        <v>1</v>
      </c>
      <c r="BL482">
        <v>1</v>
      </c>
      <c r="BM482">
        <v>1</v>
      </c>
      <c r="BN482">
        <v>1</v>
      </c>
      <c r="BO482">
        <v>1</v>
      </c>
      <c r="BP482">
        <v>1</v>
      </c>
      <c r="BQ482">
        <v>1</v>
      </c>
      <c r="BR482">
        <v>1</v>
      </c>
      <c r="BS482">
        <v>1</v>
      </c>
      <c r="BT482">
        <v>1</v>
      </c>
      <c r="BU482">
        <v>1</v>
      </c>
      <c r="BV482">
        <v>1</v>
      </c>
      <c r="BW482">
        <v>0</v>
      </c>
    </row>
    <row r="483" spans="1:75" x14ac:dyDescent="0.25">
      <c r="A483">
        <v>2448035</v>
      </c>
      <c r="B483">
        <v>1</v>
      </c>
      <c r="C483" s="4">
        <v>41456</v>
      </c>
      <c r="D483">
        <v>1</v>
      </c>
      <c r="E483">
        <v>40.4</v>
      </c>
      <c r="F483">
        <v>117.7</v>
      </c>
      <c r="G483">
        <v>21</v>
      </c>
      <c r="H483">
        <v>6</v>
      </c>
      <c r="I483">
        <v>1</v>
      </c>
      <c r="J483">
        <v>1</v>
      </c>
      <c r="K483">
        <v>1</v>
      </c>
      <c r="N483">
        <v>34.1</v>
      </c>
      <c r="O483">
        <v>0</v>
      </c>
      <c r="P483">
        <v>0</v>
      </c>
      <c r="Q483">
        <v>0</v>
      </c>
      <c r="R483">
        <v>0</v>
      </c>
      <c r="S483">
        <v>2.2999999999999998</v>
      </c>
      <c r="T483">
        <v>0</v>
      </c>
      <c r="U483">
        <v>0</v>
      </c>
      <c r="V483">
        <v>0</v>
      </c>
      <c r="W483">
        <v>0</v>
      </c>
      <c r="X483">
        <v>0</v>
      </c>
      <c r="Y483">
        <v>0</v>
      </c>
      <c r="Z483">
        <v>0</v>
      </c>
      <c r="AA483">
        <v>0</v>
      </c>
      <c r="AB483">
        <v>0</v>
      </c>
      <c r="AC483">
        <v>0</v>
      </c>
      <c r="AD483">
        <v>0</v>
      </c>
      <c r="AE483">
        <v>0</v>
      </c>
      <c r="AF483">
        <v>0</v>
      </c>
      <c r="AG483">
        <v>12.7</v>
      </c>
      <c r="AH483">
        <v>40.4</v>
      </c>
      <c r="AI483">
        <v>25.9</v>
      </c>
      <c r="AJ483">
        <v>0</v>
      </c>
      <c r="AK483">
        <v>2.2999999999999998</v>
      </c>
      <c r="AL483">
        <v>0</v>
      </c>
      <c r="AM483">
        <v>0</v>
      </c>
      <c r="AN483">
        <v>0</v>
      </c>
      <c r="AO483">
        <v>0</v>
      </c>
      <c r="AP483">
        <v>0</v>
      </c>
      <c r="AQ483">
        <v>0</v>
      </c>
      <c r="AR483">
        <v>0</v>
      </c>
      <c r="AS483">
        <v>1</v>
      </c>
      <c r="AT483">
        <v>1</v>
      </c>
      <c r="AU483">
        <v>1</v>
      </c>
      <c r="AV483">
        <v>1</v>
      </c>
      <c r="AW483">
        <v>1</v>
      </c>
      <c r="AX483">
        <v>1</v>
      </c>
      <c r="AY483">
        <v>1</v>
      </c>
      <c r="AZ483">
        <v>1</v>
      </c>
      <c r="BA483">
        <v>1</v>
      </c>
      <c r="BB483">
        <v>1</v>
      </c>
      <c r="BC483">
        <v>1</v>
      </c>
      <c r="BD483">
        <v>1</v>
      </c>
      <c r="BE483">
        <v>1</v>
      </c>
      <c r="BF483">
        <v>1</v>
      </c>
      <c r="BG483">
        <v>1</v>
      </c>
      <c r="BH483">
        <v>1</v>
      </c>
      <c r="BI483">
        <v>1</v>
      </c>
      <c r="BJ483">
        <v>1</v>
      </c>
      <c r="BK483">
        <v>1</v>
      </c>
      <c r="BL483">
        <v>1</v>
      </c>
      <c r="BM483">
        <v>1</v>
      </c>
      <c r="BN483">
        <v>1</v>
      </c>
      <c r="BO483">
        <v>1</v>
      </c>
      <c r="BP483">
        <v>1</v>
      </c>
      <c r="BQ483">
        <v>1</v>
      </c>
      <c r="BR483">
        <v>1</v>
      </c>
      <c r="BS483">
        <v>1</v>
      </c>
      <c r="BT483">
        <v>1</v>
      </c>
      <c r="BU483">
        <v>1</v>
      </c>
      <c r="BV483">
        <v>1</v>
      </c>
      <c r="BW483">
        <v>1</v>
      </c>
    </row>
    <row r="484" spans="1:75" x14ac:dyDescent="0.25">
      <c r="A484">
        <v>2448035</v>
      </c>
      <c r="B484">
        <v>1</v>
      </c>
      <c r="C484" s="4">
        <v>41487</v>
      </c>
      <c r="D484">
        <v>1</v>
      </c>
      <c r="E484">
        <v>15.2</v>
      </c>
      <c r="F484">
        <v>20.100000000000001</v>
      </c>
      <c r="G484">
        <v>14</v>
      </c>
      <c r="H484">
        <v>3</v>
      </c>
      <c r="I484">
        <v>1</v>
      </c>
      <c r="J484">
        <v>1</v>
      </c>
      <c r="K484">
        <v>1</v>
      </c>
      <c r="N484">
        <v>0</v>
      </c>
      <c r="O484">
        <v>0</v>
      </c>
      <c r="P484">
        <v>0</v>
      </c>
      <c r="Q484">
        <v>0</v>
      </c>
      <c r="R484">
        <v>0</v>
      </c>
      <c r="S484">
        <v>0</v>
      </c>
      <c r="T484">
        <v>0</v>
      </c>
      <c r="U484">
        <v>0</v>
      </c>
      <c r="V484">
        <v>0</v>
      </c>
      <c r="W484">
        <v>0</v>
      </c>
      <c r="X484">
        <v>0</v>
      </c>
      <c r="Y484">
        <v>0</v>
      </c>
      <c r="Z484">
        <v>0</v>
      </c>
      <c r="AA484">
        <v>15.2</v>
      </c>
      <c r="AB484">
        <v>0.5</v>
      </c>
      <c r="AC484">
        <v>0</v>
      </c>
      <c r="AD484">
        <v>0</v>
      </c>
      <c r="AE484">
        <v>0</v>
      </c>
      <c r="AF484">
        <v>0</v>
      </c>
      <c r="AG484">
        <v>0</v>
      </c>
      <c r="AH484">
        <v>0</v>
      </c>
      <c r="AI484">
        <v>0</v>
      </c>
      <c r="AJ484">
        <v>0</v>
      </c>
      <c r="AK484">
        <v>0</v>
      </c>
      <c r="AL484">
        <v>0</v>
      </c>
      <c r="AM484">
        <v>0</v>
      </c>
      <c r="AN484">
        <v>4.4000000000000004</v>
      </c>
      <c r="AO484">
        <v>0</v>
      </c>
      <c r="AP484">
        <v>0</v>
      </c>
      <c r="AQ484">
        <v>0</v>
      </c>
      <c r="AR484">
        <v>0</v>
      </c>
      <c r="AS484">
        <v>1</v>
      </c>
      <c r="AT484">
        <v>1</v>
      </c>
      <c r="AU484">
        <v>1</v>
      </c>
      <c r="AV484">
        <v>1</v>
      </c>
      <c r="AW484">
        <v>1</v>
      </c>
      <c r="AX484">
        <v>1</v>
      </c>
      <c r="AY484">
        <v>1</v>
      </c>
      <c r="AZ484">
        <v>1</v>
      </c>
      <c r="BA484">
        <v>1</v>
      </c>
      <c r="BB484">
        <v>1</v>
      </c>
      <c r="BC484">
        <v>1</v>
      </c>
      <c r="BD484">
        <v>1</v>
      </c>
      <c r="BE484">
        <v>1</v>
      </c>
      <c r="BF484">
        <v>1</v>
      </c>
      <c r="BG484">
        <v>1</v>
      </c>
      <c r="BH484">
        <v>1</v>
      </c>
      <c r="BI484">
        <v>1</v>
      </c>
      <c r="BJ484">
        <v>1</v>
      </c>
      <c r="BK484">
        <v>1</v>
      </c>
      <c r="BL484">
        <v>1</v>
      </c>
      <c r="BM484">
        <v>1</v>
      </c>
      <c r="BN484">
        <v>1</v>
      </c>
      <c r="BO484">
        <v>1</v>
      </c>
      <c r="BP484">
        <v>1</v>
      </c>
      <c r="BQ484">
        <v>1</v>
      </c>
      <c r="BR484">
        <v>1</v>
      </c>
      <c r="BS484">
        <v>1</v>
      </c>
      <c r="BT484">
        <v>1</v>
      </c>
      <c r="BU484">
        <v>1</v>
      </c>
      <c r="BV484">
        <v>1</v>
      </c>
      <c r="BW484">
        <v>1</v>
      </c>
    </row>
    <row r="485" spans="1:75" x14ac:dyDescent="0.25">
      <c r="A485">
        <v>2449000</v>
      </c>
      <c r="B485">
        <v>1</v>
      </c>
      <c r="C485" s="1">
        <v>41518</v>
      </c>
      <c r="D485">
        <v>1</v>
      </c>
      <c r="E485">
        <v>29.7</v>
      </c>
      <c r="F485">
        <v>135.6</v>
      </c>
      <c r="G485">
        <v>18</v>
      </c>
      <c r="H485">
        <v>10</v>
      </c>
      <c r="I485">
        <v>1</v>
      </c>
      <c r="J485">
        <v>1</v>
      </c>
      <c r="K485">
        <v>1</v>
      </c>
      <c r="N485">
        <v>0</v>
      </c>
      <c r="O485">
        <v>0</v>
      </c>
      <c r="P485">
        <v>0</v>
      </c>
      <c r="Q485">
        <v>13</v>
      </c>
      <c r="R485">
        <v>1.3</v>
      </c>
      <c r="S485">
        <v>0</v>
      </c>
      <c r="T485">
        <v>0</v>
      </c>
      <c r="U485">
        <v>0</v>
      </c>
      <c r="V485">
        <v>0</v>
      </c>
      <c r="W485">
        <v>0</v>
      </c>
      <c r="X485">
        <v>0</v>
      </c>
      <c r="Y485">
        <v>0</v>
      </c>
      <c r="Z485">
        <v>0</v>
      </c>
      <c r="AA485">
        <v>0</v>
      </c>
      <c r="AB485">
        <v>0</v>
      </c>
      <c r="AC485">
        <v>0</v>
      </c>
      <c r="AD485">
        <v>16.100000000000001</v>
      </c>
      <c r="AE485">
        <v>29.7</v>
      </c>
      <c r="AF485">
        <v>0</v>
      </c>
      <c r="AG485">
        <v>1.5</v>
      </c>
      <c r="AH485">
        <v>0</v>
      </c>
      <c r="AI485">
        <v>25.9</v>
      </c>
      <c r="AJ485">
        <v>25.9</v>
      </c>
      <c r="AK485">
        <v>3.9</v>
      </c>
      <c r="AL485">
        <v>4.0999999999999996</v>
      </c>
      <c r="AM485">
        <v>0</v>
      </c>
      <c r="AN485">
        <v>0</v>
      </c>
      <c r="AO485">
        <v>0</v>
      </c>
      <c r="AP485">
        <v>14.2</v>
      </c>
      <c r="AQ485">
        <v>0</v>
      </c>
      <c r="AR485" s="8"/>
      <c r="AS485">
        <v>1</v>
      </c>
      <c r="AT485">
        <v>1</v>
      </c>
      <c r="AU485">
        <v>1</v>
      </c>
      <c r="AV485">
        <v>1</v>
      </c>
      <c r="AW485">
        <v>1</v>
      </c>
      <c r="AX485">
        <v>1</v>
      </c>
      <c r="AY485">
        <v>1</v>
      </c>
      <c r="AZ485">
        <v>1</v>
      </c>
      <c r="BA485">
        <v>1</v>
      </c>
      <c r="BB485">
        <v>1</v>
      </c>
      <c r="BC485">
        <v>1</v>
      </c>
      <c r="BD485">
        <v>1</v>
      </c>
      <c r="BE485">
        <v>1</v>
      </c>
      <c r="BF485">
        <v>1</v>
      </c>
      <c r="BG485">
        <v>1</v>
      </c>
      <c r="BH485">
        <v>1</v>
      </c>
      <c r="BI485">
        <v>1</v>
      </c>
      <c r="BJ485">
        <v>1</v>
      </c>
      <c r="BK485">
        <v>1</v>
      </c>
      <c r="BL485">
        <v>1</v>
      </c>
      <c r="BM485">
        <v>1</v>
      </c>
      <c r="BN485">
        <v>1</v>
      </c>
      <c r="BO485">
        <v>1</v>
      </c>
      <c r="BP485">
        <v>1</v>
      </c>
      <c r="BQ485">
        <v>1</v>
      </c>
      <c r="BR485">
        <v>1</v>
      </c>
      <c r="BS485">
        <v>1</v>
      </c>
      <c r="BT485">
        <v>1</v>
      </c>
      <c r="BU485">
        <v>1</v>
      </c>
      <c r="BV485">
        <v>1</v>
      </c>
      <c r="BW485">
        <v>0</v>
      </c>
    </row>
    <row r="486" spans="1:75" x14ac:dyDescent="0.25">
      <c r="A486">
        <v>2449000</v>
      </c>
      <c r="B486">
        <v>1</v>
      </c>
      <c r="C486" s="1">
        <v>41548</v>
      </c>
      <c r="D486">
        <v>1</v>
      </c>
      <c r="E486">
        <v>23.1</v>
      </c>
      <c r="F486">
        <v>94.6</v>
      </c>
      <c r="G486">
        <v>4</v>
      </c>
      <c r="H486">
        <v>8</v>
      </c>
      <c r="I486">
        <v>1</v>
      </c>
      <c r="J486">
        <v>1</v>
      </c>
      <c r="K486">
        <v>1</v>
      </c>
      <c r="N486">
        <v>18.899999999999999</v>
      </c>
      <c r="O486">
        <v>8.3000000000000007</v>
      </c>
      <c r="P486">
        <v>14.2</v>
      </c>
      <c r="Q486">
        <v>23.1</v>
      </c>
      <c r="R486">
        <v>0</v>
      </c>
      <c r="S486">
        <v>0</v>
      </c>
      <c r="T486">
        <v>0</v>
      </c>
      <c r="U486">
        <v>0</v>
      </c>
      <c r="V486">
        <v>0</v>
      </c>
      <c r="W486">
        <v>0</v>
      </c>
      <c r="X486">
        <v>0</v>
      </c>
      <c r="Y486">
        <v>0</v>
      </c>
      <c r="Z486">
        <v>0</v>
      </c>
      <c r="AA486">
        <v>0</v>
      </c>
      <c r="AB486">
        <v>0</v>
      </c>
      <c r="AC486">
        <v>0</v>
      </c>
      <c r="AD486">
        <v>13.5</v>
      </c>
      <c r="AE486">
        <v>0</v>
      </c>
      <c r="AF486">
        <v>0</v>
      </c>
      <c r="AG486">
        <v>0</v>
      </c>
      <c r="AH486">
        <v>0</v>
      </c>
      <c r="AI486">
        <v>2.5</v>
      </c>
      <c r="AJ486">
        <v>0</v>
      </c>
      <c r="AK486">
        <v>0</v>
      </c>
      <c r="AL486">
        <v>8.9</v>
      </c>
      <c r="AM486">
        <v>0</v>
      </c>
      <c r="AN486">
        <v>5.2</v>
      </c>
      <c r="AO486">
        <v>0</v>
      </c>
      <c r="AP486">
        <v>0</v>
      </c>
      <c r="AQ486">
        <v>0</v>
      </c>
      <c r="AR486">
        <v>0</v>
      </c>
      <c r="AS486">
        <v>1</v>
      </c>
      <c r="AT486">
        <v>1</v>
      </c>
      <c r="AU486">
        <v>1</v>
      </c>
      <c r="AV486">
        <v>1</v>
      </c>
      <c r="AW486">
        <v>1</v>
      </c>
      <c r="AX486">
        <v>1</v>
      </c>
      <c r="AY486">
        <v>1</v>
      </c>
      <c r="AZ486">
        <v>1</v>
      </c>
      <c r="BA486">
        <v>1</v>
      </c>
      <c r="BB486">
        <v>1</v>
      </c>
      <c r="BC486">
        <v>1</v>
      </c>
      <c r="BD486">
        <v>1</v>
      </c>
      <c r="BE486">
        <v>1</v>
      </c>
      <c r="BF486">
        <v>1</v>
      </c>
      <c r="BG486">
        <v>1</v>
      </c>
      <c r="BH486">
        <v>1</v>
      </c>
      <c r="BI486">
        <v>1</v>
      </c>
      <c r="BJ486">
        <v>1</v>
      </c>
      <c r="BK486">
        <v>1</v>
      </c>
      <c r="BL486">
        <v>1</v>
      </c>
      <c r="BM486">
        <v>1</v>
      </c>
      <c r="BN486">
        <v>1</v>
      </c>
      <c r="BO486">
        <v>1</v>
      </c>
      <c r="BP486">
        <v>1</v>
      </c>
      <c r="BQ486">
        <v>1</v>
      </c>
      <c r="BR486">
        <v>1</v>
      </c>
      <c r="BS486">
        <v>1</v>
      </c>
      <c r="BT486">
        <v>1</v>
      </c>
      <c r="BU486">
        <v>1</v>
      </c>
      <c r="BV486">
        <v>1</v>
      </c>
      <c r="BW486">
        <v>1</v>
      </c>
    </row>
    <row r="487" spans="1:75" x14ac:dyDescent="0.25">
      <c r="A487">
        <v>2449000</v>
      </c>
      <c r="B487">
        <v>1</v>
      </c>
      <c r="C487" s="1">
        <v>41579</v>
      </c>
      <c r="D487">
        <v>1</v>
      </c>
      <c r="E487">
        <v>51.4</v>
      </c>
      <c r="F487">
        <v>129.9</v>
      </c>
      <c r="G487">
        <v>17</v>
      </c>
      <c r="H487">
        <v>10</v>
      </c>
      <c r="I487">
        <v>1</v>
      </c>
      <c r="J487">
        <v>1</v>
      </c>
      <c r="K487">
        <v>1</v>
      </c>
      <c r="N487">
        <v>0</v>
      </c>
      <c r="O487">
        <v>0</v>
      </c>
      <c r="P487">
        <v>0</v>
      </c>
      <c r="Q487">
        <v>14.8</v>
      </c>
      <c r="R487">
        <v>0.2</v>
      </c>
      <c r="S487">
        <v>0</v>
      </c>
      <c r="T487">
        <v>0</v>
      </c>
      <c r="U487">
        <v>1.4</v>
      </c>
      <c r="V487">
        <v>0</v>
      </c>
      <c r="W487">
        <v>0</v>
      </c>
      <c r="X487">
        <v>0</v>
      </c>
      <c r="Y487">
        <v>0</v>
      </c>
      <c r="Z487">
        <v>0</v>
      </c>
      <c r="AA487">
        <v>0</v>
      </c>
      <c r="AB487">
        <v>0</v>
      </c>
      <c r="AC487">
        <v>0</v>
      </c>
      <c r="AD487">
        <v>51.4</v>
      </c>
      <c r="AE487">
        <v>0</v>
      </c>
      <c r="AF487">
        <v>0</v>
      </c>
      <c r="AG487">
        <v>0</v>
      </c>
      <c r="AH487">
        <v>4.4000000000000004</v>
      </c>
      <c r="AI487">
        <v>0</v>
      </c>
      <c r="AJ487">
        <v>22.6</v>
      </c>
      <c r="AK487">
        <v>0</v>
      </c>
      <c r="AL487">
        <v>2</v>
      </c>
      <c r="AM487">
        <v>9.8000000000000007</v>
      </c>
      <c r="AN487">
        <v>2.7</v>
      </c>
      <c r="AO487">
        <v>0</v>
      </c>
      <c r="AP487">
        <v>20.6</v>
      </c>
      <c r="AQ487">
        <v>0</v>
      </c>
      <c r="AR487" s="8"/>
      <c r="AS487">
        <v>1</v>
      </c>
      <c r="AT487">
        <v>1</v>
      </c>
      <c r="AU487">
        <v>1</v>
      </c>
      <c r="AV487">
        <v>1</v>
      </c>
      <c r="AW487">
        <v>1</v>
      </c>
      <c r="AX487">
        <v>1</v>
      </c>
      <c r="AY487">
        <v>1</v>
      </c>
      <c r="AZ487">
        <v>1</v>
      </c>
      <c r="BA487">
        <v>1</v>
      </c>
      <c r="BB487">
        <v>1</v>
      </c>
      <c r="BC487">
        <v>1</v>
      </c>
      <c r="BD487">
        <v>1</v>
      </c>
      <c r="BE487">
        <v>1</v>
      </c>
      <c r="BF487">
        <v>1</v>
      </c>
      <c r="BG487">
        <v>1</v>
      </c>
      <c r="BH487">
        <v>1</v>
      </c>
      <c r="BI487">
        <v>1</v>
      </c>
      <c r="BJ487">
        <v>1</v>
      </c>
      <c r="BK487">
        <v>1</v>
      </c>
      <c r="BL487">
        <v>1</v>
      </c>
      <c r="BM487">
        <v>1</v>
      </c>
      <c r="BN487">
        <v>1</v>
      </c>
      <c r="BO487">
        <v>1</v>
      </c>
      <c r="BP487">
        <v>1</v>
      </c>
      <c r="BQ487">
        <v>1</v>
      </c>
      <c r="BR487">
        <v>1</v>
      </c>
      <c r="BS487">
        <v>1</v>
      </c>
      <c r="BT487">
        <v>1</v>
      </c>
      <c r="BU487">
        <v>1</v>
      </c>
      <c r="BV487">
        <v>1</v>
      </c>
      <c r="BW487">
        <v>0</v>
      </c>
    </row>
    <row r="488" spans="1:75" x14ac:dyDescent="0.25">
      <c r="A488">
        <v>2449000</v>
      </c>
      <c r="B488">
        <v>1</v>
      </c>
      <c r="C488" s="1">
        <v>41609</v>
      </c>
      <c r="D488">
        <v>1</v>
      </c>
      <c r="E488">
        <v>14.5</v>
      </c>
      <c r="F488">
        <v>35</v>
      </c>
      <c r="G488">
        <v>6</v>
      </c>
      <c r="H488">
        <v>6</v>
      </c>
      <c r="I488">
        <v>1</v>
      </c>
      <c r="J488">
        <v>1</v>
      </c>
      <c r="K488">
        <v>1</v>
      </c>
      <c r="N488">
        <v>0</v>
      </c>
      <c r="O488">
        <v>0</v>
      </c>
      <c r="P488">
        <v>0</v>
      </c>
      <c r="Q488">
        <v>0</v>
      </c>
      <c r="R488">
        <v>0</v>
      </c>
      <c r="S488">
        <v>14.5</v>
      </c>
      <c r="T488">
        <v>0</v>
      </c>
      <c r="U488">
        <v>10.8</v>
      </c>
      <c r="V488">
        <v>0</v>
      </c>
      <c r="W488">
        <v>0</v>
      </c>
      <c r="X488">
        <v>0</v>
      </c>
      <c r="Y488">
        <v>0.3</v>
      </c>
      <c r="Z488">
        <v>0</v>
      </c>
      <c r="AA488">
        <v>0</v>
      </c>
      <c r="AB488">
        <v>0</v>
      </c>
      <c r="AC488">
        <v>1.4</v>
      </c>
      <c r="AD488">
        <v>0</v>
      </c>
      <c r="AE488">
        <v>0</v>
      </c>
      <c r="AF488">
        <v>0</v>
      </c>
      <c r="AG488">
        <v>0</v>
      </c>
      <c r="AH488">
        <v>0</v>
      </c>
      <c r="AI488">
        <v>0</v>
      </c>
      <c r="AJ488">
        <v>0</v>
      </c>
      <c r="AK488">
        <v>0</v>
      </c>
      <c r="AL488">
        <v>0</v>
      </c>
      <c r="AM488">
        <v>0</v>
      </c>
      <c r="AN488">
        <v>0</v>
      </c>
      <c r="AO488">
        <v>0</v>
      </c>
      <c r="AP488">
        <v>3.2</v>
      </c>
      <c r="AQ488">
        <v>4.8</v>
      </c>
      <c r="AR488">
        <v>0</v>
      </c>
      <c r="AS488">
        <v>1</v>
      </c>
      <c r="AT488">
        <v>1</v>
      </c>
      <c r="AU488">
        <v>1</v>
      </c>
      <c r="AV488">
        <v>1</v>
      </c>
      <c r="AW488">
        <v>1</v>
      </c>
      <c r="AX488">
        <v>1</v>
      </c>
      <c r="AY488">
        <v>1</v>
      </c>
      <c r="AZ488">
        <v>1</v>
      </c>
      <c r="BA488">
        <v>1</v>
      </c>
      <c r="BB488">
        <v>1</v>
      </c>
      <c r="BC488">
        <v>1</v>
      </c>
      <c r="BD488">
        <v>1</v>
      </c>
      <c r="BE488">
        <v>1</v>
      </c>
      <c r="BF488">
        <v>1</v>
      </c>
      <c r="BG488">
        <v>1</v>
      </c>
      <c r="BH488">
        <v>1</v>
      </c>
      <c r="BI488">
        <v>1</v>
      </c>
      <c r="BJ488">
        <v>1</v>
      </c>
      <c r="BK488">
        <v>1</v>
      </c>
      <c r="BL488">
        <v>1</v>
      </c>
      <c r="BM488">
        <v>1</v>
      </c>
      <c r="BN488">
        <v>1</v>
      </c>
      <c r="BO488">
        <v>1</v>
      </c>
      <c r="BP488">
        <v>1</v>
      </c>
      <c r="BQ488">
        <v>1</v>
      </c>
      <c r="BR488">
        <v>1</v>
      </c>
      <c r="BS488">
        <v>1</v>
      </c>
      <c r="BT488">
        <v>1</v>
      </c>
      <c r="BU488">
        <v>1</v>
      </c>
      <c r="BV488">
        <v>1</v>
      </c>
      <c r="BW488">
        <v>1</v>
      </c>
    </row>
    <row r="489" spans="1:75" s="2" customFormat="1" x14ac:dyDescent="0.25">
      <c r="A489" s="2">
        <v>2448035</v>
      </c>
      <c r="B489" s="2">
        <v>1</v>
      </c>
      <c r="C489" s="3">
        <v>41640</v>
      </c>
      <c r="D489" s="2">
        <v>1</v>
      </c>
      <c r="E489" s="2">
        <v>39.799999999999997</v>
      </c>
      <c r="F489" s="2">
        <v>103.7</v>
      </c>
      <c r="G489" s="2">
        <v>13</v>
      </c>
      <c r="H489" s="2">
        <v>7</v>
      </c>
      <c r="I489" s="2">
        <v>1</v>
      </c>
      <c r="J489" s="2">
        <v>1</v>
      </c>
      <c r="K489" s="2">
        <v>1</v>
      </c>
      <c r="N489" s="2">
        <v>11.2</v>
      </c>
      <c r="O489" s="2">
        <v>0</v>
      </c>
      <c r="P489" s="2">
        <v>0</v>
      </c>
      <c r="Q489" s="2">
        <v>0</v>
      </c>
      <c r="R489" s="2">
        <v>0</v>
      </c>
      <c r="S489" s="2">
        <v>0</v>
      </c>
      <c r="T489" s="2">
        <v>0</v>
      </c>
      <c r="U489" s="2">
        <v>0</v>
      </c>
      <c r="V489" s="2">
        <v>12.5</v>
      </c>
      <c r="W489" s="2">
        <v>0</v>
      </c>
      <c r="X489" s="2">
        <v>0</v>
      </c>
      <c r="Y489" s="2">
        <v>0</v>
      </c>
      <c r="Z489" s="2">
        <v>39.799999999999997</v>
      </c>
      <c r="AA489" s="2">
        <v>0</v>
      </c>
      <c r="AB489" s="2">
        <v>0</v>
      </c>
      <c r="AC489" s="2">
        <v>5.2</v>
      </c>
      <c r="AD489" s="2">
        <v>6.1</v>
      </c>
      <c r="AE489" s="2">
        <v>0</v>
      </c>
      <c r="AF489" s="2">
        <v>26.6</v>
      </c>
      <c r="AG489" s="2">
        <v>0</v>
      </c>
      <c r="AH489" s="2">
        <v>0</v>
      </c>
      <c r="AI489" s="2">
        <v>0</v>
      </c>
      <c r="AJ489" s="2">
        <v>2.2999999999999998</v>
      </c>
      <c r="AK489" s="2">
        <v>0</v>
      </c>
      <c r="AL489" s="2">
        <v>0</v>
      </c>
      <c r="AM489" s="2">
        <v>0</v>
      </c>
      <c r="AN489" s="2">
        <v>0</v>
      </c>
      <c r="AO489" s="2">
        <v>0</v>
      </c>
      <c r="AP489" s="2">
        <v>0</v>
      </c>
      <c r="AQ489" s="2">
        <v>0</v>
      </c>
      <c r="AR489" s="2">
        <v>0</v>
      </c>
      <c r="AS489" s="2">
        <v>1</v>
      </c>
      <c r="AT489" s="2">
        <v>1</v>
      </c>
      <c r="AU489" s="2">
        <v>1</v>
      </c>
      <c r="AV489" s="2">
        <v>1</v>
      </c>
      <c r="AW489" s="2">
        <v>1</v>
      </c>
      <c r="AX489" s="2">
        <v>1</v>
      </c>
      <c r="AY489" s="2">
        <v>1</v>
      </c>
      <c r="AZ489" s="2">
        <v>1</v>
      </c>
      <c r="BA489" s="2">
        <v>1</v>
      </c>
      <c r="BB489" s="2">
        <v>1</v>
      </c>
      <c r="BC489" s="2">
        <v>1</v>
      </c>
      <c r="BD489" s="2">
        <v>1</v>
      </c>
      <c r="BE489" s="2">
        <v>1</v>
      </c>
      <c r="BF489" s="2">
        <v>1</v>
      </c>
      <c r="BG489" s="2">
        <v>1</v>
      </c>
      <c r="BH489" s="2">
        <v>1</v>
      </c>
      <c r="BI489" s="2">
        <v>1</v>
      </c>
      <c r="BJ489" s="2">
        <v>1</v>
      </c>
      <c r="BK489" s="2">
        <v>1</v>
      </c>
      <c r="BL489" s="2">
        <v>1</v>
      </c>
      <c r="BM489" s="2">
        <v>1</v>
      </c>
      <c r="BN489" s="2">
        <v>1</v>
      </c>
      <c r="BO489" s="2">
        <v>1</v>
      </c>
      <c r="BP489" s="2">
        <v>1</v>
      </c>
      <c r="BQ489" s="2">
        <v>1</v>
      </c>
      <c r="BR489" s="2">
        <v>1</v>
      </c>
      <c r="BS489" s="2">
        <v>1</v>
      </c>
      <c r="BT489" s="2">
        <v>1</v>
      </c>
      <c r="BU489" s="2">
        <v>1</v>
      </c>
      <c r="BV489" s="2">
        <v>1</v>
      </c>
      <c r="BW489" s="2">
        <v>1</v>
      </c>
    </row>
    <row r="490" spans="1:75" x14ac:dyDescent="0.25">
      <c r="A490">
        <v>2448035</v>
      </c>
      <c r="B490">
        <v>1</v>
      </c>
      <c r="C490" s="1">
        <v>41671</v>
      </c>
      <c r="D490">
        <v>1</v>
      </c>
      <c r="E490">
        <v>39.1</v>
      </c>
      <c r="F490">
        <v>113.2</v>
      </c>
      <c r="G490">
        <v>15</v>
      </c>
      <c r="H490">
        <v>10</v>
      </c>
      <c r="I490">
        <v>1</v>
      </c>
      <c r="J490">
        <v>1</v>
      </c>
      <c r="K490">
        <v>1</v>
      </c>
      <c r="N490">
        <v>0</v>
      </c>
      <c r="O490">
        <v>0</v>
      </c>
      <c r="P490">
        <v>0</v>
      </c>
      <c r="Q490">
        <v>0</v>
      </c>
      <c r="R490">
        <v>0</v>
      </c>
      <c r="S490">
        <v>0</v>
      </c>
      <c r="T490">
        <v>0</v>
      </c>
      <c r="U490">
        <v>0</v>
      </c>
      <c r="V490">
        <v>0</v>
      </c>
      <c r="W490">
        <v>0</v>
      </c>
      <c r="X490">
        <v>0</v>
      </c>
      <c r="Y490">
        <v>0</v>
      </c>
      <c r="Z490">
        <v>0.4</v>
      </c>
      <c r="AA490">
        <v>0</v>
      </c>
      <c r="AB490">
        <v>39.1</v>
      </c>
      <c r="AC490">
        <v>2.7</v>
      </c>
      <c r="AD490">
        <v>0</v>
      </c>
      <c r="AE490">
        <v>0</v>
      </c>
      <c r="AF490">
        <v>0</v>
      </c>
      <c r="AG490">
        <v>0</v>
      </c>
      <c r="AH490">
        <v>8.9</v>
      </c>
      <c r="AI490">
        <v>0.1</v>
      </c>
      <c r="AJ490">
        <v>11.9</v>
      </c>
      <c r="AK490">
        <v>12.5</v>
      </c>
      <c r="AL490">
        <v>6.8</v>
      </c>
      <c r="AM490">
        <v>0</v>
      </c>
      <c r="AN490">
        <v>29.6</v>
      </c>
      <c r="AO490">
        <v>1.2</v>
      </c>
      <c r="AP490" s="54" t="s">
        <v>84</v>
      </c>
      <c r="AQ490" s="54"/>
      <c r="AR490" s="54"/>
      <c r="AS490">
        <v>1</v>
      </c>
      <c r="AT490">
        <v>1</v>
      </c>
      <c r="AU490">
        <v>1</v>
      </c>
      <c r="AV490">
        <v>1</v>
      </c>
      <c r="AW490">
        <v>1</v>
      </c>
      <c r="AX490">
        <v>1</v>
      </c>
      <c r="AY490">
        <v>1</v>
      </c>
      <c r="AZ490">
        <v>1</v>
      </c>
      <c r="BA490">
        <v>1</v>
      </c>
      <c r="BB490">
        <v>1</v>
      </c>
      <c r="BC490">
        <v>1</v>
      </c>
      <c r="BD490">
        <v>1</v>
      </c>
      <c r="BE490">
        <v>1</v>
      </c>
      <c r="BF490">
        <v>1</v>
      </c>
      <c r="BG490">
        <v>1</v>
      </c>
      <c r="BH490">
        <v>1</v>
      </c>
      <c r="BI490">
        <v>1</v>
      </c>
      <c r="BJ490">
        <v>1</v>
      </c>
      <c r="BK490">
        <v>1</v>
      </c>
      <c r="BL490">
        <v>1</v>
      </c>
      <c r="BM490">
        <v>1</v>
      </c>
      <c r="BN490">
        <v>1</v>
      </c>
      <c r="BO490">
        <v>1</v>
      </c>
      <c r="BP490">
        <v>1</v>
      </c>
      <c r="BQ490">
        <v>1</v>
      </c>
      <c r="BR490">
        <v>1</v>
      </c>
      <c r="BS490">
        <v>1</v>
      </c>
      <c r="BT490">
        <v>1</v>
      </c>
      <c r="BU490">
        <v>0</v>
      </c>
    </row>
    <row r="491" spans="1:75" x14ac:dyDescent="0.25">
      <c r="A491">
        <v>2448035</v>
      </c>
      <c r="B491">
        <v>1</v>
      </c>
      <c r="C491" s="1">
        <v>41699</v>
      </c>
      <c r="D491">
        <v>1</v>
      </c>
      <c r="E491">
        <v>50.2</v>
      </c>
      <c r="F491">
        <v>207.7</v>
      </c>
      <c r="G491">
        <v>1</v>
      </c>
      <c r="H491">
        <v>12</v>
      </c>
      <c r="I491">
        <v>1</v>
      </c>
      <c r="J491">
        <v>1</v>
      </c>
      <c r="K491">
        <v>1</v>
      </c>
      <c r="N491">
        <v>50.2</v>
      </c>
      <c r="O491">
        <v>0</v>
      </c>
      <c r="P491">
        <v>0.5</v>
      </c>
      <c r="Q491">
        <v>33.4</v>
      </c>
      <c r="R491">
        <v>0</v>
      </c>
      <c r="S491">
        <v>0</v>
      </c>
      <c r="T491">
        <v>26.1</v>
      </c>
      <c r="U491">
        <v>5.3</v>
      </c>
      <c r="V491">
        <v>0</v>
      </c>
      <c r="W491">
        <v>0</v>
      </c>
      <c r="X491">
        <v>10.6</v>
      </c>
      <c r="Y491">
        <v>2.5</v>
      </c>
      <c r="Z491">
        <v>0</v>
      </c>
      <c r="AA491">
        <v>27.4</v>
      </c>
      <c r="AB491">
        <v>0.5</v>
      </c>
      <c r="AC491">
        <v>0</v>
      </c>
      <c r="AD491">
        <v>0</v>
      </c>
      <c r="AE491">
        <v>0</v>
      </c>
      <c r="AF491">
        <v>0</v>
      </c>
      <c r="AG491">
        <v>0</v>
      </c>
      <c r="AH491">
        <v>19.100000000000001</v>
      </c>
      <c r="AI491">
        <v>0</v>
      </c>
      <c r="AJ491">
        <v>7.4</v>
      </c>
      <c r="AK491">
        <v>0</v>
      </c>
      <c r="AL491">
        <v>0</v>
      </c>
      <c r="AM491">
        <v>0</v>
      </c>
      <c r="AN491">
        <v>0</v>
      </c>
      <c r="AO491">
        <v>0</v>
      </c>
      <c r="AP491">
        <v>0</v>
      </c>
      <c r="AQ491">
        <v>0</v>
      </c>
      <c r="AR491">
        <v>24.7</v>
      </c>
      <c r="AS491">
        <v>1</v>
      </c>
      <c r="AT491">
        <v>1</v>
      </c>
      <c r="AU491">
        <v>1</v>
      </c>
      <c r="AV491">
        <v>1</v>
      </c>
      <c r="AW491">
        <v>1</v>
      </c>
      <c r="AX491">
        <v>1</v>
      </c>
      <c r="AY491">
        <v>1</v>
      </c>
      <c r="AZ491">
        <v>1</v>
      </c>
      <c r="BA491">
        <v>1</v>
      </c>
      <c r="BB491">
        <v>1</v>
      </c>
      <c r="BC491">
        <v>1</v>
      </c>
      <c r="BD491">
        <v>1</v>
      </c>
      <c r="BE491">
        <v>1</v>
      </c>
      <c r="BF491">
        <v>1</v>
      </c>
      <c r="BG491">
        <v>1</v>
      </c>
      <c r="BH491">
        <v>1</v>
      </c>
      <c r="BI491">
        <v>1</v>
      </c>
      <c r="BJ491">
        <v>1</v>
      </c>
      <c r="BK491">
        <v>1</v>
      </c>
      <c r="BL491">
        <v>1</v>
      </c>
      <c r="BM491">
        <v>1</v>
      </c>
      <c r="BN491">
        <v>1</v>
      </c>
      <c r="BO491">
        <v>1</v>
      </c>
      <c r="BP491">
        <v>1</v>
      </c>
      <c r="BQ491">
        <v>1</v>
      </c>
      <c r="BR491">
        <v>1</v>
      </c>
      <c r="BS491">
        <v>1</v>
      </c>
      <c r="BT491">
        <v>1</v>
      </c>
      <c r="BU491">
        <v>1</v>
      </c>
      <c r="BV491">
        <v>1</v>
      </c>
      <c r="BW491">
        <v>1</v>
      </c>
    </row>
    <row r="492" spans="1:75" x14ac:dyDescent="0.25">
      <c r="A492">
        <v>2448035</v>
      </c>
      <c r="B492">
        <v>1</v>
      </c>
      <c r="C492" s="1">
        <v>41730</v>
      </c>
      <c r="D492">
        <v>1</v>
      </c>
      <c r="E492">
        <v>21.6</v>
      </c>
      <c r="F492">
        <v>61.1</v>
      </c>
      <c r="G492">
        <v>3</v>
      </c>
      <c r="H492">
        <v>7</v>
      </c>
      <c r="I492">
        <v>1</v>
      </c>
      <c r="J492">
        <v>1</v>
      </c>
      <c r="K492">
        <v>1</v>
      </c>
      <c r="N492">
        <v>1.9</v>
      </c>
      <c r="O492">
        <v>0</v>
      </c>
      <c r="P492">
        <v>21.6</v>
      </c>
      <c r="Q492">
        <v>0</v>
      </c>
      <c r="R492">
        <v>0</v>
      </c>
      <c r="S492">
        <v>1.2</v>
      </c>
      <c r="T492">
        <v>0</v>
      </c>
      <c r="U492">
        <v>0</v>
      </c>
      <c r="V492">
        <v>0</v>
      </c>
      <c r="W492">
        <v>5.2</v>
      </c>
      <c r="X492">
        <v>0</v>
      </c>
      <c r="Y492">
        <v>0</v>
      </c>
      <c r="Z492">
        <v>13.1</v>
      </c>
      <c r="AA492">
        <v>0.4</v>
      </c>
      <c r="AB492">
        <v>0</v>
      </c>
      <c r="AC492">
        <v>0</v>
      </c>
      <c r="AD492">
        <v>0</v>
      </c>
      <c r="AE492">
        <v>17.7</v>
      </c>
      <c r="AF492">
        <v>0</v>
      </c>
      <c r="AG492">
        <v>0</v>
      </c>
      <c r="AH492">
        <v>0</v>
      </c>
      <c r="AI492">
        <v>0</v>
      </c>
      <c r="AJ492">
        <v>0</v>
      </c>
      <c r="AK492">
        <v>0</v>
      </c>
      <c r="AL492">
        <v>0</v>
      </c>
      <c r="AM492">
        <v>0</v>
      </c>
      <c r="AN492">
        <v>0</v>
      </c>
      <c r="AO492">
        <v>0</v>
      </c>
      <c r="AP492">
        <v>0</v>
      </c>
      <c r="AQ492">
        <v>0</v>
      </c>
      <c r="AR492" s="5" t="s">
        <v>84</v>
      </c>
      <c r="AS492">
        <v>1</v>
      </c>
      <c r="AT492">
        <v>1</v>
      </c>
      <c r="AU492">
        <v>1</v>
      </c>
      <c r="AV492">
        <v>1</v>
      </c>
      <c r="AW492">
        <v>1</v>
      </c>
      <c r="AX492">
        <v>1</v>
      </c>
      <c r="AY492">
        <v>1</v>
      </c>
      <c r="AZ492">
        <v>1</v>
      </c>
      <c r="BA492">
        <v>1</v>
      </c>
      <c r="BB492">
        <v>1</v>
      </c>
      <c r="BC492">
        <v>1</v>
      </c>
      <c r="BD492">
        <v>1</v>
      </c>
      <c r="BE492">
        <v>1</v>
      </c>
      <c r="BF492">
        <v>1</v>
      </c>
      <c r="BG492">
        <v>1</v>
      </c>
      <c r="BH492">
        <v>1</v>
      </c>
      <c r="BI492">
        <v>1</v>
      </c>
      <c r="BJ492">
        <v>1</v>
      </c>
      <c r="BK492">
        <v>1</v>
      </c>
      <c r="BL492">
        <v>1</v>
      </c>
      <c r="BM492">
        <v>1</v>
      </c>
      <c r="BN492">
        <v>1</v>
      </c>
      <c r="BO492">
        <v>1</v>
      </c>
      <c r="BP492">
        <v>1</v>
      </c>
      <c r="BQ492">
        <v>1</v>
      </c>
      <c r="BR492">
        <v>1</v>
      </c>
      <c r="BS492">
        <v>1</v>
      </c>
      <c r="BT492">
        <v>1</v>
      </c>
      <c r="BU492">
        <v>1</v>
      </c>
      <c r="BV492">
        <v>1</v>
      </c>
      <c r="BW492">
        <v>0</v>
      </c>
    </row>
    <row r="493" spans="1:75" x14ac:dyDescent="0.25">
      <c r="A493">
        <v>2448035</v>
      </c>
      <c r="B493">
        <v>1</v>
      </c>
      <c r="C493" s="1">
        <v>41760</v>
      </c>
      <c r="D493">
        <v>1</v>
      </c>
      <c r="E493">
        <v>34.5</v>
      </c>
      <c r="F493">
        <v>68.5</v>
      </c>
      <c r="G493">
        <v>23</v>
      </c>
      <c r="H493">
        <v>4</v>
      </c>
      <c r="I493">
        <v>1</v>
      </c>
      <c r="J493">
        <v>1</v>
      </c>
      <c r="K493">
        <v>1</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34.5</v>
      </c>
      <c r="AK493">
        <v>7.2</v>
      </c>
      <c r="AL493">
        <v>0</v>
      </c>
      <c r="AM493">
        <v>1.6</v>
      </c>
      <c r="AN493">
        <v>25.2</v>
      </c>
      <c r="AO493">
        <v>0</v>
      </c>
      <c r="AP493">
        <v>0</v>
      </c>
      <c r="AQ493">
        <v>0</v>
      </c>
      <c r="AR493">
        <v>0</v>
      </c>
      <c r="AS493">
        <v>1</v>
      </c>
      <c r="AT493">
        <v>1</v>
      </c>
      <c r="AU493">
        <v>1</v>
      </c>
      <c r="AV493">
        <v>1</v>
      </c>
      <c r="AW493">
        <v>1</v>
      </c>
      <c r="AX493">
        <v>1</v>
      </c>
      <c r="AY493">
        <v>1</v>
      </c>
      <c r="AZ493">
        <v>1</v>
      </c>
      <c r="BA493">
        <v>1</v>
      </c>
      <c r="BB493">
        <v>1</v>
      </c>
      <c r="BC493">
        <v>1</v>
      </c>
      <c r="BD493">
        <v>1</v>
      </c>
      <c r="BE493">
        <v>1</v>
      </c>
      <c r="BF493">
        <v>1</v>
      </c>
      <c r="BG493">
        <v>1</v>
      </c>
      <c r="BH493">
        <v>1</v>
      </c>
      <c r="BI493">
        <v>1</v>
      </c>
      <c r="BJ493">
        <v>1</v>
      </c>
      <c r="BK493">
        <v>1</v>
      </c>
      <c r="BL493">
        <v>1</v>
      </c>
      <c r="BM493">
        <v>1</v>
      </c>
      <c r="BN493">
        <v>1</v>
      </c>
      <c r="BO493">
        <v>1</v>
      </c>
      <c r="BP493">
        <v>1</v>
      </c>
      <c r="BQ493">
        <v>1</v>
      </c>
      <c r="BR493">
        <v>1</v>
      </c>
      <c r="BS493">
        <v>1</v>
      </c>
      <c r="BT493">
        <v>1</v>
      </c>
      <c r="BU493">
        <v>1</v>
      </c>
      <c r="BV493">
        <v>1</v>
      </c>
      <c r="BW493">
        <v>1</v>
      </c>
    </row>
    <row r="494" spans="1:75" x14ac:dyDescent="0.25">
      <c r="A494">
        <v>2448035</v>
      </c>
      <c r="B494">
        <v>1</v>
      </c>
      <c r="C494" s="1">
        <v>41791</v>
      </c>
      <c r="D494">
        <v>1</v>
      </c>
      <c r="E494">
        <v>49.9</v>
      </c>
      <c r="F494">
        <v>81.900000000000006</v>
      </c>
      <c r="G494">
        <v>6</v>
      </c>
      <c r="H494">
        <v>5</v>
      </c>
      <c r="I494">
        <v>1</v>
      </c>
      <c r="J494">
        <v>1</v>
      </c>
      <c r="K494">
        <v>1</v>
      </c>
      <c r="N494">
        <v>8.3000000000000007</v>
      </c>
      <c r="O494">
        <v>0</v>
      </c>
      <c r="P494">
        <v>0</v>
      </c>
      <c r="Q494">
        <v>0</v>
      </c>
      <c r="R494">
        <v>0</v>
      </c>
      <c r="S494">
        <v>49.9</v>
      </c>
      <c r="T494">
        <v>1.3</v>
      </c>
      <c r="U494">
        <v>0</v>
      </c>
      <c r="V494">
        <v>0</v>
      </c>
      <c r="W494">
        <v>0</v>
      </c>
      <c r="X494">
        <v>0</v>
      </c>
      <c r="Y494">
        <v>0</v>
      </c>
      <c r="Z494">
        <v>0</v>
      </c>
      <c r="AA494">
        <v>0</v>
      </c>
      <c r="AB494">
        <v>0</v>
      </c>
      <c r="AC494">
        <v>0</v>
      </c>
      <c r="AD494">
        <v>0</v>
      </c>
      <c r="AE494">
        <v>20.100000000000001</v>
      </c>
      <c r="AF494">
        <v>0</v>
      </c>
      <c r="AG494">
        <v>2.2999999999999998</v>
      </c>
      <c r="AH494">
        <v>0</v>
      </c>
      <c r="AI494">
        <v>0</v>
      </c>
      <c r="AJ494">
        <v>0</v>
      </c>
      <c r="AK494">
        <v>0</v>
      </c>
      <c r="AL494">
        <v>0</v>
      </c>
      <c r="AM494">
        <v>0</v>
      </c>
      <c r="AN494">
        <v>0</v>
      </c>
      <c r="AO494">
        <v>0</v>
      </c>
      <c r="AP494">
        <v>0</v>
      </c>
      <c r="AQ494">
        <v>0</v>
      </c>
      <c r="AR494" s="5" t="s">
        <v>84</v>
      </c>
      <c r="AS494">
        <v>1</v>
      </c>
      <c r="AT494">
        <v>1</v>
      </c>
      <c r="AU494">
        <v>1</v>
      </c>
      <c r="AV494">
        <v>1</v>
      </c>
      <c r="AW494">
        <v>1</v>
      </c>
      <c r="AX494">
        <v>1</v>
      </c>
      <c r="AY494">
        <v>1</v>
      </c>
      <c r="AZ494">
        <v>1</v>
      </c>
      <c r="BA494">
        <v>1</v>
      </c>
      <c r="BB494">
        <v>1</v>
      </c>
      <c r="BC494">
        <v>1</v>
      </c>
      <c r="BD494">
        <v>1</v>
      </c>
      <c r="BE494">
        <v>1</v>
      </c>
      <c r="BF494">
        <v>1</v>
      </c>
      <c r="BG494">
        <v>1</v>
      </c>
      <c r="BH494">
        <v>1</v>
      </c>
      <c r="BI494">
        <v>1</v>
      </c>
      <c r="BJ494">
        <v>1</v>
      </c>
      <c r="BK494">
        <v>1</v>
      </c>
      <c r="BL494">
        <v>1</v>
      </c>
      <c r="BM494">
        <v>1</v>
      </c>
      <c r="BN494">
        <v>1</v>
      </c>
      <c r="BO494">
        <v>1</v>
      </c>
      <c r="BP494">
        <v>1</v>
      </c>
      <c r="BQ494">
        <v>1</v>
      </c>
      <c r="BR494">
        <v>1</v>
      </c>
      <c r="BS494">
        <v>1</v>
      </c>
      <c r="BT494">
        <v>1</v>
      </c>
      <c r="BU494">
        <v>1</v>
      </c>
      <c r="BV494">
        <v>1</v>
      </c>
      <c r="BW494">
        <v>0</v>
      </c>
    </row>
    <row r="495" spans="1:75" x14ac:dyDescent="0.25">
      <c r="A495">
        <v>2448035</v>
      </c>
      <c r="B495">
        <v>1</v>
      </c>
      <c r="C495" s="1">
        <v>41821</v>
      </c>
      <c r="D495">
        <v>1</v>
      </c>
      <c r="E495">
        <v>14.2</v>
      </c>
      <c r="F495">
        <v>22.3</v>
      </c>
      <c r="G495">
        <v>19</v>
      </c>
      <c r="H495">
        <v>2</v>
      </c>
      <c r="I495">
        <v>1</v>
      </c>
      <c r="J495">
        <v>1</v>
      </c>
      <c r="K495">
        <v>1</v>
      </c>
      <c r="N495">
        <v>0</v>
      </c>
      <c r="O495">
        <v>0</v>
      </c>
      <c r="P495">
        <v>0</v>
      </c>
      <c r="Q495">
        <v>0</v>
      </c>
      <c r="R495">
        <v>0</v>
      </c>
      <c r="S495">
        <v>0</v>
      </c>
      <c r="T495">
        <v>0</v>
      </c>
      <c r="U495">
        <v>0</v>
      </c>
      <c r="V495">
        <v>0</v>
      </c>
      <c r="W495">
        <v>0</v>
      </c>
      <c r="X495">
        <v>0</v>
      </c>
      <c r="Y495">
        <v>0</v>
      </c>
      <c r="Z495">
        <v>0</v>
      </c>
      <c r="AA495">
        <v>0</v>
      </c>
      <c r="AB495">
        <v>0</v>
      </c>
      <c r="AC495">
        <v>0</v>
      </c>
      <c r="AD495">
        <v>0</v>
      </c>
      <c r="AE495">
        <v>0</v>
      </c>
      <c r="AF495">
        <v>14.2</v>
      </c>
      <c r="AG495">
        <v>0</v>
      </c>
      <c r="AH495">
        <v>0</v>
      </c>
      <c r="AI495">
        <v>0</v>
      </c>
      <c r="AJ495">
        <v>0</v>
      </c>
      <c r="AK495">
        <v>0</v>
      </c>
      <c r="AL495">
        <v>8.1</v>
      </c>
      <c r="AM495">
        <v>0</v>
      </c>
      <c r="AN495">
        <v>0</v>
      </c>
      <c r="AO495">
        <v>0</v>
      </c>
      <c r="AP495">
        <v>0</v>
      </c>
      <c r="AQ495">
        <v>0</v>
      </c>
      <c r="AR495">
        <v>0</v>
      </c>
      <c r="AS495">
        <v>1</v>
      </c>
      <c r="AT495">
        <v>1</v>
      </c>
      <c r="AU495">
        <v>1</v>
      </c>
      <c r="AV495">
        <v>1</v>
      </c>
      <c r="AW495">
        <v>1</v>
      </c>
      <c r="AX495">
        <v>1</v>
      </c>
      <c r="AY495">
        <v>1</v>
      </c>
      <c r="AZ495">
        <v>1</v>
      </c>
      <c r="BA495">
        <v>1</v>
      </c>
      <c r="BB495">
        <v>1</v>
      </c>
      <c r="BC495">
        <v>1</v>
      </c>
      <c r="BD495">
        <v>1</v>
      </c>
      <c r="BE495">
        <v>1</v>
      </c>
      <c r="BF495">
        <v>1</v>
      </c>
      <c r="BG495">
        <v>1</v>
      </c>
      <c r="BH495">
        <v>1</v>
      </c>
      <c r="BI495">
        <v>1</v>
      </c>
      <c r="BJ495">
        <v>1</v>
      </c>
      <c r="BK495">
        <v>1</v>
      </c>
      <c r="BL495">
        <v>1</v>
      </c>
      <c r="BM495">
        <v>1</v>
      </c>
      <c r="BN495">
        <v>1</v>
      </c>
      <c r="BO495">
        <v>1</v>
      </c>
      <c r="BP495">
        <v>1</v>
      </c>
      <c r="BQ495">
        <v>1</v>
      </c>
      <c r="BR495">
        <v>1</v>
      </c>
      <c r="BS495">
        <v>1</v>
      </c>
      <c r="BT495">
        <v>1</v>
      </c>
      <c r="BU495">
        <v>1</v>
      </c>
      <c r="BV495">
        <v>1</v>
      </c>
      <c r="BW495">
        <v>1</v>
      </c>
    </row>
    <row r="496" spans="1:75" x14ac:dyDescent="0.25">
      <c r="A496">
        <v>2448035</v>
      </c>
      <c r="B496">
        <v>1</v>
      </c>
      <c r="C496" s="1">
        <v>41852</v>
      </c>
      <c r="D496">
        <v>1</v>
      </c>
      <c r="E496">
        <v>19</v>
      </c>
      <c r="F496">
        <v>36.700000000000003</v>
      </c>
      <c r="G496">
        <v>13</v>
      </c>
      <c r="H496">
        <v>4</v>
      </c>
      <c r="I496">
        <v>1</v>
      </c>
      <c r="J496">
        <v>1</v>
      </c>
      <c r="K496">
        <v>1</v>
      </c>
      <c r="N496">
        <v>0</v>
      </c>
      <c r="O496">
        <v>0</v>
      </c>
      <c r="P496">
        <v>0</v>
      </c>
      <c r="Q496">
        <v>0</v>
      </c>
      <c r="R496">
        <v>0</v>
      </c>
      <c r="S496">
        <v>0</v>
      </c>
      <c r="T496">
        <v>0</v>
      </c>
      <c r="U496">
        <v>0</v>
      </c>
      <c r="V496">
        <v>0</v>
      </c>
      <c r="W496">
        <v>0</v>
      </c>
      <c r="X496">
        <v>0</v>
      </c>
      <c r="Y496">
        <v>0</v>
      </c>
      <c r="Z496">
        <v>19</v>
      </c>
      <c r="AA496">
        <v>0</v>
      </c>
      <c r="AB496">
        <v>0</v>
      </c>
      <c r="AC496">
        <v>0</v>
      </c>
      <c r="AD496">
        <v>13.5</v>
      </c>
      <c r="AE496">
        <v>0.7</v>
      </c>
      <c r="AF496">
        <v>0</v>
      </c>
      <c r="AG496">
        <v>0</v>
      </c>
      <c r="AH496">
        <v>0</v>
      </c>
      <c r="AI496">
        <v>0</v>
      </c>
      <c r="AJ496">
        <v>0</v>
      </c>
      <c r="AK496">
        <v>0</v>
      </c>
      <c r="AL496">
        <v>0</v>
      </c>
      <c r="AM496">
        <v>3.5</v>
      </c>
      <c r="AN496">
        <v>0</v>
      </c>
      <c r="AO496">
        <v>0</v>
      </c>
      <c r="AP496">
        <v>0</v>
      </c>
      <c r="AQ496">
        <v>0</v>
      </c>
      <c r="AR496">
        <v>0</v>
      </c>
      <c r="AS496">
        <v>1</v>
      </c>
      <c r="AT496">
        <v>1</v>
      </c>
      <c r="AU496">
        <v>1</v>
      </c>
      <c r="AV496">
        <v>1</v>
      </c>
      <c r="AW496">
        <v>1</v>
      </c>
      <c r="AX496">
        <v>1</v>
      </c>
      <c r="AY496">
        <v>1</v>
      </c>
      <c r="AZ496">
        <v>1</v>
      </c>
      <c r="BA496">
        <v>1</v>
      </c>
      <c r="BB496">
        <v>1</v>
      </c>
      <c r="BC496">
        <v>1</v>
      </c>
      <c r="BD496">
        <v>1</v>
      </c>
      <c r="BE496">
        <v>1</v>
      </c>
      <c r="BF496">
        <v>1</v>
      </c>
      <c r="BG496">
        <v>1</v>
      </c>
      <c r="BH496">
        <v>1</v>
      </c>
      <c r="BI496">
        <v>1</v>
      </c>
      <c r="BJ496">
        <v>1</v>
      </c>
      <c r="BK496">
        <v>1</v>
      </c>
      <c r="BL496">
        <v>1</v>
      </c>
      <c r="BM496">
        <v>1</v>
      </c>
      <c r="BN496">
        <v>1</v>
      </c>
      <c r="BO496">
        <v>1</v>
      </c>
      <c r="BP496">
        <v>1</v>
      </c>
      <c r="BQ496">
        <v>1</v>
      </c>
      <c r="BR496">
        <v>1</v>
      </c>
      <c r="BS496">
        <v>1</v>
      </c>
      <c r="BT496">
        <v>1</v>
      </c>
      <c r="BU496">
        <v>1</v>
      </c>
      <c r="BV496">
        <v>1</v>
      </c>
      <c r="BW496">
        <v>1</v>
      </c>
    </row>
    <row r="497" spans="1:75" x14ac:dyDescent="0.25">
      <c r="A497">
        <v>2448035</v>
      </c>
      <c r="B497">
        <v>1</v>
      </c>
      <c r="C497" s="1">
        <v>41883</v>
      </c>
      <c r="D497">
        <v>1</v>
      </c>
      <c r="E497">
        <v>69.3</v>
      </c>
      <c r="F497">
        <v>147.6</v>
      </c>
      <c r="G497">
        <v>19</v>
      </c>
      <c r="H497">
        <v>11</v>
      </c>
      <c r="I497">
        <v>1</v>
      </c>
      <c r="J497">
        <v>1</v>
      </c>
      <c r="K497">
        <v>1</v>
      </c>
      <c r="N497">
        <v>22.7</v>
      </c>
      <c r="O497">
        <v>0</v>
      </c>
      <c r="P497">
        <v>0</v>
      </c>
      <c r="Q497">
        <v>0</v>
      </c>
      <c r="R497">
        <v>0</v>
      </c>
      <c r="S497">
        <v>0</v>
      </c>
      <c r="T497">
        <v>0</v>
      </c>
      <c r="U497">
        <v>0</v>
      </c>
      <c r="V497">
        <v>0</v>
      </c>
      <c r="W497">
        <v>0</v>
      </c>
      <c r="X497">
        <v>0</v>
      </c>
      <c r="Y497">
        <v>0</v>
      </c>
      <c r="Z497">
        <v>0</v>
      </c>
      <c r="AA497">
        <v>0</v>
      </c>
      <c r="AB497">
        <v>0</v>
      </c>
      <c r="AC497">
        <v>0</v>
      </c>
      <c r="AD497">
        <v>0</v>
      </c>
      <c r="AE497">
        <v>0</v>
      </c>
      <c r="AF497">
        <v>69.3</v>
      </c>
      <c r="AG497">
        <v>6.7</v>
      </c>
      <c r="AH497">
        <v>3</v>
      </c>
      <c r="AI497">
        <v>0</v>
      </c>
      <c r="AJ497">
        <v>0</v>
      </c>
      <c r="AK497">
        <v>12.3</v>
      </c>
      <c r="AL497">
        <v>3.4</v>
      </c>
      <c r="AM497">
        <v>8.6999999999999993</v>
      </c>
      <c r="AN497">
        <v>8</v>
      </c>
      <c r="AO497">
        <v>10.199999999999999</v>
      </c>
      <c r="AP497">
        <v>0.9</v>
      </c>
      <c r="AQ497">
        <v>2.4</v>
      </c>
      <c r="AR497" s="5" t="s">
        <v>84</v>
      </c>
      <c r="AS497">
        <v>1</v>
      </c>
      <c r="AT497">
        <v>1</v>
      </c>
      <c r="AU497">
        <v>1</v>
      </c>
      <c r="AV497">
        <v>1</v>
      </c>
      <c r="AW497">
        <v>1</v>
      </c>
      <c r="AX497">
        <v>1</v>
      </c>
      <c r="AY497">
        <v>1</v>
      </c>
      <c r="AZ497">
        <v>1</v>
      </c>
      <c r="BA497">
        <v>1</v>
      </c>
      <c r="BB497">
        <v>1</v>
      </c>
      <c r="BC497">
        <v>1</v>
      </c>
      <c r="BD497">
        <v>1</v>
      </c>
      <c r="BE497">
        <v>1</v>
      </c>
      <c r="BF497">
        <v>1</v>
      </c>
      <c r="BG497">
        <v>1</v>
      </c>
      <c r="BH497">
        <v>1</v>
      </c>
      <c r="BI497">
        <v>1</v>
      </c>
      <c r="BJ497">
        <v>1</v>
      </c>
      <c r="BK497">
        <v>1</v>
      </c>
      <c r="BL497">
        <v>1</v>
      </c>
      <c r="BM497">
        <v>1</v>
      </c>
      <c r="BN497">
        <v>1</v>
      </c>
      <c r="BO497">
        <v>1</v>
      </c>
      <c r="BP497">
        <v>1</v>
      </c>
      <c r="BQ497">
        <v>1</v>
      </c>
      <c r="BR497">
        <v>1</v>
      </c>
      <c r="BS497">
        <v>1</v>
      </c>
      <c r="BT497">
        <v>1</v>
      </c>
      <c r="BU497">
        <v>1</v>
      </c>
      <c r="BV497">
        <v>1</v>
      </c>
      <c r="BW497">
        <v>0</v>
      </c>
    </row>
    <row r="498" spans="1:75" x14ac:dyDescent="0.25">
      <c r="A498">
        <v>2448035</v>
      </c>
      <c r="B498">
        <v>1</v>
      </c>
      <c r="C498" s="1">
        <v>41913</v>
      </c>
      <c r="D498">
        <v>1</v>
      </c>
      <c r="E498">
        <v>20.9</v>
      </c>
      <c r="F498">
        <v>38.299999999999997</v>
      </c>
      <c r="G498">
        <v>20</v>
      </c>
      <c r="H498">
        <v>5</v>
      </c>
      <c r="I498">
        <v>1</v>
      </c>
      <c r="J498">
        <v>1</v>
      </c>
      <c r="K498">
        <v>1</v>
      </c>
      <c r="N498">
        <v>9.5</v>
      </c>
      <c r="O498">
        <v>1.9</v>
      </c>
      <c r="P498">
        <v>0</v>
      </c>
      <c r="Q498">
        <v>0</v>
      </c>
      <c r="R498">
        <v>0</v>
      </c>
      <c r="S498">
        <v>0</v>
      </c>
      <c r="T498">
        <v>0</v>
      </c>
      <c r="U498">
        <v>0</v>
      </c>
      <c r="V498">
        <v>0</v>
      </c>
      <c r="W498">
        <v>0</v>
      </c>
      <c r="X498">
        <v>0</v>
      </c>
      <c r="Y498">
        <v>0</v>
      </c>
      <c r="Z498">
        <v>0</v>
      </c>
      <c r="AA498">
        <v>0</v>
      </c>
      <c r="AB498">
        <v>0</v>
      </c>
      <c r="AC498">
        <v>0</v>
      </c>
      <c r="AD498">
        <v>0</v>
      </c>
      <c r="AE498">
        <v>4.8</v>
      </c>
      <c r="AF498">
        <v>0</v>
      </c>
      <c r="AG498">
        <v>20.9</v>
      </c>
      <c r="AH498">
        <v>0</v>
      </c>
      <c r="AI498">
        <v>1.2</v>
      </c>
      <c r="AJ498">
        <v>0</v>
      </c>
      <c r="AK498">
        <v>0</v>
      </c>
      <c r="AL498">
        <v>0</v>
      </c>
      <c r="AM498">
        <v>0</v>
      </c>
      <c r="AN498">
        <v>0</v>
      </c>
      <c r="AO498">
        <v>0</v>
      </c>
      <c r="AP498">
        <v>0</v>
      </c>
      <c r="AQ498">
        <v>0</v>
      </c>
      <c r="AR498">
        <v>0</v>
      </c>
      <c r="AS498">
        <v>1</v>
      </c>
      <c r="AT498">
        <v>1</v>
      </c>
      <c r="AU498">
        <v>1</v>
      </c>
      <c r="AV498">
        <v>1</v>
      </c>
      <c r="AW498">
        <v>1</v>
      </c>
      <c r="AX498">
        <v>1</v>
      </c>
      <c r="AY498">
        <v>1</v>
      </c>
      <c r="AZ498">
        <v>1</v>
      </c>
      <c r="BA498">
        <v>1</v>
      </c>
      <c r="BB498">
        <v>1</v>
      </c>
      <c r="BC498">
        <v>1</v>
      </c>
      <c r="BD498">
        <v>1</v>
      </c>
      <c r="BE498">
        <v>1</v>
      </c>
      <c r="BF498">
        <v>1</v>
      </c>
      <c r="BG498">
        <v>1</v>
      </c>
      <c r="BH498">
        <v>1</v>
      </c>
      <c r="BI498">
        <v>1</v>
      </c>
      <c r="BJ498">
        <v>1</v>
      </c>
      <c r="BK498">
        <v>1</v>
      </c>
      <c r="BL498">
        <v>1</v>
      </c>
      <c r="BM498">
        <v>1</v>
      </c>
      <c r="BN498">
        <v>1</v>
      </c>
      <c r="BO498">
        <v>1</v>
      </c>
      <c r="BP498">
        <v>1</v>
      </c>
      <c r="BQ498">
        <v>1</v>
      </c>
      <c r="BR498">
        <v>1</v>
      </c>
      <c r="BS498">
        <v>1</v>
      </c>
      <c r="BT498">
        <v>1</v>
      </c>
      <c r="BU498">
        <v>1</v>
      </c>
      <c r="BV498">
        <v>1</v>
      </c>
      <c r="BW498">
        <v>1</v>
      </c>
    </row>
    <row r="499" spans="1:75" x14ac:dyDescent="0.25">
      <c r="A499">
        <v>2448035</v>
      </c>
      <c r="B499">
        <v>1</v>
      </c>
      <c r="C499" s="1">
        <v>41944</v>
      </c>
      <c r="D499">
        <v>1</v>
      </c>
      <c r="E499">
        <v>55.4</v>
      </c>
      <c r="F499">
        <v>171.1</v>
      </c>
      <c r="G499">
        <v>2</v>
      </c>
      <c r="H499">
        <v>12</v>
      </c>
      <c r="I499">
        <v>1</v>
      </c>
      <c r="J499">
        <v>1</v>
      </c>
      <c r="K499">
        <v>1</v>
      </c>
      <c r="N499">
        <v>0</v>
      </c>
      <c r="O499">
        <v>55.4</v>
      </c>
      <c r="P499">
        <v>0</v>
      </c>
      <c r="Q499">
        <v>0</v>
      </c>
      <c r="R499">
        <v>25.5</v>
      </c>
      <c r="S499">
        <v>14.4</v>
      </c>
      <c r="T499">
        <v>0</v>
      </c>
      <c r="U499">
        <v>16.3</v>
      </c>
      <c r="V499">
        <v>0.4</v>
      </c>
      <c r="W499">
        <v>0</v>
      </c>
      <c r="X499">
        <v>0</v>
      </c>
      <c r="Y499">
        <v>0</v>
      </c>
      <c r="Z499">
        <v>0</v>
      </c>
      <c r="AA499">
        <v>13.4</v>
      </c>
      <c r="AB499">
        <v>8.1999999999999993</v>
      </c>
      <c r="AC499">
        <v>0</v>
      </c>
      <c r="AD499">
        <v>2.8</v>
      </c>
      <c r="AE499">
        <v>0</v>
      </c>
      <c r="AF499">
        <v>0</v>
      </c>
      <c r="AG499">
        <v>0</v>
      </c>
      <c r="AH499">
        <v>4.0999999999999996</v>
      </c>
      <c r="AI499">
        <v>0</v>
      </c>
      <c r="AJ499">
        <v>0</v>
      </c>
      <c r="AK499">
        <v>5.2</v>
      </c>
      <c r="AL499">
        <v>9.8000000000000007</v>
      </c>
      <c r="AM499">
        <v>15.6</v>
      </c>
      <c r="AN499">
        <v>0</v>
      </c>
      <c r="AO499">
        <v>0</v>
      </c>
      <c r="AP499">
        <v>0</v>
      </c>
      <c r="AQ499">
        <v>0</v>
      </c>
      <c r="AR499" s="5" t="s">
        <v>84</v>
      </c>
      <c r="AS499">
        <v>1</v>
      </c>
      <c r="AT499">
        <v>1</v>
      </c>
      <c r="AU499">
        <v>1</v>
      </c>
      <c r="AV499">
        <v>1</v>
      </c>
      <c r="AW499">
        <v>1</v>
      </c>
      <c r="AX499">
        <v>1</v>
      </c>
      <c r="AY499">
        <v>1</v>
      </c>
      <c r="AZ499">
        <v>1</v>
      </c>
      <c r="BA499">
        <v>1</v>
      </c>
      <c r="BB499">
        <v>1</v>
      </c>
      <c r="BC499">
        <v>1</v>
      </c>
      <c r="BD499">
        <v>1</v>
      </c>
      <c r="BE499">
        <v>1</v>
      </c>
      <c r="BF499">
        <v>1</v>
      </c>
      <c r="BG499">
        <v>1</v>
      </c>
      <c r="BH499">
        <v>1</v>
      </c>
      <c r="BI499">
        <v>1</v>
      </c>
      <c r="BJ499">
        <v>1</v>
      </c>
      <c r="BK499">
        <v>1</v>
      </c>
      <c r="BL499">
        <v>1</v>
      </c>
      <c r="BM499">
        <v>1</v>
      </c>
      <c r="BN499">
        <v>1</v>
      </c>
      <c r="BO499">
        <v>1</v>
      </c>
      <c r="BP499">
        <v>1</v>
      </c>
      <c r="BQ499">
        <v>1</v>
      </c>
      <c r="BR499">
        <v>1</v>
      </c>
      <c r="BS499">
        <v>1</v>
      </c>
      <c r="BT499">
        <v>1</v>
      </c>
      <c r="BU499">
        <v>1</v>
      </c>
      <c r="BV499">
        <v>1</v>
      </c>
      <c r="BW499">
        <v>0</v>
      </c>
    </row>
    <row r="500" spans="1:75" x14ac:dyDescent="0.25">
      <c r="A500">
        <v>2448035</v>
      </c>
      <c r="B500">
        <v>1</v>
      </c>
      <c r="C500" s="1">
        <v>41974</v>
      </c>
      <c r="D500">
        <v>1</v>
      </c>
      <c r="E500">
        <v>57.8</v>
      </c>
      <c r="F500">
        <v>165.4</v>
      </c>
      <c r="G500">
        <v>23</v>
      </c>
      <c r="H500">
        <v>10</v>
      </c>
      <c r="I500">
        <v>1</v>
      </c>
      <c r="J500">
        <v>1</v>
      </c>
      <c r="K500">
        <v>1</v>
      </c>
      <c r="N500">
        <v>0</v>
      </c>
      <c r="O500">
        <v>0</v>
      </c>
      <c r="P500">
        <v>0</v>
      </c>
      <c r="Q500">
        <v>0</v>
      </c>
      <c r="R500">
        <v>0</v>
      </c>
      <c r="S500">
        <v>0</v>
      </c>
      <c r="T500">
        <v>0</v>
      </c>
      <c r="U500">
        <v>0</v>
      </c>
      <c r="V500">
        <v>8.9</v>
      </c>
      <c r="W500">
        <v>0</v>
      </c>
      <c r="X500">
        <v>0</v>
      </c>
      <c r="Y500">
        <v>1.7</v>
      </c>
      <c r="Z500">
        <v>13.8</v>
      </c>
      <c r="AA500">
        <v>0</v>
      </c>
      <c r="AB500">
        <v>0</v>
      </c>
      <c r="AC500">
        <v>0</v>
      </c>
      <c r="AD500">
        <v>0</v>
      </c>
      <c r="AE500">
        <v>0</v>
      </c>
      <c r="AF500">
        <v>0</v>
      </c>
      <c r="AG500">
        <v>0</v>
      </c>
      <c r="AH500">
        <v>0</v>
      </c>
      <c r="AI500">
        <v>23.4</v>
      </c>
      <c r="AJ500">
        <v>57.8</v>
      </c>
      <c r="AK500">
        <v>0</v>
      </c>
      <c r="AL500">
        <v>19.899999999999999</v>
      </c>
      <c r="AM500">
        <v>0</v>
      </c>
      <c r="AN500">
        <v>0</v>
      </c>
      <c r="AO500">
        <v>13.4</v>
      </c>
      <c r="AP500">
        <v>3.1</v>
      </c>
      <c r="AQ500">
        <v>21.4</v>
      </c>
      <c r="AR500">
        <v>2</v>
      </c>
      <c r="AS500">
        <v>1</v>
      </c>
      <c r="AT500">
        <v>1</v>
      </c>
      <c r="AU500">
        <v>1</v>
      </c>
      <c r="AV500">
        <v>1</v>
      </c>
      <c r="AW500">
        <v>1</v>
      </c>
      <c r="AX500">
        <v>1</v>
      </c>
      <c r="AY500">
        <v>1</v>
      </c>
      <c r="AZ500">
        <v>1</v>
      </c>
      <c r="BA500">
        <v>1</v>
      </c>
      <c r="BB500">
        <v>1</v>
      </c>
      <c r="BC500">
        <v>1</v>
      </c>
      <c r="BD500">
        <v>1</v>
      </c>
      <c r="BE500">
        <v>1</v>
      </c>
      <c r="BF500">
        <v>1</v>
      </c>
      <c r="BG500">
        <v>1</v>
      </c>
      <c r="BH500">
        <v>1</v>
      </c>
      <c r="BI500">
        <v>1</v>
      </c>
      <c r="BJ500">
        <v>1</v>
      </c>
      <c r="BK500">
        <v>1</v>
      </c>
      <c r="BL500">
        <v>1</v>
      </c>
      <c r="BM500">
        <v>1</v>
      </c>
      <c r="BN500">
        <v>1</v>
      </c>
      <c r="BO500">
        <v>1</v>
      </c>
      <c r="BP500">
        <v>1</v>
      </c>
      <c r="BQ500">
        <v>1</v>
      </c>
      <c r="BR500">
        <v>1</v>
      </c>
      <c r="BS500">
        <v>1</v>
      </c>
      <c r="BT500">
        <v>1</v>
      </c>
      <c r="BU500">
        <v>1</v>
      </c>
      <c r="BV500">
        <v>1</v>
      </c>
      <c r="BW500">
        <v>1</v>
      </c>
    </row>
    <row r="501" spans="1:75" s="2" customFormat="1" x14ac:dyDescent="0.25">
      <c r="A501" s="2">
        <v>2448035</v>
      </c>
      <c r="B501" s="2">
        <v>1</v>
      </c>
      <c r="C501" s="3">
        <v>42005</v>
      </c>
      <c r="D501" s="2">
        <v>1</v>
      </c>
      <c r="E501" s="2">
        <v>69.7</v>
      </c>
      <c r="F501" s="2">
        <v>204.9</v>
      </c>
      <c r="G501" s="2">
        <v>25</v>
      </c>
      <c r="H501" s="2">
        <v>14</v>
      </c>
      <c r="I501" s="2">
        <v>1</v>
      </c>
      <c r="J501" s="2">
        <v>1</v>
      </c>
      <c r="K501" s="2">
        <v>1</v>
      </c>
      <c r="M501" s="2">
        <v>0</v>
      </c>
      <c r="N501" s="2">
        <v>0</v>
      </c>
      <c r="O501" s="2">
        <v>2.4</v>
      </c>
      <c r="P501" s="2">
        <v>0</v>
      </c>
      <c r="Q501" s="2">
        <v>21.3</v>
      </c>
      <c r="R501" s="2">
        <v>5.0999999999999996</v>
      </c>
      <c r="S501" s="2">
        <v>18.2</v>
      </c>
      <c r="T501" s="2">
        <v>16.7</v>
      </c>
      <c r="U501" s="2">
        <v>0</v>
      </c>
      <c r="V501" s="2">
        <v>2</v>
      </c>
      <c r="W501" s="2">
        <v>0</v>
      </c>
      <c r="X501" s="2">
        <v>11.8</v>
      </c>
      <c r="Y501" s="2">
        <v>9.6</v>
      </c>
      <c r="Z501" s="2">
        <v>2.5</v>
      </c>
      <c r="AA501" s="2">
        <v>23.4</v>
      </c>
      <c r="AB501" s="2">
        <v>0</v>
      </c>
      <c r="AC501" s="2">
        <v>0</v>
      </c>
      <c r="AD501" s="2">
        <v>7.5</v>
      </c>
      <c r="AE501" s="2">
        <v>0</v>
      </c>
      <c r="AF501" s="2">
        <v>0</v>
      </c>
      <c r="AG501" s="2">
        <v>4.3</v>
      </c>
      <c r="AH501" s="2">
        <v>0</v>
      </c>
      <c r="AI501" s="2">
        <v>0</v>
      </c>
      <c r="AJ501" s="2">
        <v>0</v>
      </c>
      <c r="AK501" s="2">
        <v>0</v>
      </c>
      <c r="AL501" s="2">
        <v>69.7</v>
      </c>
      <c r="AM501" s="2">
        <v>0</v>
      </c>
      <c r="AN501" s="2">
        <v>0</v>
      </c>
      <c r="AO501" s="2">
        <v>10.4</v>
      </c>
      <c r="AP501" s="2">
        <v>0</v>
      </c>
      <c r="AQ501" s="2">
        <v>0</v>
      </c>
      <c r="AR501" s="2">
        <v>0</v>
      </c>
      <c r="AS501" s="2">
        <v>1</v>
      </c>
      <c r="AT501" s="2">
        <v>1</v>
      </c>
      <c r="AU501" s="2">
        <v>1</v>
      </c>
      <c r="AV501" s="2">
        <v>1</v>
      </c>
      <c r="AW501" s="2">
        <v>1</v>
      </c>
      <c r="AX501" s="2">
        <v>1</v>
      </c>
      <c r="AY501" s="2">
        <v>1</v>
      </c>
      <c r="AZ501" s="2">
        <v>1</v>
      </c>
      <c r="BA501" s="2">
        <v>1</v>
      </c>
      <c r="BB501" s="2">
        <v>1</v>
      </c>
      <c r="BC501" s="2">
        <v>1</v>
      </c>
      <c r="BD501" s="2">
        <v>1</v>
      </c>
      <c r="BE501" s="2">
        <v>1</v>
      </c>
      <c r="BF501" s="2">
        <v>1</v>
      </c>
      <c r="BG501" s="2">
        <v>1</v>
      </c>
      <c r="BH501" s="2">
        <v>1</v>
      </c>
      <c r="BI501" s="2">
        <v>1</v>
      </c>
      <c r="BJ501" s="2">
        <v>1</v>
      </c>
      <c r="BK501" s="2">
        <v>1</v>
      </c>
      <c r="BL501" s="2">
        <v>1</v>
      </c>
      <c r="BM501" s="2">
        <v>1</v>
      </c>
      <c r="BN501" s="2">
        <v>1</v>
      </c>
      <c r="BO501" s="2">
        <v>1</v>
      </c>
      <c r="BP501" s="2">
        <v>1</v>
      </c>
      <c r="BQ501" s="2">
        <v>1</v>
      </c>
      <c r="BR501" s="2">
        <v>1</v>
      </c>
      <c r="BS501" s="2">
        <v>1</v>
      </c>
      <c r="BT501" s="2">
        <v>1</v>
      </c>
      <c r="BU501" s="2">
        <v>1</v>
      </c>
      <c r="BV501" s="2">
        <v>1</v>
      </c>
      <c r="BW501" s="2">
        <v>1</v>
      </c>
    </row>
    <row r="502" spans="1:75" x14ac:dyDescent="0.25">
      <c r="A502">
        <v>2448035</v>
      </c>
      <c r="B502">
        <v>1</v>
      </c>
      <c r="C502" s="1">
        <v>42036</v>
      </c>
      <c r="D502">
        <v>1</v>
      </c>
      <c r="E502">
        <v>31.9</v>
      </c>
      <c r="F502">
        <v>214.4</v>
      </c>
      <c r="G502">
        <v>27</v>
      </c>
      <c r="H502">
        <v>13</v>
      </c>
      <c r="I502">
        <v>1</v>
      </c>
      <c r="J502">
        <v>1</v>
      </c>
      <c r="K502">
        <v>1</v>
      </c>
      <c r="M502">
        <v>0</v>
      </c>
      <c r="N502">
        <v>0</v>
      </c>
      <c r="O502">
        <v>31.2</v>
      </c>
      <c r="P502">
        <v>0</v>
      </c>
      <c r="Q502">
        <v>5.7</v>
      </c>
      <c r="R502">
        <v>0</v>
      </c>
      <c r="S502">
        <v>0</v>
      </c>
      <c r="T502">
        <v>0</v>
      </c>
      <c r="U502">
        <v>0</v>
      </c>
      <c r="V502">
        <v>0</v>
      </c>
      <c r="W502">
        <v>0</v>
      </c>
      <c r="X502">
        <v>26.4</v>
      </c>
      <c r="Y502">
        <v>0</v>
      </c>
      <c r="Z502">
        <v>1.7</v>
      </c>
      <c r="AA502">
        <v>3.6</v>
      </c>
      <c r="AB502">
        <v>20.3</v>
      </c>
      <c r="AC502">
        <v>11.5</v>
      </c>
      <c r="AD502">
        <v>0.5</v>
      </c>
      <c r="AE502">
        <v>12.7</v>
      </c>
      <c r="AF502">
        <v>25.9</v>
      </c>
      <c r="AG502">
        <v>0</v>
      </c>
      <c r="AH502">
        <v>17.2</v>
      </c>
      <c r="AI502">
        <v>0</v>
      </c>
      <c r="AJ502">
        <v>0</v>
      </c>
      <c r="AK502">
        <v>25.8</v>
      </c>
      <c r="AL502">
        <v>0</v>
      </c>
      <c r="AM502">
        <v>0</v>
      </c>
      <c r="AN502">
        <v>31.9</v>
      </c>
      <c r="AO502">
        <v>0</v>
      </c>
      <c r="AP502" s="54" t="s">
        <v>84</v>
      </c>
      <c r="AQ502" s="54"/>
      <c r="AR502" s="54"/>
      <c r="AS502">
        <v>1</v>
      </c>
      <c r="AT502">
        <v>1</v>
      </c>
      <c r="AU502">
        <v>1</v>
      </c>
      <c r="AV502">
        <v>1</v>
      </c>
      <c r="AW502">
        <v>1</v>
      </c>
      <c r="AX502">
        <v>1</v>
      </c>
      <c r="AY502">
        <v>1</v>
      </c>
      <c r="AZ502">
        <v>1</v>
      </c>
      <c r="BA502">
        <v>1</v>
      </c>
      <c r="BB502">
        <v>1</v>
      </c>
      <c r="BC502">
        <v>1</v>
      </c>
      <c r="BD502">
        <v>1</v>
      </c>
      <c r="BE502">
        <v>1</v>
      </c>
      <c r="BF502">
        <v>1</v>
      </c>
      <c r="BG502">
        <v>1</v>
      </c>
      <c r="BH502">
        <v>1</v>
      </c>
      <c r="BI502">
        <v>1</v>
      </c>
      <c r="BJ502">
        <v>1</v>
      </c>
      <c r="BK502">
        <v>1</v>
      </c>
      <c r="BL502">
        <v>1</v>
      </c>
      <c r="BM502">
        <v>1</v>
      </c>
      <c r="BN502">
        <v>1</v>
      </c>
      <c r="BO502">
        <v>1</v>
      </c>
      <c r="BP502">
        <v>1</v>
      </c>
      <c r="BQ502">
        <v>1</v>
      </c>
      <c r="BR502">
        <v>1</v>
      </c>
      <c r="BS502">
        <v>1</v>
      </c>
      <c r="BT502">
        <v>1</v>
      </c>
    </row>
    <row r="503" spans="1:75" x14ac:dyDescent="0.25">
      <c r="A503">
        <v>2448035</v>
      </c>
      <c r="B503">
        <v>1</v>
      </c>
      <c r="C503" s="1">
        <v>42064</v>
      </c>
      <c r="D503">
        <v>1</v>
      </c>
      <c r="E503">
        <v>35.6</v>
      </c>
      <c r="F503">
        <v>116.5</v>
      </c>
      <c r="G503">
        <v>28</v>
      </c>
      <c r="H503">
        <v>9</v>
      </c>
      <c r="I503">
        <v>1</v>
      </c>
      <c r="J503">
        <v>1</v>
      </c>
      <c r="K503">
        <v>1</v>
      </c>
      <c r="M503">
        <v>0</v>
      </c>
      <c r="N503">
        <v>0</v>
      </c>
      <c r="O503">
        <v>0</v>
      </c>
      <c r="P503">
        <v>0</v>
      </c>
      <c r="Q503">
        <v>0</v>
      </c>
      <c r="R503">
        <v>0</v>
      </c>
      <c r="S503">
        <v>12.1</v>
      </c>
      <c r="T503">
        <v>0</v>
      </c>
      <c r="U503">
        <v>2.7</v>
      </c>
      <c r="V503">
        <v>0</v>
      </c>
      <c r="W503">
        <v>2.9</v>
      </c>
      <c r="X503">
        <v>0</v>
      </c>
      <c r="Y503">
        <v>2.7</v>
      </c>
      <c r="Z503">
        <v>0</v>
      </c>
      <c r="AA503">
        <v>0</v>
      </c>
      <c r="AB503">
        <v>0</v>
      </c>
      <c r="AC503">
        <v>0</v>
      </c>
      <c r="AD503">
        <v>0</v>
      </c>
      <c r="AE503">
        <v>0</v>
      </c>
      <c r="AF503">
        <v>6.3</v>
      </c>
      <c r="AG503">
        <v>0</v>
      </c>
      <c r="AH503">
        <v>9.6999999999999993</v>
      </c>
      <c r="AI503">
        <v>0</v>
      </c>
      <c r="AJ503">
        <v>0</v>
      </c>
      <c r="AK503">
        <v>0</v>
      </c>
      <c r="AL503">
        <v>0</v>
      </c>
      <c r="AM503">
        <v>0</v>
      </c>
      <c r="AN503">
        <v>0</v>
      </c>
      <c r="AO503">
        <v>35.6</v>
      </c>
      <c r="AP503">
        <v>34.200000000000003</v>
      </c>
      <c r="AQ503">
        <v>10.3</v>
      </c>
      <c r="AR503">
        <v>0</v>
      </c>
      <c r="AS503">
        <v>1</v>
      </c>
      <c r="AT503">
        <v>1</v>
      </c>
      <c r="AU503">
        <v>1</v>
      </c>
      <c r="AV503">
        <v>1</v>
      </c>
      <c r="AW503">
        <v>1</v>
      </c>
      <c r="AX503">
        <v>1</v>
      </c>
      <c r="AY503">
        <v>1</v>
      </c>
      <c r="AZ503">
        <v>1</v>
      </c>
      <c r="BA503">
        <v>1</v>
      </c>
      <c r="BB503">
        <v>1</v>
      </c>
      <c r="BC503">
        <v>1</v>
      </c>
      <c r="BD503">
        <v>1</v>
      </c>
      <c r="BE503">
        <v>1</v>
      </c>
      <c r="BF503">
        <v>1</v>
      </c>
      <c r="BG503">
        <v>1</v>
      </c>
      <c r="BH503">
        <v>1</v>
      </c>
      <c r="BI503">
        <v>1</v>
      </c>
      <c r="BJ503">
        <v>1</v>
      </c>
      <c r="BK503">
        <v>1</v>
      </c>
      <c r="BL503">
        <v>1</v>
      </c>
      <c r="BM503">
        <v>1</v>
      </c>
      <c r="BN503">
        <v>1</v>
      </c>
      <c r="BO503">
        <v>1</v>
      </c>
      <c r="BP503">
        <v>1</v>
      </c>
      <c r="BQ503">
        <v>1</v>
      </c>
      <c r="BR503">
        <v>1</v>
      </c>
      <c r="BS503">
        <v>1</v>
      </c>
      <c r="BT503">
        <v>1</v>
      </c>
      <c r="BU503">
        <v>1</v>
      </c>
      <c r="BV503">
        <v>1</v>
      </c>
      <c r="BW503">
        <v>1</v>
      </c>
    </row>
    <row r="504" spans="1:75" x14ac:dyDescent="0.25">
      <c r="A504">
        <v>2448035</v>
      </c>
      <c r="B504">
        <v>1</v>
      </c>
      <c r="C504" s="1">
        <v>42095</v>
      </c>
      <c r="D504">
        <v>1</v>
      </c>
      <c r="E504">
        <v>23.3</v>
      </c>
      <c r="F504">
        <v>58.8</v>
      </c>
      <c r="G504">
        <v>22</v>
      </c>
      <c r="H504">
        <v>4</v>
      </c>
      <c r="I504">
        <v>1</v>
      </c>
      <c r="J504">
        <v>1</v>
      </c>
      <c r="K504">
        <v>1</v>
      </c>
      <c r="M504">
        <v>0</v>
      </c>
      <c r="N504">
        <v>0</v>
      </c>
      <c r="O504">
        <v>0</v>
      </c>
      <c r="P504">
        <v>0</v>
      </c>
      <c r="Q504">
        <v>0</v>
      </c>
      <c r="R504">
        <v>0</v>
      </c>
      <c r="S504">
        <v>0</v>
      </c>
      <c r="T504">
        <v>0</v>
      </c>
      <c r="U504">
        <v>0</v>
      </c>
      <c r="V504">
        <v>0</v>
      </c>
      <c r="W504">
        <v>0</v>
      </c>
      <c r="X504">
        <v>0</v>
      </c>
      <c r="Y504">
        <v>0</v>
      </c>
      <c r="Z504">
        <v>0</v>
      </c>
      <c r="AA504">
        <v>0</v>
      </c>
      <c r="AB504">
        <v>0</v>
      </c>
      <c r="AC504">
        <v>0</v>
      </c>
      <c r="AD504">
        <v>0</v>
      </c>
      <c r="AE504">
        <v>18.899999999999999</v>
      </c>
      <c r="AF504">
        <v>0</v>
      </c>
      <c r="AG504">
        <v>0</v>
      </c>
      <c r="AH504">
        <v>8</v>
      </c>
      <c r="AI504">
        <v>23.3</v>
      </c>
      <c r="AJ504">
        <v>0</v>
      </c>
      <c r="AK504">
        <v>0</v>
      </c>
      <c r="AL504">
        <v>8.6</v>
      </c>
      <c r="AM504">
        <v>0</v>
      </c>
      <c r="AN504">
        <v>0</v>
      </c>
      <c r="AO504">
        <v>0</v>
      </c>
      <c r="AP504">
        <v>0</v>
      </c>
      <c r="AQ504">
        <v>0</v>
      </c>
      <c r="AR504" s="5" t="s">
        <v>84</v>
      </c>
      <c r="AS504">
        <v>1</v>
      </c>
      <c r="AT504">
        <v>1</v>
      </c>
      <c r="AU504">
        <v>1</v>
      </c>
      <c r="AV504">
        <v>1</v>
      </c>
      <c r="AW504">
        <v>1</v>
      </c>
      <c r="AX504">
        <v>1</v>
      </c>
      <c r="AY504">
        <v>1</v>
      </c>
      <c r="AZ504">
        <v>1</v>
      </c>
      <c r="BA504">
        <v>1</v>
      </c>
      <c r="BB504">
        <v>1</v>
      </c>
      <c r="BC504">
        <v>1</v>
      </c>
      <c r="BD504">
        <v>1</v>
      </c>
      <c r="BE504">
        <v>1</v>
      </c>
      <c r="BF504">
        <v>1</v>
      </c>
      <c r="BG504">
        <v>1</v>
      </c>
      <c r="BH504">
        <v>1</v>
      </c>
      <c r="BI504">
        <v>1</v>
      </c>
      <c r="BJ504">
        <v>1</v>
      </c>
      <c r="BK504">
        <v>1</v>
      </c>
      <c r="BL504">
        <v>1</v>
      </c>
      <c r="BM504">
        <v>1</v>
      </c>
      <c r="BN504">
        <v>1</v>
      </c>
      <c r="BO504">
        <v>1</v>
      </c>
      <c r="BP504">
        <v>1</v>
      </c>
      <c r="BQ504">
        <v>1</v>
      </c>
      <c r="BR504">
        <v>1</v>
      </c>
      <c r="BS504">
        <v>1</v>
      </c>
      <c r="BT504">
        <v>1</v>
      </c>
      <c r="BU504">
        <v>1</v>
      </c>
      <c r="BV504">
        <v>1</v>
      </c>
    </row>
    <row r="505" spans="1:75" x14ac:dyDescent="0.25">
      <c r="A505">
        <v>2448035</v>
      </c>
      <c r="B505">
        <v>1</v>
      </c>
      <c r="C505" s="1">
        <v>42125</v>
      </c>
      <c r="D505">
        <v>1</v>
      </c>
      <c r="E505">
        <v>21.6</v>
      </c>
      <c r="F505">
        <v>97.2</v>
      </c>
      <c r="G505">
        <v>27</v>
      </c>
      <c r="H505">
        <v>7</v>
      </c>
      <c r="I505">
        <v>1</v>
      </c>
      <c r="J505">
        <v>1</v>
      </c>
      <c r="K505">
        <v>1</v>
      </c>
      <c r="M505">
        <v>0</v>
      </c>
      <c r="N505">
        <v>0</v>
      </c>
      <c r="O505">
        <v>0</v>
      </c>
      <c r="P505">
        <v>0</v>
      </c>
      <c r="Q505">
        <v>16.5</v>
      </c>
      <c r="R505">
        <v>0</v>
      </c>
      <c r="S505">
        <v>0</v>
      </c>
      <c r="T505">
        <v>0</v>
      </c>
      <c r="U505">
        <v>0</v>
      </c>
      <c r="V505">
        <v>0</v>
      </c>
      <c r="W505">
        <v>10.7</v>
      </c>
      <c r="X505">
        <v>21.2</v>
      </c>
      <c r="Y505">
        <v>0</v>
      </c>
      <c r="Z505">
        <v>11.7</v>
      </c>
      <c r="AA505">
        <v>0.3</v>
      </c>
      <c r="AB505">
        <v>0</v>
      </c>
      <c r="AC505">
        <v>0</v>
      </c>
      <c r="AD505">
        <v>0</v>
      </c>
      <c r="AE505">
        <v>0</v>
      </c>
      <c r="AF505">
        <v>0</v>
      </c>
      <c r="AG505">
        <v>0</v>
      </c>
      <c r="AH505">
        <v>0</v>
      </c>
      <c r="AI505">
        <v>0</v>
      </c>
      <c r="AJ505">
        <v>0</v>
      </c>
      <c r="AK505">
        <v>0</v>
      </c>
      <c r="AL505">
        <v>0</v>
      </c>
      <c r="AM505">
        <v>15.2</v>
      </c>
      <c r="AN505">
        <v>21.6</v>
      </c>
      <c r="AO505">
        <v>0</v>
      </c>
      <c r="AP505">
        <v>0</v>
      </c>
      <c r="AQ505">
        <v>0</v>
      </c>
      <c r="AR505">
        <v>0</v>
      </c>
      <c r="AS505">
        <v>1</v>
      </c>
      <c r="AT505">
        <v>1</v>
      </c>
      <c r="AU505">
        <v>1</v>
      </c>
      <c r="AV505">
        <v>1</v>
      </c>
      <c r="AW505">
        <v>1</v>
      </c>
      <c r="AX505">
        <v>1</v>
      </c>
      <c r="AY505">
        <v>1</v>
      </c>
      <c r="AZ505">
        <v>1</v>
      </c>
      <c r="BA505">
        <v>1</v>
      </c>
      <c r="BB505">
        <v>1</v>
      </c>
      <c r="BC505">
        <v>1</v>
      </c>
      <c r="BD505">
        <v>1</v>
      </c>
      <c r="BE505">
        <v>1</v>
      </c>
      <c r="BF505">
        <v>1</v>
      </c>
      <c r="BG505">
        <v>1</v>
      </c>
      <c r="BH505">
        <v>1</v>
      </c>
      <c r="BI505">
        <v>1</v>
      </c>
      <c r="BJ505">
        <v>1</v>
      </c>
      <c r="BK505">
        <v>1</v>
      </c>
      <c r="BL505">
        <v>1</v>
      </c>
      <c r="BM505">
        <v>1</v>
      </c>
      <c r="BN505">
        <v>1</v>
      </c>
      <c r="BO505">
        <v>1</v>
      </c>
      <c r="BP505">
        <v>1</v>
      </c>
      <c r="BQ505">
        <v>1</v>
      </c>
      <c r="BR505">
        <v>1</v>
      </c>
      <c r="BS505">
        <v>1</v>
      </c>
      <c r="BT505">
        <v>1</v>
      </c>
      <c r="BU505">
        <v>1</v>
      </c>
      <c r="BV505">
        <v>1</v>
      </c>
      <c r="BW505">
        <v>1</v>
      </c>
    </row>
    <row r="506" spans="1:75" x14ac:dyDescent="0.25">
      <c r="A506">
        <v>2448035</v>
      </c>
      <c r="B506">
        <v>1</v>
      </c>
      <c r="C506" s="1">
        <v>42156</v>
      </c>
      <c r="D506">
        <v>1</v>
      </c>
      <c r="E506">
        <v>20.6</v>
      </c>
      <c r="F506">
        <v>53.9</v>
      </c>
      <c r="G506">
        <v>15</v>
      </c>
      <c r="H506">
        <v>5</v>
      </c>
      <c r="I506">
        <v>1</v>
      </c>
      <c r="J506">
        <v>1</v>
      </c>
      <c r="K506">
        <v>1</v>
      </c>
      <c r="M506">
        <v>0</v>
      </c>
      <c r="N506">
        <v>1.6</v>
      </c>
      <c r="O506">
        <v>0</v>
      </c>
      <c r="P506">
        <v>0</v>
      </c>
      <c r="Q506">
        <v>0</v>
      </c>
      <c r="R506">
        <v>0</v>
      </c>
      <c r="S506">
        <v>0</v>
      </c>
      <c r="T506">
        <v>0</v>
      </c>
      <c r="U506">
        <v>0</v>
      </c>
      <c r="V506">
        <v>0</v>
      </c>
      <c r="W506">
        <v>0</v>
      </c>
      <c r="X506">
        <v>0</v>
      </c>
      <c r="Y506">
        <v>13.4</v>
      </c>
      <c r="Z506">
        <v>3.9</v>
      </c>
      <c r="AA506">
        <v>0</v>
      </c>
      <c r="AB506">
        <v>20.6</v>
      </c>
      <c r="AC506">
        <v>0</v>
      </c>
      <c r="AD506">
        <v>0</v>
      </c>
      <c r="AE506">
        <v>0</v>
      </c>
      <c r="AF506">
        <v>14.4</v>
      </c>
      <c r="AG506">
        <v>0</v>
      </c>
      <c r="AH506">
        <v>0</v>
      </c>
      <c r="AI506">
        <v>0</v>
      </c>
      <c r="AJ506">
        <v>0</v>
      </c>
      <c r="AK506">
        <v>0</v>
      </c>
      <c r="AL506">
        <v>0</v>
      </c>
      <c r="AM506">
        <v>0</v>
      </c>
      <c r="AN506">
        <v>0</v>
      </c>
      <c r="AO506">
        <v>0</v>
      </c>
      <c r="AP506">
        <v>0</v>
      </c>
      <c r="AQ506">
        <v>0</v>
      </c>
      <c r="AR506" s="5" t="s">
        <v>84</v>
      </c>
      <c r="AS506">
        <v>1</v>
      </c>
      <c r="AT506">
        <v>1</v>
      </c>
      <c r="AU506">
        <v>1</v>
      </c>
      <c r="AV506">
        <v>1</v>
      </c>
      <c r="AW506">
        <v>1</v>
      </c>
      <c r="AX506">
        <v>1</v>
      </c>
      <c r="AY506">
        <v>1</v>
      </c>
      <c r="AZ506">
        <v>1</v>
      </c>
      <c r="BA506">
        <v>1</v>
      </c>
      <c r="BB506">
        <v>1</v>
      </c>
      <c r="BC506">
        <v>1</v>
      </c>
      <c r="BD506">
        <v>1</v>
      </c>
      <c r="BE506">
        <v>1</v>
      </c>
      <c r="BF506">
        <v>1</v>
      </c>
      <c r="BG506">
        <v>1</v>
      </c>
      <c r="BH506">
        <v>1</v>
      </c>
      <c r="BI506">
        <v>1</v>
      </c>
      <c r="BJ506">
        <v>1</v>
      </c>
      <c r="BK506">
        <v>1</v>
      </c>
      <c r="BL506">
        <v>1</v>
      </c>
      <c r="BM506">
        <v>1</v>
      </c>
      <c r="BN506">
        <v>1</v>
      </c>
      <c r="BO506">
        <v>1</v>
      </c>
      <c r="BP506">
        <v>1</v>
      </c>
      <c r="BQ506">
        <v>1</v>
      </c>
      <c r="BR506">
        <v>1</v>
      </c>
      <c r="BS506">
        <v>1</v>
      </c>
      <c r="BT506">
        <v>1</v>
      </c>
      <c r="BU506">
        <v>1</v>
      </c>
      <c r="BV506">
        <v>1</v>
      </c>
    </row>
    <row r="507" spans="1:75" x14ac:dyDescent="0.25">
      <c r="A507">
        <v>2448035</v>
      </c>
      <c r="B507">
        <v>1</v>
      </c>
      <c r="C507" s="1">
        <v>42186</v>
      </c>
      <c r="D507">
        <v>1</v>
      </c>
      <c r="E507">
        <v>37.6</v>
      </c>
      <c r="F507">
        <v>98.6</v>
      </c>
      <c r="G507">
        <v>11</v>
      </c>
      <c r="H507">
        <v>8</v>
      </c>
      <c r="I507">
        <v>1</v>
      </c>
      <c r="J507">
        <v>1</v>
      </c>
      <c r="K507">
        <v>1</v>
      </c>
      <c r="M507">
        <v>0</v>
      </c>
      <c r="N507">
        <v>0</v>
      </c>
      <c r="O507">
        <v>0</v>
      </c>
      <c r="P507">
        <v>0</v>
      </c>
      <c r="Q507">
        <v>0</v>
      </c>
      <c r="R507">
        <v>0</v>
      </c>
      <c r="S507">
        <v>0</v>
      </c>
      <c r="T507">
        <v>20.399999999999999</v>
      </c>
      <c r="U507">
        <v>0</v>
      </c>
      <c r="V507">
        <v>0</v>
      </c>
      <c r="W507">
        <v>0</v>
      </c>
      <c r="X507">
        <v>37.6</v>
      </c>
      <c r="Y507">
        <v>2.7</v>
      </c>
      <c r="Z507">
        <v>0</v>
      </c>
      <c r="AA507">
        <v>10.6</v>
      </c>
      <c r="AB507">
        <v>0</v>
      </c>
      <c r="AC507">
        <v>0</v>
      </c>
      <c r="AD507">
        <v>4.3</v>
      </c>
      <c r="AE507">
        <v>0</v>
      </c>
      <c r="AF507">
        <v>0</v>
      </c>
      <c r="AG507">
        <v>0</v>
      </c>
      <c r="AH507">
        <v>4</v>
      </c>
      <c r="AI507">
        <v>0</v>
      </c>
      <c r="AJ507">
        <v>0</v>
      </c>
      <c r="AK507">
        <v>9.9</v>
      </c>
      <c r="AL507">
        <v>9.1</v>
      </c>
      <c r="AM507">
        <v>0</v>
      </c>
      <c r="AN507">
        <v>0</v>
      </c>
      <c r="AO507">
        <v>0</v>
      </c>
      <c r="AP507">
        <v>0</v>
      </c>
      <c r="AQ507">
        <v>0</v>
      </c>
      <c r="AR507">
        <v>0</v>
      </c>
      <c r="AS507">
        <v>1</v>
      </c>
      <c r="AT507">
        <v>1</v>
      </c>
      <c r="AU507">
        <v>1</v>
      </c>
      <c r="AV507">
        <v>1</v>
      </c>
      <c r="AW507">
        <v>1</v>
      </c>
      <c r="AX507">
        <v>1</v>
      </c>
      <c r="AY507">
        <v>1</v>
      </c>
      <c r="AZ507">
        <v>1</v>
      </c>
      <c r="BA507">
        <v>1</v>
      </c>
      <c r="BB507">
        <v>1</v>
      </c>
      <c r="BC507">
        <v>1</v>
      </c>
      <c r="BD507">
        <v>1</v>
      </c>
      <c r="BE507">
        <v>1</v>
      </c>
      <c r="BF507">
        <v>1</v>
      </c>
      <c r="BG507">
        <v>1</v>
      </c>
      <c r="BH507">
        <v>1</v>
      </c>
      <c r="BI507">
        <v>1</v>
      </c>
      <c r="BJ507">
        <v>1</v>
      </c>
      <c r="BK507">
        <v>1</v>
      </c>
      <c r="BL507">
        <v>1</v>
      </c>
      <c r="BM507">
        <v>1</v>
      </c>
      <c r="BN507">
        <v>1</v>
      </c>
      <c r="BO507">
        <v>1</v>
      </c>
      <c r="BP507">
        <v>1</v>
      </c>
      <c r="BQ507">
        <v>1</v>
      </c>
      <c r="BR507">
        <v>1</v>
      </c>
      <c r="BS507">
        <v>1</v>
      </c>
      <c r="BT507">
        <v>1</v>
      </c>
      <c r="BU507">
        <v>1</v>
      </c>
      <c r="BV507">
        <v>1</v>
      </c>
      <c r="BW507">
        <v>1</v>
      </c>
    </row>
    <row r="508" spans="1:75" x14ac:dyDescent="0.25">
      <c r="A508">
        <v>2448035</v>
      </c>
      <c r="B508">
        <v>1</v>
      </c>
      <c r="C508" s="1">
        <v>42217</v>
      </c>
      <c r="D508">
        <v>1</v>
      </c>
      <c r="E508">
        <v>23.1</v>
      </c>
      <c r="F508">
        <v>23.1</v>
      </c>
      <c r="G508">
        <v>27</v>
      </c>
      <c r="H508">
        <v>1</v>
      </c>
      <c r="I508">
        <v>1</v>
      </c>
      <c r="J508">
        <v>1</v>
      </c>
      <c r="K508">
        <v>1</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23.1</v>
      </c>
      <c r="AO508">
        <v>0</v>
      </c>
      <c r="AP508">
        <v>0</v>
      </c>
      <c r="AQ508">
        <v>0</v>
      </c>
      <c r="AR508">
        <v>0</v>
      </c>
      <c r="AS508">
        <v>1</v>
      </c>
      <c r="AT508">
        <v>1</v>
      </c>
      <c r="AU508">
        <v>1</v>
      </c>
      <c r="AV508">
        <v>1</v>
      </c>
      <c r="AW508">
        <v>1</v>
      </c>
      <c r="AX508">
        <v>1</v>
      </c>
      <c r="AY508">
        <v>1</v>
      </c>
      <c r="AZ508">
        <v>1</v>
      </c>
      <c r="BA508">
        <v>1</v>
      </c>
      <c r="BB508">
        <v>1</v>
      </c>
      <c r="BC508">
        <v>1</v>
      </c>
      <c r="BD508">
        <v>1</v>
      </c>
      <c r="BE508">
        <v>1</v>
      </c>
      <c r="BF508">
        <v>1</v>
      </c>
      <c r="BG508">
        <v>1</v>
      </c>
      <c r="BH508">
        <v>1</v>
      </c>
      <c r="BI508">
        <v>1</v>
      </c>
      <c r="BJ508">
        <v>1</v>
      </c>
      <c r="BK508">
        <v>1</v>
      </c>
      <c r="BL508">
        <v>1</v>
      </c>
      <c r="BM508">
        <v>1</v>
      </c>
      <c r="BN508">
        <v>1</v>
      </c>
      <c r="BO508">
        <v>1</v>
      </c>
      <c r="BP508">
        <v>1</v>
      </c>
      <c r="BQ508">
        <v>1</v>
      </c>
      <c r="BR508">
        <v>1</v>
      </c>
      <c r="BS508">
        <v>1</v>
      </c>
      <c r="BT508">
        <v>1</v>
      </c>
      <c r="BU508">
        <v>1</v>
      </c>
      <c r="BV508">
        <v>1</v>
      </c>
      <c r="BW508">
        <v>1</v>
      </c>
    </row>
    <row r="509" spans="1:75" x14ac:dyDescent="0.25">
      <c r="A509">
        <v>2448035</v>
      </c>
      <c r="B509">
        <v>1</v>
      </c>
      <c r="C509" s="1">
        <v>42248</v>
      </c>
      <c r="D509">
        <v>1</v>
      </c>
      <c r="E509">
        <v>71.5</v>
      </c>
      <c r="F509">
        <v>165.3</v>
      </c>
      <c r="G509">
        <v>8</v>
      </c>
      <c r="H509">
        <v>7</v>
      </c>
      <c r="I509">
        <v>1</v>
      </c>
      <c r="J509">
        <v>1</v>
      </c>
      <c r="K509">
        <v>1</v>
      </c>
      <c r="M509">
        <v>0</v>
      </c>
      <c r="N509">
        <v>0</v>
      </c>
      <c r="O509">
        <v>0</v>
      </c>
      <c r="P509">
        <v>1.2</v>
      </c>
      <c r="Q509">
        <v>14.7</v>
      </c>
      <c r="R509">
        <v>0</v>
      </c>
      <c r="S509">
        <v>0</v>
      </c>
      <c r="T509">
        <v>0</v>
      </c>
      <c r="U509">
        <v>71.5</v>
      </c>
      <c r="V509">
        <v>0</v>
      </c>
      <c r="W509">
        <v>0</v>
      </c>
      <c r="X509">
        <v>0</v>
      </c>
      <c r="Y509">
        <v>0</v>
      </c>
      <c r="Z509">
        <v>0</v>
      </c>
      <c r="AA509">
        <v>0</v>
      </c>
      <c r="AB509">
        <v>0</v>
      </c>
      <c r="AC509">
        <v>0</v>
      </c>
      <c r="AD509">
        <v>0</v>
      </c>
      <c r="AE509">
        <v>0</v>
      </c>
      <c r="AF509">
        <v>0</v>
      </c>
      <c r="AG509">
        <v>0</v>
      </c>
      <c r="AH509">
        <v>0</v>
      </c>
      <c r="AI509">
        <v>0</v>
      </c>
      <c r="AJ509">
        <v>0</v>
      </c>
      <c r="AK509">
        <v>0</v>
      </c>
      <c r="AL509">
        <v>8.1999999999999993</v>
      </c>
      <c r="AM509">
        <v>33.799999999999997</v>
      </c>
      <c r="AN509">
        <v>0</v>
      </c>
      <c r="AO509">
        <v>31.9</v>
      </c>
      <c r="AP509">
        <v>0</v>
      </c>
      <c r="AQ509">
        <v>4</v>
      </c>
      <c r="AR509" s="5" t="s">
        <v>84</v>
      </c>
      <c r="AS509">
        <v>1</v>
      </c>
      <c r="AT509">
        <v>1</v>
      </c>
      <c r="AU509">
        <v>1</v>
      </c>
      <c r="AV509">
        <v>1</v>
      </c>
      <c r="AW509">
        <v>1</v>
      </c>
      <c r="AX509">
        <v>1</v>
      </c>
      <c r="AY509">
        <v>1</v>
      </c>
      <c r="AZ509">
        <v>1</v>
      </c>
      <c r="BA509">
        <v>1</v>
      </c>
      <c r="BB509">
        <v>1</v>
      </c>
      <c r="BC509">
        <v>1</v>
      </c>
      <c r="BD509">
        <v>1</v>
      </c>
      <c r="BE509">
        <v>1</v>
      </c>
      <c r="BF509">
        <v>1</v>
      </c>
      <c r="BG509">
        <v>1</v>
      </c>
      <c r="BH509">
        <v>1</v>
      </c>
      <c r="BI509">
        <v>1</v>
      </c>
      <c r="BJ509">
        <v>1</v>
      </c>
      <c r="BK509">
        <v>1</v>
      </c>
      <c r="BL509">
        <v>1</v>
      </c>
      <c r="BM509">
        <v>1</v>
      </c>
      <c r="BN509">
        <v>1</v>
      </c>
      <c r="BO509">
        <v>1</v>
      </c>
      <c r="BP509">
        <v>1</v>
      </c>
      <c r="BQ509">
        <v>1</v>
      </c>
      <c r="BR509">
        <v>1</v>
      </c>
      <c r="BS509">
        <v>1</v>
      </c>
      <c r="BT509">
        <v>1</v>
      </c>
      <c r="BU509">
        <v>1</v>
      </c>
      <c r="BV509">
        <v>1</v>
      </c>
    </row>
    <row r="510" spans="1:75" x14ac:dyDescent="0.25">
      <c r="A510">
        <v>2448035</v>
      </c>
      <c r="B510">
        <v>1</v>
      </c>
      <c r="C510" s="1">
        <v>42278</v>
      </c>
      <c r="D510">
        <v>1</v>
      </c>
      <c r="E510">
        <v>61.5</v>
      </c>
      <c r="F510">
        <v>216.7</v>
      </c>
      <c r="G510">
        <v>9</v>
      </c>
      <c r="H510">
        <v>9</v>
      </c>
      <c r="I510">
        <v>1</v>
      </c>
      <c r="J510">
        <v>1</v>
      </c>
      <c r="K510">
        <v>1</v>
      </c>
      <c r="M510">
        <v>0</v>
      </c>
      <c r="N510">
        <v>0</v>
      </c>
      <c r="O510">
        <v>0</v>
      </c>
      <c r="P510">
        <v>24.4</v>
      </c>
      <c r="Q510">
        <v>0</v>
      </c>
      <c r="R510">
        <v>0</v>
      </c>
      <c r="S510">
        <v>0</v>
      </c>
      <c r="T510">
        <v>0</v>
      </c>
      <c r="U510">
        <v>0</v>
      </c>
      <c r="V510">
        <v>61.5</v>
      </c>
      <c r="W510">
        <v>3.5</v>
      </c>
      <c r="X510">
        <v>0.2</v>
      </c>
      <c r="Y510">
        <v>12.7</v>
      </c>
      <c r="Z510">
        <v>0</v>
      </c>
      <c r="AA510">
        <v>0</v>
      </c>
      <c r="AB510">
        <v>0</v>
      </c>
      <c r="AC510">
        <v>0</v>
      </c>
      <c r="AD510">
        <v>0</v>
      </c>
      <c r="AE510">
        <v>0</v>
      </c>
      <c r="AF510">
        <v>0</v>
      </c>
      <c r="AG510">
        <v>0</v>
      </c>
      <c r="AH510">
        <v>37.9</v>
      </c>
      <c r="AI510">
        <v>39.799999999999997</v>
      </c>
      <c r="AJ510">
        <v>2.6</v>
      </c>
      <c r="AK510">
        <v>0</v>
      </c>
      <c r="AL510">
        <v>0</v>
      </c>
      <c r="AM510">
        <v>0</v>
      </c>
      <c r="AN510">
        <v>0</v>
      </c>
      <c r="AO510">
        <v>0</v>
      </c>
      <c r="AP510">
        <v>0</v>
      </c>
      <c r="AQ510">
        <v>0</v>
      </c>
      <c r="AR510">
        <v>34.1</v>
      </c>
      <c r="AS510">
        <v>1</v>
      </c>
      <c r="AT510">
        <v>1</v>
      </c>
      <c r="AU510">
        <v>1</v>
      </c>
      <c r="AV510">
        <v>1</v>
      </c>
      <c r="AW510">
        <v>1</v>
      </c>
      <c r="AX510">
        <v>1</v>
      </c>
      <c r="AY510">
        <v>1</v>
      </c>
      <c r="AZ510">
        <v>1</v>
      </c>
      <c r="BA510">
        <v>1</v>
      </c>
      <c r="BB510">
        <v>1</v>
      </c>
      <c r="BC510">
        <v>1</v>
      </c>
      <c r="BD510">
        <v>1</v>
      </c>
      <c r="BE510">
        <v>1</v>
      </c>
      <c r="BF510">
        <v>1</v>
      </c>
      <c r="BG510">
        <v>1</v>
      </c>
      <c r="BH510">
        <v>1</v>
      </c>
      <c r="BI510">
        <v>1</v>
      </c>
      <c r="BJ510">
        <v>1</v>
      </c>
      <c r="BK510">
        <v>1</v>
      </c>
      <c r="BL510">
        <v>1</v>
      </c>
      <c r="BM510">
        <v>1</v>
      </c>
      <c r="BN510">
        <v>1</v>
      </c>
      <c r="BO510">
        <v>1</v>
      </c>
      <c r="BP510">
        <v>1</v>
      </c>
      <c r="BQ510">
        <v>1</v>
      </c>
      <c r="BR510">
        <v>1</v>
      </c>
      <c r="BS510">
        <v>1</v>
      </c>
      <c r="BT510">
        <v>1</v>
      </c>
      <c r="BU510">
        <v>1</v>
      </c>
      <c r="BV510">
        <v>1</v>
      </c>
      <c r="BW510">
        <v>1</v>
      </c>
    </row>
    <row r="511" spans="1:75" x14ac:dyDescent="0.25">
      <c r="A511">
        <v>2448035</v>
      </c>
      <c r="B511">
        <v>1</v>
      </c>
      <c r="C511" s="1">
        <v>42309</v>
      </c>
      <c r="D511">
        <v>1</v>
      </c>
      <c r="E511">
        <v>36.1</v>
      </c>
      <c r="F511">
        <v>165.8</v>
      </c>
      <c r="G511">
        <v>21</v>
      </c>
      <c r="H511">
        <v>14</v>
      </c>
      <c r="I511">
        <v>1</v>
      </c>
      <c r="J511">
        <v>1</v>
      </c>
      <c r="K511">
        <v>1</v>
      </c>
      <c r="M511">
        <v>0</v>
      </c>
      <c r="N511">
        <v>0</v>
      </c>
      <c r="O511">
        <v>0</v>
      </c>
      <c r="P511">
        <v>2</v>
      </c>
      <c r="Q511">
        <v>0.4</v>
      </c>
      <c r="R511">
        <v>16.399999999999999</v>
      </c>
      <c r="S511">
        <v>24.6</v>
      </c>
      <c r="T511">
        <v>0</v>
      </c>
      <c r="U511">
        <v>0</v>
      </c>
      <c r="V511">
        <v>0</v>
      </c>
      <c r="W511">
        <v>0</v>
      </c>
      <c r="X511">
        <v>2.4</v>
      </c>
      <c r="Y511">
        <v>11</v>
      </c>
      <c r="Z511">
        <v>0</v>
      </c>
      <c r="AA511">
        <v>7.3</v>
      </c>
      <c r="AB511">
        <v>1.2</v>
      </c>
      <c r="AC511">
        <v>19.2</v>
      </c>
      <c r="AD511">
        <v>0</v>
      </c>
      <c r="AE511">
        <v>0</v>
      </c>
      <c r="AF511">
        <v>9.3000000000000007</v>
      </c>
      <c r="AG511">
        <v>32.299999999999997</v>
      </c>
      <c r="AH511">
        <v>36.1</v>
      </c>
      <c r="AI511">
        <v>0</v>
      </c>
      <c r="AJ511">
        <v>0</v>
      </c>
      <c r="AK511">
        <v>0</v>
      </c>
      <c r="AL511">
        <v>0</v>
      </c>
      <c r="AM511">
        <v>0</v>
      </c>
      <c r="AN511">
        <v>0</v>
      </c>
      <c r="AO511">
        <v>1.2</v>
      </c>
      <c r="AP511">
        <v>0</v>
      </c>
      <c r="AQ511">
        <v>2.4</v>
      </c>
      <c r="AR511" s="5" t="s">
        <v>84</v>
      </c>
      <c r="AS511">
        <v>1</v>
      </c>
      <c r="AT511">
        <v>1</v>
      </c>
      <c r="AU511">
        <v>1</v>
      </c>
      <c r="AV511">
        <v>1</v>
      </c>
      <c r="AW511">
        <v>1</v>
      </c>
      <c r="AX511">
        <v>1</v>
      </c>
      <c r="AY511">
        <v>1</v>
      </c>
      <c r="AZ511">
        <v>1</v>
      </c>
      <c r="BA511">
        <v>1</v>
      </c>
      <c r="BB511">
        <v>1</v>
      </c>
      <c r="BC511">
        <v>1</v>
      </c>
      <c r="BD511">
        <v>1</v>
      </c>
      <c r="BE511">
        <v>1</v>
      </c>
      <c r="BF511">
        <v>1</v>
      </c>
      <c r="BG511">
        <v>1</v>
      </c>
      <c r="BH511">
        <v>1</v>
      </c>
      <c r="BI511">
        <v>1</v>
      </c>
      <c r="BJ511">
        <v>1</v>
      </c>
      <c r="BK511">
        <v>1</v>
      </c>
      <c r="BL511">
        <v>1</v>
      </c>
      <c r="BM511">
        <v>1</v>
      </c>
      <c r="BN511">
        <v>1</v>
      </c>
      <c r="BO511">
        <v>1</v>
      </c>
      <c r="BP511">
        <v>1</v>
      </c>
      <c r="BQ511">
        <v>1</v>
      </c>
      <c r="BR511">
        <v>1</v>
      </c>
      <c r="BS511">
        <v>1</v>
      </c>
      <c r="BT511">
        <v>1</v>
      </c>
      <c r="BU511">
        <v>1</v>
      </c>
      <c r="BV511">
        <v>1</v>
      </c>
    </row>
    <row r="512" spans="1:75" x14ac:dyDescent="0.25">
      <c r="A512">
        <v>2448035</v>
      </c>
      <c r="B512">
        <v>1</v>
      </c>
      <c r="C512" s="1">
        <v>42339</v>
      </c>
      <c r="D512">
        <v>1</v>
      </c>
      <c r="E512">
        <v>55.5</v>
      </c>
      <c r="F512">
        <v>234.9</v>
      </c>
      <c r="G512">
        <v>28</v>
      </c>
      <c r="H512">
        <v>15</v>
      </c>
      <c r="I512">
        <v>1</v>
      </c>
      <c r="J512">
        <v>1</v>
      </c>
      <c r="K512">
        <v>1</v>
      </c>
      <c r="M512">
        <v>0</v>
      </c>
      <c r="N512">
        <v>11.2</v>
      </c>
      <c r="O512">
        <v>0</v>
      </c>
      <c r="P512">
        <v>27.2</v>
      </c>
      <c r="Q512">
        <v>0</v>
      </c>
      <c r="R512">
        <v>0</v>
      </c>
      <c r="S512">
        <v>0</v>
      </c>
      <c r="T512">
        <v>1.5</v>
      </c>
      <c r="U512">
        <v>21</v>
      </c>
      <c r="V512">
        <v>0</v>
      </c>
      <c r="W512">
        <v>0</v>
      </c>
      <c r="X512">
        <v>26</v>
      </c>
      <c r="Y512">
        <v>0</v>
      </c>
      <c r="Z512">
        <v>0</v>
      </c>
      <c r="AA512">
        <v>0</v>
      </c>
      <c r="AB512">
        <v>0</v>
      </c>
      <c r="AC512">
        <v>0</v>
      </c>
      <c r="AD512">
        <v>0</v>
      </c>
      <c r="AE512">
        <v>0</v>
      </c>
      <c r="AF512">
        <v>6.7</v>
      </c>
      <c r="AG512">
        <v>2.6</v>
      </c>
      <c r="AH512">
        <v>29.7</v>
      </c>
      <c r="AI512">
        <v>0</v>
      </c>
      <c r="AJ512">
        <v>0</v>
      </c>
      <c r="AK512">
        <v>3.6</v>
      </c>
      <c r="AL512">
        <v>2.8</v>
      </c>
      <c r="AM512">
        <v>14.7</v>
      </c>
      <c r="AN512">
        <v>29.3</v>
      </c>
      <c r="AO512">
        <v>55.5</v>
      </c>
      <c r="AP512">
        <v>1.3</v>
      </c>
      <c r="AQ512">
        <v>1.8</v>
      </c>
      <c r="AR512">
        <v>0</v>
      </c>
      <c r="AS512">
        <v>1</v>
      </c>
      <c r="AT512">
        <v>1</v>
      </c>
      <c r="AU512">
        <v>1</v>
      </c>
      <c r="AV512">
        <v>1</v>
      </c>
      <c r="AW512">
        <v>1</v>
      </c>
      <c r="AX512">
        <v>1</v>
      </c>
      <c r="AY512">
        <v>1</v>
      </c>
      <c r="AZ512">
        <v>1</v>
      </c>
      <c r="BA512">
        <v>1</v>
      </c>
      <c r="BB512">
        <v>1</v>
      </c>
      <c r="BC512">
        <v>1</v>
      </c>
      <c r="BD512">
        <v>1</v>
      </c>
      <c r="BE512">
        <v>1</v>
      </c>
      <c r="BF512">
        <v>1</v>
      </c>
      <c r="BG512">
        <v>1</v>
      </c>
      <c r="BH512">
        <v>1</v>
      </c>
      <c r="BI512">
        <v>1</v>
      </c>
      <c r="BJ512">
        <v>1</v>
      </c>
      <c r="BK512">
        <v>1</v>
      </c>
      <c r="BL512">
        <v>1</v>
      </c>
      <c r="BM512">
        <v>1</v>
      </c>
      <c r="BN512">
        <v>1</v>
      </c>
      <c r="BO512">
        <v>1</v>
      </c>
      <c r="BP512">
        <v>1</v>
      </c>
      <c r="BQ512">
        <v>1</v>
      </c>
      <c r="BR512">
        <v>1</v>
      </c>
      <c r="BS512">
        <v>1</v>
      </c>
      <c r="BT512">
        <v>1</v>
      </c>
      <c r="BU512">
        <v>1</v>
      </c>
      <c r="BV512">
        <v>1</v>
      </c>
      <c r="BW512">
        <v>1</v>
      </c>
    </row>
  </sheetData>
  <sortState ref="A14:BW513">
    <sortCondition ref="C14:C513"/>
  </sortState>
  <mergeCells count="41">
    <mergeCell ref="AQ82:AR82"/>
    <mergeCell ref="AP154:AR154"/>
    <mergeCell ref="AP142:AR142"/>
    <mergeCell ref="AQ130:AR130"/>
    <mergeCell ref="AP118:AR118"/>
    <mergeCell ref="AP106:AR106"/>
    <mergeCell ref="AP94:AR94"/>
    <mergeCell ref="AP166:AR166"/>
    <mergeCell ref="AP298:AR298"/>
    <mergeCell ref="AP286:AR286"/>
    <mergeCell ref="AQ274:AR274"/>
    <mergeCell ref="AP262:AR262"/>
    <mergeCell ref="AP250:AR250"/>
    <mergeCell ref="AP238:AR238"/>
    <mergeCell ref="AQ226:AR226"/>
    <mergeCell ref="AP214:AR214"/>
    <mergeCell ref="AP202:AR202"/>
    <mergeCell ref="AP190:AR190"/>
    <mergeCell ref="AQ178:AR178"/>
    <mergeCell ref="AP310:AR310"/>
    <mergeCell ref="AP442:AR442"/>
    <mergeCell ref="AP430:AR430"/>
    <mergeCell ref="AQ418:AR418"/>
    <mergeCell ref="AP406:AR406"/>
    <mergeCell ref="AP394:AR394"/>
    <mergeCell ref="AP382:AR382"/>
    <mergeCell ref="AQ370:AR370"/>
    <mergeCell ref="AP358:AR358"/>
    <mergeCell ref="AP346:AR346"/>
    <mergeCell ref="AP334:AR334"/>
    <mergeCell ref="AQ322:AR322"/>
    <mergeCell ref="AP22:AR22"/>
    <mergeCell ref="AQ34:AR34"/>
    <mergeCell ref="AP46:AR46"/>
    <mergeCell ref="AP58:AR58"/>
    <mergeCell ref="AP70:AR70"/>
    <mergeCell ref="AP502:AR502"/>
    <mergeCell ref="AP490:AR490"/>
    <mergeCell ref="AP478:AR478"/>
    <mergeCell ref="AQ466:AR466"/>
    <mergeCell ref="AP454:AR454"/>
  </mergeCells>
  <conditionalFormatting sqref="N14:BP21 N23:BP33 N22:AP22 AS22:BP22 N35:BP45 N34:AQ34 AS34:BP34 N47:BP57 N46:AP46 AS46:BP46 N59:BP69 N58:AP58 AS58:BP58 N71:BP81 N70:AP70 AS70:BP70 N503:BP512 N502:AP502 AS502:BP502 N491:BP501 N490:AP490 AS490:BP490 N479:BP489 N478:AP478 AS478:BP478 N467:BP477 N466:AQ466 AS466:BP466 N455:BP465 N454:AP454 AS454:BP454 N443:BP453 N442:AP442 AS442:BP442 N431:BP441 N430:AP430 AS430:BP430 N419:BP429 N418:AQ418 AS418:BP418 N407:BP417 N406:AP406 AS406:BP406 N395:BP405 N394:AP394 AS394:BP394 N383:BP393 N382:AP382 AS382:BP382 N371:BP381 N370:AQ370 AS370:BP370 N359:BP369 N358:AP358 AS358:BP358 N347:BP357 N346:AP346 AS346:BP346 N335:BP345 N334:AP334 AS334:BP334 N323:BP333 N322:AQ322 AS322:BP322 N311:BP321 N310:AP310 AS310:BP310 N299:BP309 N298:AP298 AS298:BP298 N287:BP297 N286:AP286 AS286:BP286 N275:BP285 N274:AQ274 AS274:BP274 N263:BP273 N262:AP262 AS262:BP262 N251:BP261 N250:AP250 AS250:BP250 N239:BP249 N238:AP238 AS238:BP238 N227:BP237 N226:AQ226 AS226:BP226 N219:BP225 N203:BP213 N202:AP202 AS202:BP202 N191:BP201 N190:AP190 AS190:BP190 N179:BP189 N178:AQ178 AS178:BP178 N167:BP177 N166:AP166 AS166:BP166 N155:BP165 N154:AP154 AS154:BP154 N143:BP153 N142:AP142 AS142:BP142 N131:BP141 N130:AQ130 AS130:BP130 N119:BP129 N118:AP118 AS118:BP118 N107:BP117 N106:AP106 AS106:BP106 N95:BP105 N94:AP94 AS94:BP94 N83:BP93 N82:AQ82 AS82:BP82 N214:AP218 AS214:BP218">
    <cfRule type="containsBlanks" dxfId="7" priority="3">
      <formula>LEN(TRIM(N14))=0</formula>
    </cfRule>
  </conditionalFormatting>
  <conditionalFormatting sqref="A14:XFD21 A23:XFD33 A22:AP22 AS22:XFD22 A35:XFD45 A34:AQ34 AS34:XFD34 A47:XFD57 A46:AP46 AS46:XFD46 A59:XFD69 A58:AP58 AS58:XFD58 A71:XFD81 A70:AP70 AS70:XFD70 A503:XFD512 A502:AP502 AS502:XFD502 A491:XFD501 A490:AP490 AS490:XFD490 A479:XFD489 A478:AP478 AS478:XFD478 A467:XFD477 A466:AQ466 AS466:XFD466 A455:XFD465 A454:AP454 AS454:XFD454 A443:XFD453 A442:AP442 AS442:XFD442 A431:XFD441 A430:AP430 AS430:XFD430 A419:XFD429 A418:AQ418 AS418:XFD418 A407:XFD417 A406:AP406 AS406:XFD406 A395:XFD405 A394:AP394 AS394:XFD394 A383:XFD393 A382:AP382 AS382:XFD382 A371:XFD381 A370:AQ370 AS370:XFD370 A359:XFD369 A358:AP358 AS358:XFD358 A347:XFD357 A346:AP346 AS346:XFD346 A335:XFD345 A334:AP334 AS334:XFD334 A323:XFD333 A322:AQ322 AS322:XFD322 A311:XFD321 A310:AP310 AS310:XFD310 A299:XFD309 A298:AP298 AS298:XFD298 A287:XFD297 A286:AP286 AS286:XFD286 A275:XFD285 A274:AQ274 AS274:XFD274 A263:XFD273 A262:AP262 AS262:XFD262 A251:XFD261 A250:AP250 AS250:XFD250 A239:XFD249 A238:AP238 AS238:XFD238 A227:XFD237 A226:AQ226 AS226:XFD226 A219:XFD225 A203:XFD213 A202:AP202 AS202:XFD202 A191:XFD201 A190:AP190 AS190:XFD190 A179:XFD189 A178:AQ178 AS178:XFD178 A167:XFD177 A166:AP166 AS166:XFD166 A155:XFD165 A154:AP154 AS154:XFD154 A143:XFD153 A142:AP142 AS142:XFD142 A131:XFD141 A130:AQ130 AS130:XFD130 A119:XFD129 A118:AP118 AS118:XFD118 A107:XFD117 A106:AP106 AS106:XFD106 A95:XFD105 A94:AP94 AS94:XFD94 A83:XFD93 A82:AQ82 AS82:XFD82 A214:AP218 AS214:XFD218">
    <cfRule type="containsText" dxfId="6" priority="2" operator="containsText" text="01/12">
      <formula>NOT(ISERROR(SEARCH("01/12",A14)))</formula>
    </cfRule>
  </conditionalFormatting>
  <conditionalFormatting sqref="C1:C1048576">
    <cfRule type="beginsWith" dxfId="5" priority="1" operator="beginsWith" text="01/12">
      <formula>LEFT(C1,LEN("01/12"))="01/12"</formula>
    </cfRule>
  </conditionalFormatting>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674"/>
  <sheetViews>
    <sheetView zoomScale="85" zoomScaleNormal="85" workbookViewId="0">
      <selection activeCell="C1664" sqref="C1664"/>
    </sheetView>
  </sheetViews>
  <sheetFormatPr defaultRowHeight="15" x14ac:dyDescent="0.25"/>
  <cols>
    <col min="3" max="3" width="10.7109375" bestFit="1" customWidth="1"/>
  </cols>
  <sheetData>
    <row r="1" spans="1:75" x14ac:dyDescent="0.25">
      <c r="A1" t="s">
        <v>0</v>
      </c>
    </row>
    <row r="2" spans="1:75" x14ac:dyDescent="0.25">
      <c r="A2" t="s">
        <v>1</v>
      </c>
    </row>
    <row r="3" spans="1:75" x14ac:dyDescent="0.25">
      <c r="A3" t="s">
        <v>3</v>
      </c>
    </row>
    <row r="5" spans="1:75" x14ac:dyDescent="0.25">
      <c r="A5" t="s">
        <v>4</v>
      </c>
    </row>
    <row r="6" spans="1:75" x14ac:dyDescent="0.25">
      <c r="A6" t="s">
        <v>5</v>
      </c>
    </row>
    <row r="7" spans="1:75" x14ac:dyDescent="0.25">
      <c r="A7" t="s">
        <v>6</v>
      </c>
    </row>
    <row r="9" spans="1:75" x14ac:dyDescent="0.25">
      <c r="A9" t="s">
        <v>7</v>
      </c>
    </row>
    <row r="10" spans="1:75" x14ac:dyDescent="0.25">
      <c r="A10" t="s">
        <v>91</v>
      </c>
    </row>
    <row r="13" spans="1:75" x14ac:dyDescent="0.25">
      <c r="A13" t="s">
        <v>9</v>
      </c>
      <c r="B13" t="s">
        <v>10</v>
      </c>
      <c r="C13" t="s">
        <v>11</v>
      </c>
      <c r="D13" t="s">
        <v>12</v>
      </c>
      <c r="E13" t="s">
        <v>13</v>
      </c>
      <c r="F13" t="s">
        <v>14</v>
      </c>
      <c r="G13" t="s">
        <v>15</v>
      </c>
      <c r="H13" t="s">
        <v>16</v>
      </c>
      <c r="I13" t="s">
        <v>17</v>
      </c>
      <c r="J13" t="s">
        <v>18</v>
      </c>
      <c r="K13" t="s">
        <v>19</v>
      </c>
      <c r="L13" t="s">
        <v>20</v>
      </c>
      <c r="M13" t="s">
        <v>21</v>
      </c>
      <c r="N13" t="s">
        <v>22</v>
      </c>
      <c r="O13" t="s">
        <v>23</v>
      </c>
      <c r="P13" t="s">
        <v>24</v>
      </c>
      <c r="Q13" t="s">
        <v>25</v>
      </c>
      <c r="R13" t="s">
        <v>26</v>
      </c>
      <c r="S13" t="s">
        <v>27</v>
      </c>
      <c r="T13" t="s">
        <v>28</v>
      </c>
      <c r="U13" t="s">
        <v>29</v>
      </c>
      <c r="V13" t="s">
        <v>30</v>
      </c>
      <c r="W13" t="s">
        <v>31</v>
      </c>
      <c r="X13" t="s">
        <v>32</v>
      </c>
      <c r="Y13" t="s">
        <v>33</v>
      </c>
      <c r="Z13" t="s">
        <v>34</v>
      </c>
      <c r="AA13" t="s">
        <v>35</v>
      </c>
      <c r="AB13" t="s">
        <v>36</v>
      </c>
      <c r="AC13" t="s">
        <v>37</v>
      </c>
      <c r="AD13" t="s">
        <v>38</v>
      </c>
      <c r="AE13" t="s">
        <v>39</v>
      </c>
      <c r="AF13" t="s">
        <v>40</v>
      </c>
      <c r="AG13" t="s">
        <v>41</v>
      </c>
      <c r="AH13" t="s">
        <v>42</v>
      </c>
      <c r="AI13" t="s">
        <v>43</v>
      </c>
      <c r="AJ13" t="s">
        <v>44</v>
      </c>
      <c r="AK13" t="s">
        <v>45</v>
      </c>
      <c r="AL13" t="s">
        <v>46</v>
      </c>
      <c r="AM13" t="s">
        <v>47</v>
      </c>
      <c r="AN13" t="s">
        <v>48</v>
      </c>
      <c r="AO13" t="s">
        <v>49</v>
      </c>
      <c r="AP13" t="s">
        <v>50</v>
      </c>
      <c r="AQ13" t="s">
        <v>51</v>
      </c>
      <c r="AR13" t="s">
        <v>52</v>
      </c>
      <c r="AS13" t="s">
        <v>53</v>
      </c>
      <c r="AT13" t="s">
        <v>54</v>
      </c>
      <c r="AU13" t="s">
        <v>55</v>
      </c>
      <c r="AV13" t="s">
        <v>56</v>
      </c>
      <c r="AW13" t="s">
        <v>57</v>
      </c>
      <c r="AX13" t="s">
        <v>58</v>
      </c>
      <c r="AY13" t="s">
        <v>59</v>
      </c>
      <c r="AZ13" t="s">
        <v>60</v>
      </c>
      <c r="BA13" t="s">
        <v>61</v>
      </c>
      <c r="BB13" t="s">
        <v>62</v>
      </c>
      <c r="BC13" t="s">
        <v>63</v>
      </c>
      <c r="BD13" t="s">
        <v>64</v>
      </c>
      <c r="BE13" t="s">
        <v>65</v>
      </c>
      <c r="BF13" t="s">
        <v>66</v>
      </c>
      <c r="BG13" t="s">
        <v>67</v>
      </c>
      <c r="BH13" t="s">
        <v>68</v>
      </c>
      <c r="BI13" t="s">
        <v>69</v>
      </c>
      <c r="BJ13" t="s">
        <v>70</v>
      </c>
      <c r="BK13" t="s">
        <v>71</v>
      </c>
      <c r="BL13" t="s">
        <v>72</v>
      </c>
      <c r="BM13" t="s">
        <v>73</v>
      </c>
      <c r="BN13" t="s">
        <v>74</v>
      </c>
      <c r="BO13" t="s">
        <v>75</v>
      </c>
      <c r="BP13" t="s">
        <v>76</v>
      </c>
      <c r="BQ13" t="s">
        <v>77</v>
      </c>
      <c r="BR13" t="s">
        <v>78</v>
      </c>
      <c r="BS13" t="s">
        <v>79</v>
      </c>
      <c r="BT13" t="s">
        <v>80</v>
      </c>
      <c r="BU13" t="s">
        <v>81</v>
      </c>
      <c r="BV13" t="s">
        <v>82</v>
      </c>
      <c r="BW13" t="s">
        <v>83</v>
      </c>
    </row>
    <row r="14" spans="1:75" x14ac:dyDescent="0.25">
      <c r="A14">
        <v>2449000</v>
      </c>
      <c r="B14">
        <v>1</v>
      </c>
      <c r="C14" s="1">
        <v>14215</v>
      </c>
      <c r="D14">
        <v>1</v>
      </c>
      <c r="E14">
        <v>32</v>
      </c>
      <c r="F14">
        <v>139</v>
      </c>
      <c r="G14">
        <v>19</v>
      </c>
      <c r="I14">
        <v>1</v>
      </c>
      <c r="J14">
        <v>1</v>
      </c>
      <c r="K14">
        <v>0</v>
      </c>
      <c r="R14">
        <v>0</v>
      </c>
      <c r="S14">
        <v>0</v>
      </c>
      <c r="T14">
        <v>0</v>
      </c>
      <c r="U14">
        <v>0</v>
      </c>
      <c r="V14">
        <v>0.6</v>
      </c>
      <c r="W14">
        <v>0.3</v>
      </c>
      <c r="X14">
        <v>0</v>
      </c>
      <c r="Y14">
        <v>0</v>
      </c>
      <c r="Z14">
        <v>7</v>
      </c>
      <c r="AA14">
        <v>12</v>
      </c>
      <c r="AB14">
        <v>12</v>
      </c>
      <c r="AC14">
        <v>31</v>
      </c>
      <c r="AD14">
        <v>11</v>
      </c>
      <c r="AE14">
        <v>3</v>
      </c>
      <c r="AF14">
        <v>32</v>
      </c>
      <c r="AG14">
        <v>0.6</v>
      </c>
      <c r="AH14">
        <v>5</v>
      </c>
      <c r="AI14">
        <v>6</v>
      </c>
      <c r="AJ14">
        <v>9</v>
      </c>
      <c r="AK14">
        <v>0</v>
      </c>
      <c r="AL14">
        <v>6</v>
      </c>
      <c r="AM14">
        <v>0</v>
      </c>
      <c r="AN14">
        <v>3</v>
      </c>
      <c r="AO14">
        <v>0</v>
      </c>
      <c r="AP14">
        <v>0.1</v>
      </c>
      <c r="AQ14">
        <v>0</v>
      </c>
      <c r="AR14">
        <v>0.4</v>
      </c>
      <c r="AS14">
        <v>0</v>
      </c>
      <c r="AT14">
        <v>0</v>
      </c>
      <c r="AU14">
        <v>0</v>
      </c>
      <c r="AV14">
        <v>0</v>
      </c>
      <c r="AW14">
        <v>4</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row>
    <row r="15" spans="1:75" s="2" customFormat="1" x14ac:dyDescent="0.25">
      <c r="A15" s="2">
        <v>2449000</v>
      </c>
      <c r="B15" s="2">
        <v>1</v>
      </c>
      <c r="C15" s="3">
        <v>14246</v>
      </c>
      <c r="D15" s="2">
        <v>1</v>
      </c>
      <c r="E15" s="2">
        <v>33</v>
      </c>
      <c r="F15" s="2">
        <v>214.8</v>
      </c>
      <c r="G15" s="2">
        <v>24</v>
      </c>
      <c r="H15" s="2">
        <v>26</v>
      </c>
      <c r="I15" s="2">
        <v>1</v>
      </c>
      <c r="J15" s="2">
        <v>1</v>
      </c>
      <c r="K15" s="2">
        <v>1</v>
      </c>
      <c r="N15" s="2">
        <v>2.4</v>
      </c>
      <c r="O15" s="2">
        <v>6.3</v>
      </c>
      <c r="P15" s="2">
        <v>22.4</v>
      </c>
      <c r="Q15" s="2">
        <v>20</v>
      </c>
      <c r="R15" s="2">
        <v>0.9</v>
      </c>
      <c r="S15" s="2">
        <v>11.8</v>
      </c>
      <c r="T15" s="2">
        <v>0.9</v>
      </c>
      <c r="U15" s="2">
        <v>0.4</v>
      </c>
      <c r="V15" s="2">
        <v>2.2999999999999998</v>
      </c>
      <c r="W15" s="2">
        <v>0</v>
      </c>
      <c r="X15" s="2">
        <v>0</v>
      </c>
      <c r="Y15" s="2">
        <v>0</v>
      </c>
      <c r="Z15" s="2">
        <v>9</v>
      </c>
      <c r="AA15" s="2">
        <v>0.8</v>
      </c>
      <c r="AB15" s="2">
        <v>0</v>
      </c>
      <c r="AC15" s="2">
        <v>7</v>
      </c>
      <c r="AD15" s="2">
        <v>3</v>
      </c>
      <c r="AE15" s="2">
        <v>13</v>
      </c>
      <c r="AF15" s="2">
        <v>0.3</v>
      </c>
      <c r="AG15" s="2">
        <v>0</v>
      </c>
      <c r="AH15" s="2">
        <v>21</v>
      </c>
      <c r="AI15" s="2">
        <v>21</v>
      </c>
      <c r="AJ15" s="2">
        <v>25</v>
      </c>
      <c r="AK15" s="2">
        <v>33</v>
      </c>
      <c r="AL15" s="2">
        <v>2</v>
      </c>
      <c r="AM15" s="2">
        <v>0.4</v>
      </c>
      <c r="AN15" s="2">
        <v>0.2</v>
      </c>
      <c r="AO15" s="2">
        <v>0.1</v>
      </c>
      <c r="AP15" s="2">
        <v>0.3</v>
      </c>
      <c r="AQ15" s="2">
        <v>11</v>
      </c>
      <c r="AR15" s="2">
        <v>0.3</v>
      </c>
      <c r="AS15" s="2">
        <v>1</v>
      </c>
      <c r="AT15" s="2">
        <v>1</v>
      </c>
      <c r="AU15" s="2">
        <v>1</v>
      </c>
      <c r="AV15" s="2">
        <v>1</v>
      </c>
      <c r="AW15" s="2">
        <v>1</v>
      </c>
      <c r="AX15" s="2">
        <v>1</v>
      </c>
      <c r="AY15" s="2">
        <v>1</v>
      </c>
      <c r="AZ15" s="2">
        <v>1</v>
      </c>
      <c r="BA15" s="2">
        <v>1</v>
      </c>
      <c r="BB15" s="2">
        <v>1</v>
      </c>
      <c r="BC15" s="2">
        <v>1</v>
      </c>
      <c r="BD15" s="2">
        <v>1</v>
      </c>
      <c r="BE15" s="2">
        <v>1</v>
      </c>
      <c r="BF15" s="2">
        <v>1</v>
      </c>
      <c r="BG15" s="2">
        <v>1</v>
      </c>
      <c r="BH15" s="2">
        <v>1</v>
      </c>
      <c r="BI15" s="2">
        <v>1</v>
      </c>
      <c r="BJ15" s="2">
        <v>1</v>
      </c>
      <c r="BK15" s="2">
        <v>1</v>
      </c>
      <c r="BL15" s="2">
        <v>1</v>
      </c>
      <c r="BM15" s="2">
        <v>1</v>
      </c>
      <c r="BN15" s="2">
        <v>1</v>
      </c>
      <c r="BO15" s="2">
        <v>1</v>
      </c>
      <c r="BP15" s="2">
        <v>1</v>
      </c>
      <c r="BQ15" s="2">
        <v>1</v>
      </c>
      <c r="BR15" s="2">
        <v>1</v>
      </c>
      <c r="BS15" s="2">
        <v>1</v>
      </c>
      <c r="BT15" s="2">
        <v>1</v>
      </c>
      <c r="BU15" s="2">
        <v>1</v>
      </c>
      <c r="BV15" s="2">
        <v>1</v>
      </c>
      <c r="BW15" s="2">
        <v>1</v>
      </c>
    </row>
    <row r="16" spans="1:75" x14ac:dyDescent="0.25">
      <c r="A16">
        <v>2449000</v>
      </c>
      <c r="B16">
        <v>1</v>
      </c>
      <c r="C16" s="1">
        <v>14277</v>
      </c>
      <c r="D16">
        <v>1</v>
      </c>
      <c r="E16">
        <v>27.3</v>
      </c>
      <c r="F16">
        <v>203.5</v>
      </c>
      <c r="G16">
        <v>19</v>
      </c>
      <c r="H16">
        <v>17</v>
      </c>
      <c r="I16">
        <v>1</v>
      </c>
      <c r="J16">
        <v>1</v>
      </c>
      <c r="K16">
        <v>1</v>
      </c>
      <c r="N16">
        <v>10</v>
      </c>
      <c r="O16">
        <v>5</v>
      </c>
      <c r="P16">
        <v>13</v>
      </c>
      <c r="Q16">
        <v>15</v>
      </c>
      <c r="R16">
        <v>13</v>
      </c>
      <c r="S16">
        <v>6</v>
      </c>
      <c r="T16">
        <v>0</v>
      </c>
      <c r="U16">
        <v>3</v>
      </c>
      <c r="V16">
        <v>0</v>
      </c>
      <c r="W16">
        <v>13</v>
      </c>
      <c r="X16">
        <v>0</v>
      </c>
      <c r="Y16">
        <v>0</v>
      </c>
      <c r="Z16">
        <v>0</v>
      </c>
      <c r="AA16">
        <v>0</v>
      </c>
      <c r="AB16">
        <v>0.2</v>
      </c>
      <c r="AC16">
        <v>0</v>
      </c>
      <c r="AD16">
        <v>14</v>
      </c>
      <c r="AE16">
        <v>25</v>
      </c>
      <c r="AF16">
        <v>27.3</v>
      </c>
      <c r="AG16">
        <v>5</v>
      </c>
      <c r="AH16">
        <v>4</v>
      </c>
      <c r="AI16">
        <v>25</v>
      </c>
      <c r="AJ16">
        <v>5</v>
      </c>
      <c r="AK16">
        <v>0</v>
      </c>
      <c r="AL16">
        <v>0</v>
      </c>
      <c r="AM16">
        <v>20</v>
      </c>
      <c r="AN16">
        <v>0</v>
      </c>
      <c r="AO16">
        <v>0</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0</v>
      </c>
    </row>
    <row r="17" spans="1:75" x14ac:dyDescent="0.25">
      <c r="A17">
        <v>2449000</v>
      </c>
      <c r="B17">
        <v>1</v>
      </c>
      <c r="C17" s="1">
        <v>14305</v>
      </c>
      <c r="D17">
        <v>1</v>
      </c>
      <c r="E17">
        <v>32.4</v>
      </c>
      <c r="F17">
        <v>148.6</v>
      </c>
      <c r="G17">
        <v>10</v>
      </c>
      <c r="H17">
        <v>15</v>
      </c>
      <c r="I17">
        <v>1</v>
      </c>
      <c r="J17">
        <v>1</v>
      </c>
      <c r="K17">
        <v>1</v>
      </c>
      <c r="N17">
        <v>0</v>
      </c>
      <c r="O17">
        <v>0</v>
      </c>
      <c r="P17">
        <v>1.2</v>
      </c>
      <c r="Q17">
        <v>0</v>
      </c>
      <c r="R17">
        <v>0</v>
      </c>
      <c r="S17">
        <v>0</v>
      </c>
      <c r="T17">
        <v>0</v>
      </c>
      <c r="U17">
        <v>0</v>
      </c>
      <c r="V17">
        <v>0</v>
      </c>
      <c r="W17">
        <v>32.4</v>
      </c>
      <c r="X17">
        <v>0</v>
      </c>
      <c r="Y17">
        <v>19</v>
      </c>
      <c r="Z17">
        <v>8</v>
      </c>
      <c r="AA17">
        <v>3</v>
      </c>
      <c r="AB17">
        <v>0</v>
      </c>
      <c r="AC17">
        <v>8</v>
      </c>
      <c r="AD17">
        <v>0</v>
      </c>
      <c r="AE17">
        <v>0</v>
      </c>
      <c r="AF17">
        <v>32</v>
      </c>
      <c r="AG17">
        <v>6</v>
      </c>
      <c r="AH17">
        <v>9</v>
      </c>
      <c r="AI17">
        <v>0</v>
      </c>
      <c r="AJ17">
        <v>3</v>
      </c>
      <c r="AK17">
        <v>2</v>
      </c>
      <c r="AL17">
        <v>3</v>
      </c>
      <c r="AM17">
        <v>7</v>
      </c>
      <c r="AN17">
        <v>0</v>
      </c>
      <c r="AO17">
        <v>12</v>
      </c>
      <c r="AP17">
        <v>3</v>
      </c>
      <c r="AQ17">
        <v>0</v>
      </c>
      <c r="AR17">
        <v>0</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row>
    <row r="18" spans="1:75" x14ac:dyDescent="0.25">
      <c r="A18">
        <v>2449000</v>
      </c>
      <c r="B18">
        <v>1</v>
      </c>
      <c r="C18" s="1">
        <v>14336</v>
      </c>
      <c r="D18">
        <v>1</v>
      </c>
      <c r="E18">
        <v>29</v>
      </c>
      <c r="F18">
        <v>49.8</v>
      </c>
      <c r="G18">
        <v>23</v>
      </c>
      <c r="H18">
        <v>8</v>
      </c>
      <c r="I18">
        <v>1</v>
      </c>
      <c r="J18">
        <v>1</v>
      </c>
      <c r="K18">
        <v>1</v>
      </c>
      <c r="N18">
        <v>0</v>
      </c>
      <c r="O18">
        <v>2</v>
      </c>
      <c r="P18">
        <v>0</v>
      </c>
      <c r="Q18">
        <v>0</v>
      </c>
      <c r="R18">
        <v>0</v>
      </c>
      <c r="S18">
        <v>0.7</v>
      </c>
      <c r="T18">
        <v>0</v>
      </c>
      <c r="U18">
        <v>0</v>
      </c>
      <c r="V18">
        <v>0</v>
      </c>
      <c r="W18">
        <v>0</v>
      </c>
      <c r="X18">
        <v>0</v>
      </c>
      <c r="Y18">
        <v>9.1999999999999993</v>
      </c>
      <c r="Z18">
        <v>0</v>
      </c>
      <c r="AA18">
        <v>1.9</v>
      </c>
      <c r="AB18">
        <v>0</v>
      </c>
      <c r="AC18">
        <v>0</v>
      </c>
      <c r="AD18">
        <v>0</v>
      </c>
      <c r="AE18">
        <v>0</v>
      </c>
      <c r="AF18">
        <v>0</v>
      </c>
      <c r="AG18">
        <v>0</v>
      </c>
      <c r="AH18">
        <v>1.3</v>
      </c>
      <c r="AI18">
        <v>2.8</v>
      </c>
      <c r="AJ18">
        <v>29</v>
      </c>
      <c r="AK18">
        <v>0</v>
      </c>
      <c r="AL18">
        <v>0</v>
      </c>
      <c r="AM18">
        <v>2.9</v>
      </c>
      <c r="AN18">
        <v>0</v>
      </c>
      <c r="AO18">
        <v>0</v>
      </c>
      <c r="AP18">
        <v>0</v>
      </c>
      <c r="AQ18">
        <v>0</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0</v>
      </c>
    </row>
    <row r="19" spans="1:75" x14ac:dyDescent="0.25">
      <c r="A19">
        <v>2449000</v>
      </c>
      <c r="B19">
        <v>1</v>
      </c>
      <c r="C19" s="1">
        <v>14366</v>
      </c>
      <c r="D19">
        <v>1</v>
      </c>
      <c r="E19">
        <v>37</v>
      </c>
      <c r="F19">
        <v>130.6</v>
      </c>
      <c r="G19">
        <v>9</v>
      </c>
      <c r="H19">
        <v>13</v>
      </c>
      <c r="I19">
        <v>1</v>
      </c>
      <c r="J19">
        <v>1</v>
      </c>
      <c r="K19">
        <v>1</v>
      </c>
      <c r="N19">
        <v>0</v>
      </c>
      <c r="O19">
        <v>0</v>
      </c>
      <c r="P19">
        <v>0</v>
      </c>
      <c r="Q19">
        <v>3.5</v>
      </c>
      <c r="R19">
        <v>5.4</v>
      </c>
      <c r="S19">
        <v>0</v>
      </c>
      <c r="T19">
        <v>20.3</v>
      </c>
      <c r="U19">
        <v>22.3</v>
      </c>
      <c r="V19">
        <v>37</v>
      </c>
      <c r="W19">
        <v>0</v>
      </c>
      <c r="X19">
        <v>0</v>
      </c>
      <c r="Y19">
        <v>5</v>
      </c>
      <c r="Z19">
        <v>0</v>
      </c>
      <c r="AA19">
        <v>0</v>
      </c>
      <c r="AB19">
        <v>16</v>
      </c>
      <c r="AC19">
        <v>0.8</v>
      </c>
      <c r="AD19">
        <v>0</v>
      </c>
      <c r="AE19">
        <v>0</v>
      </c>
      <c r="AF19">
        <v>14</v>
      </c>
      <c r="AG19">
        <v>0</v>
      </c>
      <c r="AH19">
        <v>0</v>
      </c>
      <c r="AI19">
        <v>0</v>
      </c>
      <c r="AJ19">
        <v>0</v>
      </c>
      <c r="AK19">
        <v>0</v>
      </c>
      <c r="AL19">
        <v>0.2</v>
      </c>
      <c r="AM19">
        <v>0</v>
      </c>
      <c r="AN19">
        <v>0</v>
      </c>
      <c r="AO19">
        <v>0.7</v>
      </c>
      <c r="AP19">
        <v>5.3</v>
      </c>
      <c r="AQ19">
        <v>0</v>
      </c>
      <c r="AR19">
        <v>0.1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row>
    <row r="20" spans="1:75" x14ac:dyDescent="0.25">
      <c r="A20">
        <v>2449000</v>
      </c>
      <c r="B20">
        <v>1</v>
      </c>
      <c r="C20" s="1">
        <v>14397</v>
      </c>
      <c r="D20">
        <v>1</v>
      </c>
      <c r="E20">
        <v>30.2</v>
      </c>
      <c r="F20">
        <v>85.2</v>
      </c>
      <c r="G20">
        <v>3</v>
      </c>
      <c r="H20">
        <v>11</v>
      </c>
      <c r="I20">
        <v>1</v>
      </c>
      <c r="J20">
        <v>1</v>
      </c>
      <c r="K20">
        <v>1</v>
      </c>
      <c r="N20">
        <v>0</v>
      </c>
      <c r="O20">
        <v>0</v>
      </c>
      <c r="P20">
        <v>30.2</v>
      </c>
      <c r="Q20">
        <v>0.6</v>
      </c>
      <c r="R20">
        <v>0.2</v>
      </c>
      <c r="S20">
        <v>0</v>
      </c>
      <c r="T20">
        <v>0</v>
      </c>
      <c r="U20">
        <v>0</v>
      </c>
      <c r="V20">
        <v>0</v>
      </c>
      <c r="W20">
        <v>9</v>
      </c>
      <c r="X20">
        <v>25</v>
      </c>
      <c r="Y20">
        <v>0</v>
      </c>
      <c r="Z20">
        <v>0.5</v>
      </c>
      <c r="AA20">
        <v>0</v>
      </c>
      <c r="AB20">
        <v>0</v>
      </c>
      <c r="AC20">
        <v>0</v>
      </c>
      <c r="AD20">
        <v>0.7</v>
      </c>
      <c r="AE20">
        <v>8</v>
      </c>
      <c r="AF20">
        <v>10</v>
      </c>
      <c r="AG20">
        <v>0</v>
      </c>
      <c r="AH20">
        <v>0</v>
      </c>
      <c r="AI20">
        <v>0.7</v>
      </c>
      <c r="AJ20">
        <v>0</v>
      </c>
      <c r="AK20">
        <v>0</v>
      </c>
      <c r="AL20">
        <v>0</v>
      </c>
      <c r="AM20">
        <v>0</v>
      </c>
      <c r="AN20">
        <v>0</v>
      </c>
      <c r="AO20">
        <v>0</v>
      </c>
      <c r="AP20">
        <v>0.3</v>
      </c>
      <c r="AQ20">
        <v>0</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0</v>
      </c>
    </row>
    <row r="21" spans="1:75" x14ac:dyDescent="0.25">
      <c r="A21">
        <v>2449000</v>
      </c>
      <c r="B21">
        <v>1</v>
      </c>
      <c r="C21" s="1">
        <v>14427</v>
      </c>
      <c r="D21">
        <v>1</v>
      </c>
      <c r="E21">
        <v>9.1999999999999993</v>
      </c>
      <c r="F21">
        <v>27.1</v>
      </c>
      <c r="G21">
        <v>25</v>
      </c>
      <c r="H21">
        <v>13</v>
      </c>
      <c r="I21">
        <v>1</v>
      </c>
      <c r="J21">
        <v>1</v>
      </c>
      <c r="K21">
        <v>1</v>
      </c>
      <c r="N21">
        <v>0</v>
      </c>
      <c r="O21">
        <v>0</v>
      </c>
      <c r="P21">
        <v>0</v>
      </c>
      <c r="Q21">
        <v>0</v>
      </c>
      <c r="R21">
        <v>0</v>
      </c>
      <c r="S21">
        <v>4</v>
      </c>
      <c r="T21">
        <v>0.2</v>
      </c>
      <c r="U21">
        <v>2</v>
      </c>
      <c r="V21">
        <v>0</v>
      </c>
      <c r="W21">
        <v>0</v>
      </c>
      <c r="X21">
        <v>0</v>
      </c>
      <c r="Y21">
        <v>0</v>
      </c>
      <c r="Z21">
        <v>0</v>
      </c>
      <c r="AA21">
        <v>3.2</v>
      </c>
      <c r="AB21">
        <v>0</v>
      </c>
      <c r="AC21">
        <v>0.1</v>
      </c>
      <c r="AD21">
        <v>0.3</v>
      </c>
      <c r="AE21">
        <v>1</v>
      </c>
      <c r="AF21">
        <v>0</v>
      </c>
      <c r="AG21">
        <v>0</v>
      </c>
      <c r="AH21">
        <v>4</v>
      </c>
      <c r="AI21">
        <v>0.2</v>
      </c>
      <c r="AJ21">
        <v>1.5</v>
      </c>
      <c r="AK21">
        <v>0</v>
      </c>
      <c r="AL21">
        <v>9.1999999999999993</v>
      </c>
      <c r="AM21">
        <v>0.4</v>
      </c>
      <c r="AN21">
        <v>0</v>
      </c>
      <c r="AO21">
        <v>0</v>
      </c>
      <c r="AP21">
        <v>1</v>
      </c>
      <c r="AQ21">
        <v>0</v>
      </c>
      <c r="AR21">
        <v>0</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row>
    <row r="22" spans="1:75" x14ac:dyDescent="0.25">
      <c r="A22">
        <v>2449000</v>
      </c>
      <c r="B22">
        <v>1</v>
      </c>
      <c r="C22" s="1">
        <v>14458</v>
      </c>
      <c r="D22">
        <v>1</v>
      </c>
      <c r="E22">
        <v>24</v>
      </c>
      <c r="F22">
        <v>32</v>
      </c>
      <c r="G22">
        <v>23</v>
      </c>
      <c r="H22">
        <v>4</v>
      </c>
      <c r="I22">
        <v>1</v>
      </c>
      <c r="J22">
        <v>1</v>
      </c>
      <c r="K22">
        <v>1</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7.3</v>
      </c>
      <c r="AJ22">
        <v>24</v>
      </c>
      <c r="AK22">
        <v>0.3</v>
      </c>
      <c r="AL22">
        <v>0</v>
      </c>
      <c r="AM22">
        <v>0</v>
      </c>
      <c r="AN22">
        <v>0</v>
      </c>
      <c r="AO22">
        <v>0</v>
      </c>
      <c r="AP22">
        <v>0</v>
      </c>
      <c r="AQ22">
        <v>0</v>
      </c>
      <c r="AR22">
        <v>0.4</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row>
    <row r="23" spans="1:75" x14ac:dyDescent="0.25">
      <c r="A23">
        <v>2449000</v>
      </c>
      <c r="B23">
        <v>1</v>
      </c>
      <c r="C23" s="1">
        <v>14489</v>
      </c>
      <c r="D23">
        <v>1</v>
      </c>
      <c r="E23">
        <v>27.4</v>
      </c>
      <c r="F23">
        <v>118.7</v>
      </c>
      <c r="G23">
        <v>18</v>
      </c>
      <c r="H23">
        <v>13</v>
      </c>
      <c r="I23">
        <v>1</v>
      </c>
      <c r="J23">
        <v>1</v>
      </c>
      <c r="K23">
        <v>1</v>
      </c>
      <c r="N23">
        <v>27</v>
      </c>
      <c r="O23">
        <v>12</v>
      </c>
      <c r="P23">
        <v>5.4</v>
      </c>
      <c r="Q23">
        <v>8.6999999999999993</v>
      </c>
      <c r="R23">
        <v>12</v>
      </c>
      <c r="S23">
        <v>0</v>
      </c>
      <c r="T23">
        <v>0</v>
      </c>
      <c r="U23">
        <v>0</v>
      </c>
      <c r="V23">
        <v>0</v>
      </c>
      <c r="W23">
        <v>0</v>
      </c>
      <c r="X23">
        <v>0</v>
      </c>
      <c r="Y23">
        <v>12</v>
      </c>
      <c r="Z23">
        <v>3</v>
      </c>
      <c r="AA23">
        <v>0</v>
      </c>
      <c r="AB23">
        <v>0</v>
      </c>
      <c r="AC23">
        <v>2</v>
      </c>
      <c r="AD23">
        <v>7</v>
      </c>
      <c r="AE23">
        <v>27.4</v>
      </c>
      <c r="AF23">
        <v>0.2</v>
      </c>
      <c r="AG23">
        <v>0.8</v>
      </c>
      <c r="AH23">
        <v>0</v>
      </c>
      <c r="AI23">
        <v>0</v>
      </c>
      <c r="AJ23">
        <v>0</v>
      </c>
      <c r="AK23">
        <v>0</v>
      </c>
      <c r="AL23">
        <v>0</v>
      </c>
      <c r="AM23">
        <v>0</v>
      </c>
      <c r="AN23">
        <v>0</v>
      </c>
      <c r="AO23">
        <v>0</v>
      </c>
      <c r="AP23">
        <v>0</v>
      </c>
      <c r="AQ23">
        <v>1.2</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0</v>
      </c>
    </row>
    <row r="24" spans="1:75" x14ac:dyDescent="0.25">
      <c r="A24">
        <v>2449000</v>
      </c>
      <c r="B24">
        <v>1</v>
      </c>
      <c r="C24" s="1">
        <v>14519</v>
      </c>
      <c r="D24">
        <v>1</v>
      </c>
      <c r="E24">
        <v>20</v>
      </c>
      <c r="F24">
        <v>66.7</v>
      </c>
      <c r="G24">
        <v>2</v>
      </c>
      <c r="H24">
        <v>10</v>
      </c>
      <c r="I24">
        <v>1</v>
      </c>
      <c r="J24">
        <v>1</v>
      </c>
      <c r="K24">
        <v>1</v>
      </c>
      <c r="N24">
        <v>0.3</v>
      </c>
      <c r="O24">
        <v>20</v>
      </c>
      <c r="P24">
        <v>9</v>
      </c>
      <c r="Q24">
        <v>0</v>
      </c>
      <c r="R24">
        <v>7</v>
      </c>
      <c r="S24">
        <v>4</v>
      </c>
      <c r="T24">
        <v>1</v>
      </c>
      <c r="U24">
        <v>0</v>
      </c>
      <c r="V24">
        <v>0</v>
      </c>
      <c r="W24">
        <v>0</v>
      </c>
      <c r="X24">
        <v>0</v>
      </c>
      <c r="Y24">
        <v>0</v>
      </c>
      <c r="Z24">
        <v>0</v>
      </c>
      <c r="AA24">
        <v>0</v>
      </c>
      <c r="AB24">
        <v>0</v>
      </c>
      <c r="AC24">
        <v>0</v>
      </c>
      <c r="AD24">
        <v>0</v>
      </c>
      <c r="AE24">
        <v>0</v>
      </c>
      <c r="AF24">
        <v>0</v>
      </c>
      <c r="AG24">
        <v>0</v>
      </c>
      <c r="AH24">
        <v>0</v>
      </c>
      <c r="AI24">
        <v>0</v>
      </c>
      <c r="AJ24">
        <v>11.4</v>
      </c>
      <c r="AK24">
        <v>9</v>
      </c>
      <c r="AL24">
        <v>0</v>
      </c>
      <c r="AM24">
        <v>0</v>
      </c>
      <c r="AN24">
        <v>0</v>
      </c>
      <c r="AO24">
        <v>0</v>
      </c>
      <c r="AP24">
        <v>2</v>
      </c>
      <c r="AQ24">
        <v>3</v>
      </c>
      <c r="AR24">
        <v>0</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row>
    <row r="25" spans="1:75" x14ac:dyDescent="0.25">
      <c r="A25">
        <v>2449000</v>
      </c>
      <c r="B25">
        <v>1</v>
      </c>
      <c r="C25" s="1">
        <v>14550</v>
      </c>
      <c r="D25">
        <v>1</v>
      </c>
      <c r="E25">
        <v>46.4</v>
      </c>
      <c r="F25">
        <v>244</v>
      </c>
      <c r="G25">
        <v>18</v>
      </c>
      <c r="H25">
        <v>20</v>
      </c>
      <c r="I25">
        <v>1</v>
      </c>
      <c r="J25">
        <v>1</v>
      </c>
      <c r="K25">
        <v>1</v>
      </c>
      <c r="N25">
        <v>0</v>
      </c>
      <c r="O25">
        <v>7</v>
      </c>
      <c r="P25">
        <v>0.6</v>
      </c>
      <c r="Q25">
        <v>17.600000000000001</v>
      </c>
      <c r="R25">
        <v>0.7</v>
      </c>
      <c r="S25">
        <v>3.2</v>
      </c>
      <c r="T25">
        <v>7</v>
      </c>
      <c r="U25">
        <v>12.3</v>
      </c>
      <c r="V25">
        <v>18.399999999999999</v>
      </c>
      <c r="W25">
        <v>19</v>
      </c>
      <c r="X25">
        <v>4.0999999999999996</v>
      </c>
      <c r="Y25">
        <v>0</v>
      </c>
      <c r="Z25">
        <v>0</v>
      </c>
      <c r="AA25">
        <v>0</v>
      </c>
      <c r="AB25">
        <v>0</v>
      </c>
      <c r="AC25">
        <v>12</v>
      </c>
      <c r="AD25">
        <v>30</v>
      </c>
      <c r="AE25">
        <v>46.4</v>
      </c>
      <c r="AF25">
        <v>0.7</v>
      </c>
      <c r="AG25">
        <v>17.100000000000001</v>
      </c>
      <c r="AH25">
        <v>1.6</v>
      </c>
      <c r="AI25">
        <v>0</v>
      </c>
      <c r="AJ25">
        <v>0</v>
      </c>
      <c r="AK25">
        <v>0</v>
      </c>
      <c r="AL25">
        <v>10</v>
      </c>
      <c r="AM25">
        <v>16.7</v>
      </c>
      <c r="AN25">
        <v>14.4</v>
      </c>
      <c r="AO25">
        <v>5.2</v>
      </c>
      <c r="AP25">
        <v>0</v>
      </c>
      <c r="AQ25">
        <v>0</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0</v>
      </c>
    </row>
    <row r="26" spans="1:75" x14ac:dyDescent="0.25">
      <c r="A26">
        <v>2449000</v>
      </c>
      <c r="B26">
        <v>1</v>
      </c>
      <c r="C26" s="1">
        <v>14580</v>
      </c>
      <c r="D26">
        <v>1</v>
      </c>
      <c r="E26">
        <v>56.5</v>
      </c>
      <c r="F26">
        <v>199.9</v>
      </c>
      <c r="G26">
        <v>6</v>
      </c>
      <c r="H26">
        <v>22</v>
      </c>
      <c r="I26">
        <v>1</v>
      </c>
      <c r="J26">
        <v>1</v>
      </c>
      <c r="K26">
        <v>1</v>
      </c>
      <c r="N26">
        <v>13.4</v>
      </c>
      <c r="O26">
        <v>3</v>
      </c>
      <c r="P26">
        <v>5</v>
      </c>
      <c r="Q26">
        <v>0.3</v>
      </c>
      <c r="R26">
        <v>13.6</v>
      </c>
      <c r="S26">
        <v>56.5</v>
      </c>
      <c r="T26">
        <v>4</v>
      </c>
      <c r="U26">
        <v>2.5</v>
      </c>
      <c r="V26">
        <v>0.9</v>
      </c>
      <c r="W26">
        <v>0.3</v>
      </c>
      <c r="X26">
        <v>0.5</v>
      </c>
      <c r="Y26">
        <v>14.6</v>
      </c>
      <c r="Z26">
        <v>0.3</v>
      </c>
      <c r="AA26">
        <v>12.6</v>
      </c>
      <c r="AB26">
        <v>0</v>
      </c>
      <c r="AC26">
        <v>0</v>
      </c>
      <c r="AD26">
        <v>0</v>
      </c>
      <c r="AE26">
        <v>11.4</v>
      </c>
      <c r="AF26">
        <v>0.9</v>
      </c>
      <c r="AG26">
        <v>12.3</v>
      </c>
      <c r="AH26">
        <v>2.5</v>
      </c>
      <c r="AI26">
        <v>0</v>
      </c>
      <c r="AJ26">
        <v>12</v>
      </c>
      <c r="AK26">
        <v>0</v>
      </c>
      <c r="AL26">
        <v>10.5</v>
      </c>
      <c r="AM26">
        <v>12.3</v>
      </c>
      <c r="AN26">
        <v>10.5</v>
      </c>
      <c r="AO26">
        <v>0</v>
      </c>
      <c r="AP26">
        <v>0</v>
      </c>
      <c r="AQ26">
        <v>0</v>
      </c>
      <c r="AR26">
        <v>0</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row>
    <row r="27" spans="1:75" s="2" customFormat="1" x14ac:dyDescent="0.25">
      <c r="A27" s="2">
        <v>2449000</v>
      </c>
      <c r="B27" s="2">
        <v>1</v>
      </c>
      <c r="C27" s="3">
        <v>14611</v>
      </c>
      <c r="D27" s="2">
        <v>1</v>
      </c>
      <c r="E27" s="2">
        <v>20.5</v>
      </c>
      <c r="F27" s="2">
        <v>121.6</v>
      </c>
      <c r="G27" s="2">
        <v>7</v>
      </c>
      <c r="H27" s="2">
        <v>14</v>
      </c>
      <c r="I27" s="2">
        <v>1</v>
      </c>
      <c r="J27" s="2">
        <v>1</v>
      </c>
      <c r="K27" s="2">
        <v>1</v>
      </c>
      <c r="N27" s="2">
        <v>0</v>
      </c>
      <c r="O27" s="2">
        <v>0</v>
      </c>
      <c r="P27" s="2">
        <v>10.5</v>
      </c>
      <c r="Q27" s="2">
        <v>12.3</v>
      </c>
      <c r="R27" s="2">
        <v>0</v>
      </c>
      <c r="S27" s="2">
        <v>13.2</v>
      </c>
      <c r="T27" s="2">
        <v>20.5</v>
      </c>
      <c r="U27" s="2">
        <v>12.4</v>
      </c>
      <c r="V27" s="2">
        <v>3.4</v>
      </c>
      <c r="W27" s="2">
        <v>0</v>
      </c>
      <c r="X27" s="2">
        <v>2.8</v>
      </c>
      <c r="Y27" s="2">
        <v>0</v>
      </c>
      <c r="Z27" s="2">
        <v>0</v>
      </c>
      <c r="AA27" s="2">
        <v>1.5</v>
      </c>
      <c r="AB27" s="2">
        <v>0</v>
      </c>
      <c r="AC27" s="2">
        <v>0</v>
      </c>
      <c r="AD27" s="2">
        <v>0</v>
      </c>
      <c r="AE27" s="2">
        <v>9.5</v>
      </c>
      <c r="AF27" s="2">
        <v>17.600000000000001</v>
      </c>
      <c r="AG27" s="2">
        <v>0</v>
      </c>
      <c r="AH27" s="2">
        <v>4.0999999999999996</v>
      </c>
      <c r="AI27" s="2">
        <v>0</v>
      </c>
      <c r="AJ27" s="2">
        <v>0</v>
      </c>
      <c r="AK27" s="2">
        <v>0</v>
      </c>
      <c r="AL27" s="2">
        <v>1.1000000000000001</v>
      </c>
      <c r="AM27" s="2">
        <v>0</v>
      </c>
      <c r="AN27" s="2">
        <v>10.7</v>
      </c>
      <c r="AO27" s="2">
        <v>0</v>
      </c>
      <c r="AP27" s="2">
        <v>0</v>
      </c>
      <c r="AQ27" s="2">
        <v>2</v>
      </c>
      <c r="AR27" s="2">
        <v>0</v>
      </c>
      <c r="AS27" s="2">
        <v>1</v>
      </c>
      <c r="AT27" s="2">
        <v>1</v>
      </c>
      <c r="AU27" s="2">
        <v>1</v>
      </c>
      <c r="AV27" s="2">
        <v>1</v>
      </c>
      <c r="AW27" s="2">
        <v>1</v>
      </c>
      <c r="AX27" s="2">
        <v>1</v>
      </c>
      <c r="AY27" s="2">
        <v>1</v>
      </c>
      <c r="AZ27" s="2">
        <v>1</v>
      </c>
      <c r="BA27" s="2">
        <v>1</v>
      </c>
      <c r="BB27" s="2">
        <v>1</v>
      </c>
      <c r="BC27" s="2">
        <v>1</v>
      </c>
      <c r="BD27" s="2">
        <v>1</v>
      </c>
      <c r="BE27" s="2">
        <v>1</v>
      </c>
      <c r="BF27" s="2">
        <v>1</v>
      </c>
      <c r="BG27" s="2">
        <v>1</v>
      </c>
      <c r="BH27" s="2">
        <v>1</v>
      </c>
      <c r="BI27" s="2">
        <v>1</v>
      </c>
      <c r="BJ27" s="2">
        <v>1</v>
      </c>
      <c r="BK27" s="2">
        <v>1</v>
      </c>
      <c r="BL27" s="2">
        <v>1</v>
      </c>
      <c r="BM27" s="2">
        <v>1</v>
      </c>
      <c r="BN27" s="2">
        <v>1</v>
      </c>
      <c r="BO27" s="2">
        <v>1</v>
      </c>
      <c r="BP27" s="2">
        <v>1</v>
      </c>
      <c r="BQ27" s="2">
        <v>1</v>
      </c>
      <c r="BR27" s="2">
        <v>1</v>
      </c>
      <c r="BS27" s="2">
        <v>1</v>
      </c>
      <c r="BT27" s="2">
        <v>1</v>
      </c>
      <c r="BU27" s="2">
        <v>1</v>
      </c>
      <c r="BV27" s="2">
        <v>1</v>
      </c>
      <c r="BW27" s="2">
        <v>1</v>
      </c>
    </row>
    <row r="28" spans="1:75" x14ac:dyDescent="0.25">
      <c r="A28">
        <v>2449000</v>
      </c>
      <c r="B28">
        <v>1</v>
      </c>
      <c r="C28" s="1">
        <v>14642</v>
      </c>
      <c r="D28">
        <v>1</v>
      </c>
      <c r="E28">
        <v>71.3</v>
      </c>
      <c r="F28">
        <v>165.4</v>
      </c>
      <c r="G28">
        <v>4</v>
      </c>
      <c r="H28">
        <v>12</v>
      </c>
      <c r="I28">
        <v>1</v>
      </c>
      <c r="J28">
        <v>1</v>
      </c>
      <c r="K28">
        <v>1</v>
      </c>
      <c r="N28">
        <v>12.4</v>
      </c>
      <c r="O28">
        <v>7.2</v>
      </c>
      <c r="P28">
        <v>12</v>
      </c>
      <c r="Q28">
        <v>71.3</v>
      </c>
      <c r="R28">
        <v>0</v>
      </c>
      <c r="S28">
        <v>0</v>
      </c>
      <c r="T28">
        <v>7.3</v>
      </c>
      <c r="U28">
        <v>0</v>
      </c>
      <c r="V28">
        <v>0</v>
      </c>
      <c r="W28">
        <v>0</v>
      </c>
      <c r="X28">
        <v>0</v>
      </c>
      <c r="Y28">
        <v>19.899999999999999</v>
      </c>
      <c r="Z28">
        <v>0</v>
      </c>
      <c r="AA28">
        <v>0</v>
      </c>
      <c r="AB28">
        <v>0</v>
      </c>
      <c r="AC28">
        <v>1.6</v>
      </c>
      <c r="AD28">
        <v>3.2</v>
      </c>
      <c r="AE28">
        <v>2.1</v>
      </c>
      <c r="AF28">
        <v>11.6</v>
      </c>
      <c r="AG28">
        <v>13.9</v>
      </c>
      <c r="AH28">
        <v>0</v>
      </c>
      <c r="AI28">
        <v>2.9</v>
      </c>
      <c r="AJ28">
        <v>0</v>
      </c>
      <c r="AK28">
        <v>0</v>
      </c>
      <c r="AL28">
        <v>0</v>
      </c>
      <c r="AM28">
        <v>0</v>
      </c>
      <c r="AN28">
        <v>0</v>
      </c>
      <c r="AO28">
        <v>0</v>
      </c>
      <c r="AP28">
        <v>0</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0</v>
      </c>
    </row>
    <row r="29" spans="1:75" x14ac:dyDescent="0.25">
      <c r="A29">
        <v>2449000</v>
      </c>
      <c r="B29">
        <v>1</v>
      </c>
      <c r="C29" s="1">
        <v>14671</v>
      </c>
      <c r="D29">
        <v>1</v>
      </c>
      <c r="E29">
        <v>12.8</v>
      </c>
      <c r="F29">
        <v>31.6</v>
      </c>
      <c r="G29">
        <v>7</v>
      </c>
      <c r="H29">
        <v>5</v>
      </c>
      <c r="I29">
        <v>1</v>
      </c>
      <c r="J29">
        <v>1</v>
      </c>
      <c r="K29">
        <v>1</v>
      </c>
      <c r="N29">
        <v>0</v>
      </c>
      <c r="O29">
        <v>0</v>
      </c>
      <c r="P29">
        <v>0</v>
      </c>
      <c r="Q29">
        <v>0</v>
      </c>
      <c r="R29">
        <v>0</v>
      </c>
      <c r="S29">
        <v>0</v>
      </c>
      <c r="T29">
        <v>12.8</v>
      </c>
      <c r="U29">
        <v>0</v>
      </c>
      <c r="V29">
        <v>1.3</v>
      </c>
      <c r="W29">
        <v>1.6</v>
      </c>
      <c r="X29">
        <v>6.7</v>
      </c>
      <c r="Y29">
        <v>0</v>
      </c>
      <c r="Z29">
        <v>0</v>
      </c>
      <c r="AA29">
        <v>0</v>
      </c>
      <c r="AB29">
        <v>0</v>
      </c>
      <c r="AC29">
        <v>0</v>
      </c>
      <c r="AD29">
        <v>0</v>
      </c>
      <c r="AE29">
        <v>0</v>
      </c>
      <c r="AF29">
        <v>0</v>
      </c>
      <c r="AG29">
        <v>0</v>
      </c>
      <c r="AH29">
        <v>0</v>
      </c>
      <c r="AI29">
        <v>0</v>
      </c>
      <c r="AJ29">
        <v>0</v>
      </c>
      <c r="AK29">
        <v>0</v>
      </c>
      <c r="AL29">
        <v>0</v>
      </c>
      <c r="AM29">
        <v>0</v>
      </c>
      <c r="AN29">
        <v>0</v>
      </c>
      <c r="AO29">
        <v>9.1999999999999993</v>
      </c>
      <c r="AP29">
        <v>0</v>
      </c>
      <c r="AQ29">
        <v>0</v>
      </c>
      <c r="AR29">
        <v>0</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row>
    <row r="30" spans="1:75" x14ac:dyDescent="0.25">
      <c r="A30">
        <v>2449000</v>
      </c>
      <c r="B30">
        <v>1</v>
      </c>
      <c r="C30" s="1">
        <v>14702</v>
      </c>
      <c r="D30">
        <v>1</v>
      </c>
      <c r="E30">
        <v>12.4</v>
      </c>
      <c r="F30">
        <v>67.900000000000006</v>
      </c>
      <c r="G30">
        <v>8</v>
      </c>
      <c r="H30">
        <v>9</v>
      </c>
      <c r="I30">
        <v>1</v>
      </c>
      <c r="J30">
        <v>1</v>
      </c>
      <c r="K30">
        <v>1</v>
      </c>
      <c r="N30">
        <v>0</v>
      </c>
      <c r="O30">
        <v>0</v>
      </c>
      <c r="P30">
        <v>10.7</v>
      </c>
      <c r="Q30">
        <v>9.9</v>
      </c>
      <c r="R30">
        <v>0</v>
      </c>
      <c r="S30">
        <v>0</v>
      </c>
      <c r="T30">
        <v>0</v>
      </c>
      <c r="U30">
        <v>12.4</v>
      </c>
      <c r="V30">
        <v>0</v>
      </c>
      <c r="W30">
        <v>0</v>
      </c>
      <c r="X30">
        <v>0</v>
      </c>
      <c r="Y30">
        <v>0</v>
      </c>
      <c r="Z30">
        <v>0</v>
      </c>
      <c r="AA30">
        <v>0</v>
      </c>
      <c r="AB30">
        <v>5.3</v>
      </c>
      <c r="AC30">
        <v>4</v>
      </c>
      <c r="AD30">
        <v>0</v>
      </c>
      <c r="AE30">
        <v>0</v>
      </c>
      <c r="AF30">
        <v>0</v>
      </c>
      <c r="AG30">
        <v>9</v>
      </c>
      <c r="AH30">
        <v>0</v>
      </c>
      <c r="AI30">
        <v>0</v>
      </c>
      <c r="AJ30">
        <v>7.4</v>
      </c>
      <c r="AK30">
        <v>0</v>
      </c>
      <c r="AL30">
        <v>0</v>
      </c>
      <c r="AM30">
        <v>8.4</v>
      </c>
      <c r="AN30">
        <v>0.8</v>
      </c>
      <c r="AO30">
        <v>0</v>
      </c>
      <c r="AP30">
        <v>0</v>
      </c>
      <c r="AQ30">
        <v>0</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0</v>
      </c>
    </row>
    <row r="31" spans="1:75" x14ac:dyDescent="0.25">
      <c r="A31">
        <v>2449000</v>
      </c>
      <c r="B31">
        <v>1</v>
      </c>
      <c r="C31" s="1">
        <v>14732</v>
      </c>
      <c r="D31">
        <v>1</v>
      </c>
      <c r="E31">
        <v>30.2</v>
      </c>
      <c r="F31">
        <v>88.9</v>
      </c>
      <c r="G31">
        <v>31</v>
      </c>
      <c r="H31">
        <v>5</v>
      </c>
      <c r="I31">
        <v>1</v>
      </c>
      <c r="J31">
        <v>1</v>
      </c>
      <c r="K31">
        <v>1</v>
      </c>
      <c r="N31">
        <v>3.7</v>
      </c>
      <c r="O31">
        <v>12</v>
      </c>
      <c r="P31">
        <v>20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23</v>
      </c>
      <c r="AQ31">
        <v>0</v>
      </c>
      <c r="AR31">
        <v>30.2</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row>
    <row r="32" spans="1:75" x14ac:dyDescent="0.25">
      <c r="A32">
        <v>2449000</v>
      </c>
      <c r="B32">
        <v>1</v>
      </c>
      <c r="C32" s="1">
        <v>14763</v>
      </c>
      <c r="D32">
        <v>1</v>
      </c>
      <c r="E32">
        <v>9.3000000000000007</v>
      </c>
      <c r="F32">
        <v>17.3</v>
      </c>
      <c r="G32">
        <v>23</v>
      </c>
      <c r="H32">
        <v>4</v>
      </c>
      <c r="I32">
        <v>1</v>
      </c>
      <c r="J32">
        <v>1</v>
      </c>
      <c r="K32">
        <v>1</v>
      </c>
      <c r="N32">
        <v>0</v>
      </c>
      <c r="O32">
        <v>0</v>
      </c>
      <c r="P32">
        <v>0</v>
      </c>
      <c r="Q32">
        <v>0</v>
      </c>
      <c r="R32">
        <v>0</v>
      </c>
      <c r="S32">
        <v>0</v>
      </c>
      <c r="T32">
        <v>0</v>
      </c>
      <c r="U32">
        <v>0</v>
      </c>
      <c r="V32">
        <v>0</v>
      </c>
      <c r="W32">
        <v>2</v>
      </c>
      <c r="X32">
        <v>3</v>
      </c>
      <c r="Y32">
        <v>0</v>
      </c>
      <c r="Z32">
        <v>0</v>
      </c>
      <c r="AA32">
        <v>0</v>
      </c>
      <c r="AB32">
        <v>0</v>
      </c>
      <c r="AC32">
        <v>0</v>
      </c>
      <c r="AD32">
        <v>0</v>
      </c>
      <c r="AE32">
        <v>0</v>
      </c>
      <c r="AF32">
        <v>0</v>
      </c>
      <c r="AG32">
        <v>0</v>
      </c>
      <c r="AH32">
        <v>0</v>
      </c>
      <c r="AI32">
        <v>3</v>
      </c>
      <c r="AJ32">
        <v>9.3000000000000007</v>
      </c>
      <c r="AK32">
        <v>0</v>
      </c>
      <c r="AL32">
        <v>0</v>
      </c>
      <c r="AM32">
        <v>0</v>
      </c>
      <c r="AN32">
        <v>0</v>
      </c>
      <c r="AO32">
        <v>0</v>
      </c>
      <c r="AP32">
        <v>0</v>
      </c>
      <c r="AQ32">
        <v>0</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0</v>
      </c>
    </row>
    <row r="33" spans="1:75" x14ac:dyDescent="0.25">
      <c r="A33">
        <v>2449000</v>
      </c>
      <c r="B33">
        <v>1</v>
      </c>
      <c r="C33" s="1">
        <v>14793</v>
      </c>
      <c r="D33">
        <v>1</v>
      </c>
      <c r="E33">
        <v>15.6</v>
      </c>
      <c r="F33">
        <v>28</v>
      </c>
      <c r="G33">
        <v>29</v>
      </c>
      <c r="H33">
        <v>2</v>
      </c>
      <c r="I33">
        <v>1</v>
      </c>
      <c r="J33">
        <v>1</v>
      </c>
      <c r="K33">
        <v>1</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12.4</v>
      </c>
      <c r="AJ33">
        <v>0</v>
      </c>
      <c r="AK33">
        <v>0</v>
      </c>
      <c r="AL33">
        <v>0</v>
      </c>
      <c r="AM33">
        <v>0</v>
      </c>
      <c r="AN33">
        <v>0</v>
      </c>
      <c r="AO33">
        <v>0</v>
      </c>
      <c r="AP33">
        <v>15.6</v>
      </c>
      <c r="AQ33">
        <v>0</v>
      </c>
      <c r="AR33">
        <v>0</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row>
    <row r="34" spans="1:75" x14ac:dyDescent="0.25">
      <c r="A34">
        <v>2449000</v>
      </c>
      <c r="B34">
        <v>1</v>
      </c>
      <c r="C34" s="1">
        <v>14824</v>
      </c>
      <c r="D34">
        <v>1</v>
      </c>
      <c r="E34">
        <v>30</v>
      </c>
      <c r="F34">
        <v>86</v>
      </c>
      <c r="G34">
        <v>17</v>
      </c>
      <c r="H34">
        <v>5</v>
      </c>
      <c r="I34">
        <v>1</v>
      </c>
      <c r="J34">
        <v>1</v>
      </c>
      <c r="K34">
        <v>1</v>
      </c>
      <c r="N34">
        <v>0</v>
      </c>
      <c r="O34">
        <v>0</v>
      </c>
      <c r="P34">
        <v>0</v>
      </c>
      <c r="Q34">
        <v>0</v>
      </c>
      <c r="R34">
        <v>0</v>
      </c>
      <c r="S34">
        <v>0</v>
      </c>
      <c r="T34">
        <v>0</v>
      </c>
      <c r="U34">
        <v>13.3</v>
      </c>
      <c r="V34">
        <v>12</v>
      </c>
      <c r="W34">
        <v>0</v>
      </c>
      <c r="X34">
        <v>0</v>
      </c>
      <c r="Y34">
        <v>0</v>
      </c>
      <c r="Z34">
        <v>0</v>
      </c>
      <c r="AA34">
        <v>0</v>
      </c>
      <c r="AB34">
        <v>0</v>
      </c>
      <c r="AC34">
        <v>0</v>
      </c>
      <c r="AD34">
        <v>30</v>
      </c>
      <c r="AE34">
        <v>0</v>
      </c>
      <c r="AF34">
        <v>0</v>
      </c>
      <c r="AG34">
        <v>0</v>
      </c>
      <c r="AH34">
        <v>0</v>
      </c>
      <c r="AI34">
        <v>0</v>
      </c>
      <c r="AJ34">
        <v>0</v>
      </c>
      <c r="AK34">
        <v>0</v>
      </c>
      <c r="AL34">
        <v>11.5</v>
      </c>
      <c r="AM34">
        <v>19.2</v>
      </c>
      <c r="AN34">
        <v>0</v>
      </c>
      <c r="AO34">
        <v>0</v>
      </c>
      <c r="AP34">
        <v>0</v>
      </c>
      <c r="AQ34">
        <v>0</v>
      </c>
      <c r="AR34">
        <v>0</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row>
    <row r="35" spans="1:75" x14ac:dyDescent="0.25">
      <c r="A35">
        <v>2449000</v>
      </c>
      <c r="B35">
        <v>1</v>
      </c>
      <c r="C35" s="1">
        <v>14855</v>
      </c>
      <c r="D35">
        <v>1</v>
      </c>
      <c r="E35">
        <v>31</v>
      </c>
      <c r="F35">
        <v>58.9</v>
      </c>
      <c r="G35">
        <v>12</v>
      </c>
      <c r="H35">
        <v>5</v>
      </c>
      <c r="I35">
        <v>1</v>
      </c>
      <c r="J35">
        <v>1</v>
      </c>
      <c r="K35">
        <v>1</v>
      </c>
      <c r="N35">
        <v>0</v>
      </c>
      <c r="O35">
        <v>0</v>
      </c>
      <c r="P35">
        <v>0</v>
      </c>
      <c r="Q35">
        <v>0</v>
      </c>
      <c r="R35">
        <v>0</v>
      </c>
      <c r="S35">
        <v>0</v>
      </c>
      <c r="T35">
        <v>0</v>
      </c>
      <c r="U35">
        <v>0</v>
      </c>
      <c r="V35">
        <v>0</v>
      </c>
      <c r="W35">
        <v>0</v>
      </c>
      <c r="X35">
        <v>0</v>
      </c>
      <c r="Y35">
        <v>31</v>
      </c>
      <c r="Z35">
        <v>0</v>
      </c>
      <c r="AA35">
        <v>0</v>
      </c>
      <c r="AB35">
        <v>0</v>
      </c>
      <c r="AC35">
        <v>0</v>
      </c>
      <c r="AD35">
        <v>0</v>
      </c>
      <c r="AE35">
        <v>0</v>
      </c>
      <c r="AF35">
        <v>0</v>
      </c>
      <c r="AG35">
        <v>0</v>
      </c>
      <c r="AH35">
        <v>13.6</v>
      </c>
      <c r="AI35">
        <v>3.5</v>
      </c>
      <c r="AJ35">
        <v>5.3</v>
      </c>
      <c r="AK35">
        <v>0</v>
      </c>
      <c r="AL35">
        <v>0</v>
      </c>
      <c r="AM35">
        <v>0</v>
      </c>
      <c r="AN35">
        <v>5.5</v>
      </c>
      <c r="AO35">
        <v>0</v>
      </c>
      <c r="AP35">
        <v>0</v>
      </c>
      <c r="AQ35">
        <v>0</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0</v>
      </c>
    </row>
    <row r="36" spans="1:75" x14ac:dyDescent="0.25">
      <c r="A36">
        <v>2449000</v>
      </c>
      <c r="B36">
        <v>1</v>
      </c>
      <c r="C36" s="1">
        <v>14885</v>
      </c>
      <c r="D36">
        <v>1</v>
      </c>
      <c r="E36">
        <v>24.3</v>
      </c>
      <c r="F36">
        <v>106.6</v>
      </c>
      <c r="G36">
        <v>22</v>
      </c>
      <c r="H36">
        <v>9</v>
      </c>
      <c r="I36">
        <v>1</v>
      </c>
      <c r="J36">
        <v>1</v>
      </c>
      <c r="K36">
        <v>1</v>
      </c>
      <c r="N36">
        <v>0</v>
      </c>
      <c r="O36">
        <v>9.9</v>
      </c>
      <c r="P36">
        <v>1.6</v>
      </c>
      <c r="Q36">
        <v>0</v>
      </c>
      <c r="R36">
        <v>0</v>
      </c>
      <c r="S36">
        <v>0</v>
      </c>
      <c r="T36">
        <v>0</v>
      </c>
      <c r="U36">
        <v>0</v>
      </c>
      <c r="V36">
        <v>7.3</v>
      </c>
      <c r="W36">
        <v>0</v>
      </c>
      <c r="X36">
        <v>0</v>
      </c>
      <c r="Y36">
        <v>6.8</v>
      </c>
      <c r="Z36">
        <v>0</v>
      </c>
      <c r="AA36">
        <v>0</v>
      </c>
      <c r="AB36">
        <v>0</v>
      </c>
      <c r="AC36">
        <v>0</v>
      </c>
      <c r="AD36">
        <v>0</v>
      </c>
      <c r="AE36">
        <v>0</v>
      </c>
      <c r="AF36">
        <v>0</v>
      </c>
      <c r="AG36">
        <v>0</v>
      </c>
      <c r="AH36">
        <v>0</v>
      </c>
      <c r="AI36">
        <v>24.3</v>
      </c>
      <c r="AJ36">
        <v>0</v>
      </c>
      <c r="AK36">
        <v>0</v>
      </c>
      <c r="AL36">
        <v>3.4</v>
      </c>
      <c r="AM36">
        <v>0</v>
      </c>
      <c r="AN36">
        <v>17.600000000000001</v>
      </c>
      <c r="AO36">
        <v>12</v>
      </c>
      <c r="AP36">
        <v>23.7</v>
      </c>
      <c r="AQ36">
        <v>0</v>
      </c>
      <c r="AR36">
        <v>0</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row>
    <row r="37" spans="1:75" x14ac:dyDescent="0.25">
      <c r="A37">
        <v>2449000</v>
      </c>
      <c r="B37">
        <v>1</v>
      </c>
      <c r="C37" s="1">
        <v>14916</v>
      </c>
      <c r="D37">
        <v>1</v>
      </c>
      <c r="E37">
        <v>23</v>
      </c>
      <c r="F37">
        <v>63.2</v>
      </c>
      <c r="G37">
        <v>23</v>
      </c>
      <c r="H37">
        <v>7</v>
      </c>
      <c r="I37">
        <v>1</v>
      </c>
      <c r="J37">
        <v>1</v>
      </c>
      <c r="K37">
        <v>1</v>
      </c>
      <c r="N37">
        <v>0</v>
      </c>
      <c r="O37">
        <v>0</v>
      </c>
      <c r="P37">
        <v>0</v>
      </c>
      <c r="Q37">
        <v>6.2</v>
      </c>
      <c r="R37">
        <v>10.6</v>
      </c>
      <c r="S37">
        <v>7.2</v>
      </c>
      <c r="T37">
        <v>0</v>
      </c>
      <c r="U37">
        <v>0</v>
      </c>
      <c r="V37">
        <v>0</v>
      </c>
      <c r="W37">
        <v>0</v>
      </c>
      <c r="X37">
        <v>0</v>
      </c>
      <c r="Y37">
        <v>7.5</v>
      </c>
      <c r="Z37">
        <v>0</v>
      </c>
      <c r="AA37">
        <v>0</v>
      </c>
      <c r="AB37">
        <v>0</v>
      </c>
      <c r="AC37">
        <v>0</v>
      </c>
      <c r="AD37">
        <v>0</v>
      </c>
      <c r="AE37">
        <v>0</v>
      </c>
      <c r="AF37">
        <v>0</v>
      </c>
      <c r="AG37">
        <v>0</v>
      </c>
      <c r="AH37">
        <v>0</v>
      </c>
      <c r="AI37">
        <v>0</v>
      </c>
      <c r="AJ37">
        <v>23</v>
      </c>
      <c r="AK37">
        <v>0</v>
      </c>
      <c r="AL37">
        <v>4.8</v>
      </c>
      <c r="AM37">
        <v>3.9</v>
      </c>
      <c r="AN37">
        <v>0</v>
      </c>
      <c r="AO37">
        <v>0</v>
      </c>
      <c r="AP37">
        <v>0</v>
      </c>
      <c r="AQ37">
        <v>0</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0</v>
      </c>
    </row>
    <row r="38" spans="1:75" x14ac:dyDescent="0.25">
      <c r="A38">
        <v>2449000</v>
      </c>
      <c r="B38">
        <v>1</v>
      </c>
      <c r="C38" s="1">
        <v>14946</v>
      </c>
      <c r="D38">
        <v>1</v>
      </c>
      <c r="E38">
        <v>53.7</v>
      </c>
      <c r="F38">
        <v>237.6</v>
      </c>
      <c r="G38">
        <v>12</v>
      </c>
      <c r="H38">
        <v>10</v>
      </c>
      <c r="I38">
        <v>1</v>
      </c>
      <c r="J38">
        <v>1</v>
      </c>
      <c r="K38">
        <v>1</v>
      </c>
      <c r="N38">
        <v>0</v>
      </c>
      <c r="O38">
        <v>0</v>
      </c>
      <c r="P38">
        <v>0</v>
      </c>
      <c r="Q38">
        <v>21.3</v>
      </c>
      <c r="R38">
        <v>0</v>
      </c>
      <c r="S38">
        <v>0</v>
      </c>
      <c r="T38">
        <v>0</v>
      </c>
      <c r="U38">
        <v>0</v>
      </c>
      <c r="V38">
        <v>12.7</v>
      </c>
      <c r="W38">
        <v>49.6</v>
      </c>
      <c r="X38">
        <v>0</v>
      </c>
      <c r="Y38">
        <v>53.7</v>
      </c>
      <c r="Z38">
        <v>16</v>
      </c>
      <c r="AA38">
        <v>0</v>
      </c>
      <c r="AB38">
        <v>0</v>
      </c>
      <c r="AC38">
        <v>12</v>
      </c>
      <c r="AD38">
        <v>0</v>
      </c>
      <c r="AE38">
        <v>19.8</v>
      </c>
      <c r="AF38">
        <v>23</v>
      </c>
      <c r="AG38">
        <v>0</v>
      </c>
      <c r="AH38">
        <v>0</v>
      </c>
      <c r="AI38">
        <v>0</v>
      </c>
      <c r="AJ38">
        <v>0</v>
      </c>
      <c r="AK38">
        <v>0</v>
      </c>
      <c r="AL38">
        <v>0</v>
      </c>
      <c r="AM38">
        <v>0</v>
      </c>
      <c r="AN38">
        <v>0</v>
      </c>
      <c r="AO38">
        <v>12</v>
      </c>
      <c r="AP38">
        <v>0</v>
      </c>
      <c r="AQ38">
        <v>17.5</v>
      </c>
      <c r="AR38">
        <v>0</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row>
    <row r="39" spans="1:75" s="2" customFormat="1" x14ac:dyDescent="0.25">
      <c r="A39" s="2">
        <v>2449000</v>
      </c>
      <c r="B39" s="2">
        <v>1</v>
      </c>
      <c r="C39" s="3">
        <v>14977</v>
      </c>
      <c r="D39" s="2">
        <v>1</v>
      </c>
      <c r="E39" s="2">
        <v>36</v>
      </c>
      <c r="F39" s="2">
        <v>202.6</v>
      </c>
      <c r="G39" s="2">
        <v>6</v>
      </c>
      <c r="H39" s="2">
        <v>11</v>
      </c>
      <c r="I39" s="2">
        <v>1</v>
      </c>
      <c r="J39" s="2">
        <v>1</v>
      </c>
      <c r="K39" s="2">
        <v>1</v>
      </c>
      <c r="N39" s="2">
        <v>0</v>
      </c>
      <c r="O39" s="2">
        <v>0</v>
      </c>
      <c r="P39" s="2">
        <v>19</v>
      </c>
      <c r="Q39" s="2">
        <v>0</v>
      </c>
      <c r="R39" s="2">
        <v>0</v>
      </c>
      <c r="S39" s="2">
        <v>36</v>
      </c>
      <c r="T39" s="2">
        <v>0</v>
      </c>
      <c r="U39" s="2">
        <v>13</v>
      </c>
      <c r="V39" s="2">
        <v>20</v>
      </c>
      <c r="W39" s="2">
        <v>12.3</v>
      </c>
      <c r="X39" s="2">
        <v>0</v>
      </c>
      <c r="Y39" s="2">
        <v>0</v>
      </c>
      <c r="Z39" s="2">
        <v>0</v>
      </c>
      <c r="AA39" s="2">
        <v>6.4</v>
      </c>
      <c r="AB39" s="2">
        <v>7.3</v>
      </c>
      <c r="AC39" s="2">
        <v>25</v>
      </c>
      <c r="AD39" s="2">
        <v>0</v>
      </c>
      <c r="AE39" s="2">
        <v>0</v>
      </c>
      <c r="AF39" s="2">
        <v>0</v>
      </c>
      <c r="AG39" s="2">
        <v>0</v>
      </c>
      <c r="AH39" s="2">
        <v>0</v>
      </c>
      <c r="AI39" s="2">
        <v>0</v>
      </c>
      <c r="AJ39" s="2">
        <v>25.3</v>
      </c>
      <c r="AK39" s="2">
        <v>18.3</v>
      </c>
      <c r="AL39" s="2">
        <v>20</v>
      </c>
      <c r="AM39" s="2">
        <v>0</v>
      </c>
      <c r="AN39" s="2">
        <v>0</v>
      </c>
      <c r="AO39" s="2">
        <v>0</v>
      </c>
      <c r="AP39" s="2">
        <v>0</v>
      </c>
      <c r="AQ39" s="2">
        <v>0</v>
      </c>
      <c r="AR39" s="2">
        <v>0</v>
      </c>
      <c r="AS39" s="2">
        <v>1</v>
      </c>
      <c r="AT39" s="2">
        <v>1</v>
      </c>
      <c r="AU39" s="2">
        <v>1</v>
      </c>
      <c r="AV39" s="2">
        <v>1</v>
      </c>
      <c r="AW39" s="2">
        <v>1</v>
      </c>
      <c r="AX39" s="2">
        <v>1</v>
      </c>
      <c r="AY39" s="2">
        <v>1</v>
      </c>
      <c r="AZ39" s="2">
        <v>1</v>
      </c>
      <c r="BA39" s="2">
        <v>1</v>
      </c>
      <c r="BB39" s="2">
        <v>1</v>
      </c>
      <c r="BC39" s="2">
        <v>1</v>
      </c>
      <c r="BD39" s="2">
        <v>1</v>
      </c>
      <c r="BE39" s="2">
        <v>1</v>
      </c>
      <c r="BF39" s="2">
        <v>1</v>
      </c>
      <c r="BG39" s="2">
        <v>1</v>
      </c>
      <c r="BH39" s="2">
        <v>1</v>
      </c>
      <c r="BI39" s="2">
        <v>1</v>
      </c>
      <c r="BJ39" s="2">
        <v>1</v>
      </c>
      <c r="BK39" s="2">
        <v>1</v>
      </c>
      <c r="BL39" s="2">
        <v>1</v>
      </c>
      <c r="BM39" s="2">
        <v>1</v>
      </c>
      <c r="BN39" s="2">
        <v>1</v>
      </c>
      <c r="BO39" s="2">
        <v>1</v>
      </c>
      <c r="BP39" s="2">
        <v>1</v>
      </c>
      <c r="BQ39" s="2">
        <v>1</v>
      </c>
      <c r="BR39" s="2">
        <v>1</v>
      </c>
      <c r="BS39" s="2">
        <v>1</v>
      </c>
      <c r="BT39" s="2">
        <v>1</v>
      </c>
      <c r="BU39" s="2">
        <v>1</v>
      </c>
      <c r="BV39" s="2">
        <v>1</v>
      </c>
      <c r="BW39" s="2">
        <v>1</v>
      </c>
    </row>
    <row r="40" spans="1:75" x14ac:dyDescent="0.25">
      <c r="A40">
        <v>2449000</v>
      </c>
      <c r="B40">
        <v>1</v>
      </c>
      <c r="C40" s="1">
        <v>15008</v>
      </c>
      <c r="D40">
        <v>1</v>
      </c>
      <c r="E40">
        <v>75.400000000000006</v>
      </c>
      <c r="F40">
        <v>291.8</v>
      </c>
      <c r="G40">
        <v>7</v>
      </c>
      <c r="H40">
        <v>6</v>
      </c>
      <c r="I40">
        <v>1</v>
      </c>
      <c r="J40">
        <v>1</v>
      </c>
      <c r="K40">
        <v>1</v>
      </c>
      <c r="N40">
        <v>0</v>
      </c>
      <c r="O40">
        <v>75.3</v>
      </c>
      <c r="P40">
        <v>58.6</v>
      </c>
      <c r="Q40">
        <v>0</v>
      </c>
      <c r="R40">
        <v>0</v>
      </c>
      <c r="S40">
        <v>59.3</v>
      </c>
      <c r="T40">
        <v>75.400000000000006</v>
      </c>
      <c r="U40">
        <v>0</v>
      </c>
      <c r="V40">
        <v>0</v>
      </c>
      <c r="W40">
        <v>0</v>
      </c>
      <c r="X40">
        <v>0</v>
      </c>
      <c r="Y40">
        <v>0</v>
      </c>
      <c r="Z40">
        <v>0</v>
      </c>
      <c r="AA40">
        <v>0</v>
      </c>
      <c r="AB40">
        <v>0</v>
      </c>
      <c r="AC40">
        <v>0</v>
      </c>
      <c r="AD40">
        <v>0</v>
      </c>
      <c r="AE40">
        <v>0</v>
      </c>
      <c r="AF40">
        <v>0</v>
      </c>
      <c r="AG40">
        <v>0</v>
      </c>
      <c r="AH40">
        <v>0</v>
      </c>
      <c r="AI40">
        <v>0</v>
      </c>
      <c r="AJ40">
        <v>0</v>
      </c>
      <c r="AK40">
        <v>16</v>
      </c>
      <c r="AL40">
        <v>7.2</v>
      </c>
      <c r="AM40">
        <v>0</v>
      </c>
      <c r="AN40">
        <v>0</v>
      </c>
      <c r="AO40">
        <v>0</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0</v>
      </c>
    </row>
    <row r="41" spans="1:75" x14ac:dyDescent="0.25">
      <c r="A41">
        <v>2449000</v>
      </c>
      <c r="B41">
        <v>1</v>
      </c>
      <c r="C41" s="1">
        <v>15036</v>
      </c>
      <c r="D41">
        <v>1</v>
      </c>
      <c r="E41">
        <v>39.4</v>
      </c>
      <c r="F41">
        <v>147.30000000000001</v>
      </c>
      <c r="G41">
        <v>20</v>
      </c>
      <c r="H41">
        <v>6</v>
      </c>
      <c r="I41">
        <v>1</v>
      </c>
      <c r="J41">
        <v>1</v>
      </c>
      <c r="K41">
        <v>1</v>
      </c>
      <c r="N41">
        <v>0</v>
      </c>
      <c r="O41">
        <v>0</v>
      </c>
      <c r="P41">
        <v>0</v>
      </c>
      <c r="Q41">
        <v>0</v>
      </c>
      <c r="R41">
        <v>0</v>
      </c>
      <c r="S41">
        <v>0</v>
      </c>
      <c r="T41">
        <v>0</v>
      </c>
      <c r="U41">
        <v>0</v>
      </c>
      <c r="V41">
        <v>0</v>
      </c>
      <c r="W41">
        <v>0</v>
      </c>
      <c r="X41">
        <v>0</v>
      </c>
      <c r="Y41">
        <v>0</v>
      </c>
      <c r="Z41">
        <v>5</v>
      </c>
      <c r="AA41">
        <v>29.6</v>
      </c>
      <c r="AB41">
        <v>0</v>
      </c>
      <c r="AC41">
        <v>0</v>
      </c>
      <c r="AD41">
        <v>0</v>
      </c>
      <c r="AE41">
        <v>0</v>
      </c>
      <c r="AF41">
        <v>0</v>
      </c>
      <c r="AG41">
        <v>39.4</v>
      </c>
      <c r="AH41">
        <v>27.8</v>
      </c>
      <c r="AI41">
        <v>0</v>
      </c>
      <c r="AJ41">
        <v>32.299999999999997</v>
      </c>
      <c r="AK41">
        <v>13.2</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row>
    <row r="42" spans="1:75" x14ac:dyDescent="0.25">
      <c r="A42">
        <v>2449000</v>
      </c>
      <c r="B42">
        <v>1</v>
      </c>
      <c r="C42" s="1">
        <v>15067</v>
      </c>
      <c r="D42">
        <v>1</v>
      </c>
      <c r="E42">
        <v>27.9</v>
      </c>
      <c r="F42">
        <v>53.7</v>
      </c>
      <c r="G42">
        <v>18</v>
      </c>
      <c r="H42">
        <v>2</v>
      </c>
      <c r="I42">
        <v>1</v>
      </c>
      <c r="J42">
        <v>1</v>
      </c>
      <c r="K42">
        <v>1</v>
      </c>
      <c r="N42">
        <v>0</v>
      </c>
      <c r="O42">
        <v>0</v>
      </c>
      <c r="P42">
        <v>0</v>
      </c>
      <c r="Q42">
        <v>0</v>
      </c>
      <c r="R42">
        <v>0</v>
      </c>
      <c r="S42">
        <v>0</v>
      </c>
      <c r="T42">
        <v>0</v>
      </c>
      <c r="U42">
        <v>0</v>
      </c>
      <c r="V42">
        <v>0</v>
      </c>
      <c r="W42">
        <v>0</v>
      </c>
      <c r="X42">
        <v>25.8</v>
      </c>
      <c r="Y42">
        <v>0</v>
      </c>
      <c r="Z42">
        <v>0</v>
      </c>
      <c r="AA42">
        <v>0</v>
      </c>
      <c r="AB42">
        <v>0</v>
      </c>
      <c r="AC42">
        <v>0</v>
      </c>
      <c r="AD42">
        <v>0</v>
      </c>
      <c r="AE42">
        <v>27.9</v>
      </c>
      <c r="AF42">
        <v>0</v>
      </c>
      <c r="AG42">
        <v>0</v>
      </c>
      <c r="AH42">
        <v>0</v>
      </c>
      <c r="AI42">
        <v>0</v>
      </c>
      <c r="AJ42">
        <v>0</v>
      </c>
      <c r="AK42">
        <v>0</v>
      </c>
      <c r="AL42">
        <v>0</v>
      </c>
      <c r="AM42">
        <v>0</v>
      </c>
      <c r="AN42">
        <v>0</v>
      </c>
      <c r="AO42">
        <v>0</v>
      </c>
      <c r="AP42">
        <v>0</v>
      </c>
      <c r="AQ42">
        <v>0</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0</v>
      </c>
    </row>
    <row r="43" spans="1:75" x14ac:dyDescent="0.25">
      <c r="A43">
        <v>2449000</v>
      </c>
      <c r="B43">
        <v>1</v>
      </c>
      <c r="C43" s="1">
        <v>15097</v>
      </c>
      <c r="D43">
        <v>1</v>
      </c>
      <c r="E43">
        <v>56</v>
      </c>
      <c r="F43">
        <v>82.5</v>
      </c>
      <c r="G43">
        <v>17</v>
      </c>
      <c r="H43">
        <v>4</v>
      </c>
      <c r="I43">
        <v>1</v>
      </c>
      <c r="J43">
        <v>1</v>
      </c>
      <c r="K43">
        <v>1</v>
      </c>
      <c r="N43">
        <v>0</v>
      </c>
      <c r="O43">
        <v>0</v>
      </c>
      <c r="P43">
        <v>0</v>
      </c>
      <c r="Q43">
        <v>0</v>
      </c>
      <c r="R43">
        <v>0</v>
      </c>
      <c r="S43">
        <v>9.1999999999999993</v>
      </c>
      <c r="T43">
        <v>10.3</v>
      </c>
      <c r="U43">
        <v>0</v>
      </c>
      <c r="V43">
        <v>0</v>
      </c>
      <c r="W43">
        <v>0</v>
      </c>
      <c r="X43">
        <v>0</v>
      </c>
      <c r="Y43">
        <v>0</v>
      </c>
      <c r="Z43">
        <v>0</v>
      </c>
      <c r="AA43">
        <v>0</v>
      </c>
      <c r="AB43">
        <v>0</v>
      </c>
      <c r="AC43">
        <v>0</v>
      </c>
      <c r="AD43">
        <v>56</v>
      </c>
      <c r="AE43">
        <v>7</v>
      </c>
      <c r="AF43">
        <v>0</v>
      </c>
      <c r="AG43">
        <v>0</v>
      </c>
      <c r="AH43">
        <v>0</v>
      </c>
      <c r="AI43">
        <v>0</v>
      </c>
      <c r="AJ43">
        <v>0</v>
      </c>
      <c r="AK43">
        <v>0</v>
      </c>
      <c r="AL43">
        <v>0</v>
      </c>
      <c r="AM43">
        <v>0</v>
      </c>
      <c r="AN43">
        <v>0</v>
      </c>
      <c r="AO43">
        <v>0</v>
      </c>
      <c r="AP43">
        <v>0</v>
      </c>
      <c r="AQ43">
        <v>0</v>
      </c>
      <c r="AR43">
        <v>0</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row>
    <row r="44" spans="1:75" x14ac:dyDescent="0.25">
      <c r="A44">
        <v>2449000</v>
      </c>
      <c r="B44">
        <v>1</v>
      </c>
      <c r="C44" s="1">
        <v>15128</v>
      </c>
      <c r="D44">
        <v>1</v>
      </c>
      <c r="E44">
        <v>21</v>
      </c>
      <c r="F44">
        <v>49.5</v>
      </c>
      <c r="G44">
        <v>18</v>
      </c>
      <c r="H44">
        <v>3</v>
      </c>
      <c r="I44">
        <v>1</v>
      </c>
      <c r="J44">
        <v>1</v>
      </c>
      <c r="K44">
        <v>1</v>
      </c>
      <c r="N44">
        <v>0</v>
      </c>
      <c r="O44">
        <v>0</v>
      </c>
      <c r="P44">
        <v>0</v>
      </c>
      <c r="Q44">
        <v>0</v>
      </c>
      <c r="R44">
        <v>0</v>
      </c>
      <c r="S44">
        <v>0</v>
      </c>
      <c r="T44">
        <v>0</v>
      </c>
      <c r="U44">
        <v>0</v>
      </c>
      <c r="V44">
        <v>0</v>
      </c>
      <c r="W44">
        <v>0</v>
      </c>
      <c r="X44">
        <v>0</v>
      </c>
      <c r="Y44">
        <v>17.3</v>
      </c>
      <c r="Z44">
        <v>0</v>
      </c>
      <c r="AA44">
        <v>0</v>
      </c>
      <c r="AB44">
        <v>0</v>
      </c>
      <c r="AC44">
        <v>0</v>
      </c>
      <c r="AD44">
        <v>0</v>
      </c>
      <c r="AE44">
        <v>21</v>
      </c>
      <c r="AF44">
        <v>0</v>
      </c>
      <c r="AG44">
        <v>0</v>
      </c>
      <c r="AH44">
        <v>0</v>
      </c>
      <c r="AI44">
        <v>0</v>
      </c>
      <c r="AJ44">
        <v>0</v>
      </c>
      <c r="AK44">
        <v>0</v>
      </c>
      <c r="AL44">
        <v>11.2</v>
      </c>
      <c r="AM44">
        <v>0</v>
      </c>
      <c r="AN44">
        <v>0</v>
      </c>
      <c r="AO44">
        <v>0</v>
      </c>
      <c r="AP44">
        <v>0</v>
      </c>
      <c r="AQ44">
        <v>0</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0</v>
      </c>
    </row>
    <row r="45" spans="1:75" x14ac:dyDescent="0.25">
      <c r="A45">
        <v>2449000</v>
      </c>
      <c r="B45">
        <v>1</v>
      </c>
      <c r="C45" s="1">
        <v>15158</v>
      </c>
      <c r="D45">
        <v>1</v>
      </c>
      <c r="E45">
        <v>17.399999999999999</v>
      </c>
      <c r="F45">
        <v>66</v>
      </c>
      <c r="G45">
        <v>16</v>
      </c>
      <c r="H45">
        <v>8</v>
      </c>
      <c r="I45">
        <v>1</v>
      </c>
      <c r="J45">
        <v>1</v>
      </c>
      <c r="K45">
        <v>1</v>
      </c>
      <c r="N45">
        <v>0</v>
      </c>
      <c r="O45">
        <v>0</v>
      </c>
      <c r="P45">
        <v>0</v>
      </c>
      <c r="Q45">
        <v>0</v>
      </c>
      <c r="R45">
        <v>9</v>
      </c>
      <c r="S45">
        <v>0</v>
      </c>
      <c r="T45">
        <v>0</v>
      </c>
      <c r="U45">
        <v>0</v>
      </c>
      <c r="V45">
        <v>0</v>
      </c>
      <c r="W45">
        <v>0</v>
      </c>
      <c r="X45">
        <v>2</v>
      </c>
      <c r="Y45">
        <v>0</v>
      </c>
      <c r="Z45">
        <v>0</v>
      </c>
      <c r="AA45">
        <v>0</v>
      </c>
      <c r="AB45">
        <v>12.2</v>
      </c>
      <c r="AC45">
        <v>17.399999999999999</v>
      </c>
      <c r="AD45">
        <v>13</v>
      </c>
      <c r="AE45">
        <v>0</v>
      </c>
      <c r="AF45">
        <v>0</v>
      </c>
      <c r="AG45">
        <v>0</v>
      </c>
      <c r="AH45">
        <v>0</v>
      </c>
      <c r="AI45">
        <v>0</v>
      </c>
      <c r="AJ45">
        <v>0</v>
      </c>
      <c r="AK45">
        <v>0</v>
      </c>
      <c r="AL45">
        <v>0</v>
      </c>
      <c r="AM45">
        <v>0</v>
      </c>
      <c r="AN45">
        <v>0</v>
      </c>
      <c r="AO45">
        <v>9.4</v>
      </c>
      <c r="AP45">
        <v>2</v>
      </c>
      <c r="AQ45">
        <v>1</v>
      </c>
      <c r="AR45">
        <v>0</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row>
    <row r="46" spans="1:75" x14ac:dyDescent="0.25">
      <c r="A46">
        <v>2449000</v>
      </c>
      <c r="B46">
        <v>1</v>
      </c>
      <c r="C46" s="1">
        <v>15189</v>
      </c>
      <c r="D46">
        <v>1</v>
      </c>
      <c r="E46">
        <v>15</v>
      </c>
      <c r="F46">
        <v>72.900000000000006</v>
      </c>
      <c r="G46">
        <v>16</v>
      </c>
      <c r="H46">
        <v>8</v>
      </c>
      <c r="I46">
        <v>1</v>
      </c>
      <c r="J46">
        <v>1</v>
      </c>
      <c r="K46">
        <v>1</v>
      </c>
      <c r="N46">
        <v>0</v>
      </c>
      <c r="O46">
        <v>0.5</v>
      </c>
      <c r="P46">
        <v>9</v>
      </c>
      <c r="Q46">
        <v>12</v>
      </c>
      <c r="R46">
        <v>8</v>
      </c>
      <c r="S46">
        <v>0</v>
      </c>
      <c r="T46">
        <v>0</v>
      </c>
      <c r="U46">
        <v>0</v>
      </c>
      <c r="V46">
        <v>0</v>
      </c>
      <c r="W46">
        <v>0</v>
      </c>
      <c r="X46">
        <v>0</v>
      </c>
      <c r="Y46">
        <v>0</v>
      </c>
      <c r="Z46">
        <v>0</v>
      </c>
      <c r="AA46">
        <v>0</v>
      </c>
      <c r="AB46">
        <v>12.2</v>
      </c>
      <c r="AC46">
        <v>15</v>
      </c>
      <c r="AD46">
        <v>14.2</v>
      </c>
      <c r="AE46">
        <v>2</v>
      </c>
      <c r="AF46">
        <v>0</v>
      </c>
      <c r="AG46">
        <v>0</v>
      </c>
      <c r="AH46">
        <v>0</v>
      </c>
      <c r="AI46">
        <v>0</v>
      </c>
      <c r="AJ46">
        <v>0</v>
      </c>
      <c r="AK46">
        <v>0</v>
      </c>
      <c r="AL46">
        <v>0</v>
      </c>
      <c r="AM46">
        <v>0</v>
      </c>
      <c r="AN46">
        <v>0</v>
      </c>
      <c r="AO46">
        <v>0</v>
      </c>
      <c r="AP46">
        <v>0</v>
      </c>
      <c r="AQ46">
        <v>0</v>
      </c>
      <c r="AR46">
        <v>0</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row>
    <row r="47" spans="1:75" x14ac:dyDescent="0.25">
      <c r="A47">
        <v>2449000</v>
      </c>
      <c r="B47">
        <v>1</v>
      </c>
      <c r="C47" s="1">
        <v>15220</v>
      </c>
      <c r="D47">
        <v>1</v>
      </c>
      <c r="E47">
        <v>47.2</v>
      </c>
      <c r="F47">
        <v>269.2</v>
      </c>
      <c r="G47">
        <v>26</v>
      </c>
      <c r="H47">
        <v>12</v>
      </c>
      <c r="I47">
        <v>1</v>
      </c>
      <c r="J47">
        <v>1</v>
      </c>
      <c r="K47">
        <v>1</v>
      </c>
      <c r="N47">
        <v>0</v>
      </c>
      <c r="O47">
        <v>0</v>
      </c>
      <c r="P47">
        <v>19.100000000000001</v>
      </c>
      <c r="Q47">
        <v>0.5</v>
      </c>
      <c r="R47">
        <v>0</v>
      </c>
      <c r="S47">
        <v>0</v>
      </c>
      <c r="T47">
        <v>0</v>
      </c>
      <c r="U47">
        <v>0</v>
      </c>
      <c r="V47">
        <v>0</v>
      </c>
      <c r="W47">
        <v>0</v>
      </c>
      <c r="X47">
        <v>0</v>
      </c>
      <c r="Y47">
        <v>27</v>
      </c>
      <c r="Z47">
        <v>20</v>
      </c>
      <c r="AA47">
        <v>45.3</v>
      </c>
      <c r="AB47">
        <v>0</v>
      </c>
      <c r="AC47">
        <v>0</v>
      </c>
      <c r="AD47">
        <v>0</v>
      </c>
      <c r="AE47">
        <v>0</v>
      </c>
      <c r="AF47">
        <v>0</v>
      </c>
      <c r="AG47">
        <v>0</v>
      </c>
      <c r="AH47">
        <v>25.4</v>
      </c>
      <c r="AI47">
        <v>0.3</v>
      </c>
      <c r="AJ47">
        <v>9.1999999999999993</v>
      </c>
      <c r="AK47">
        <v>23.2</v>
      </c>
      <c r="AL47">
        <v>25</v>
      </c>
      <c r="AM47">
        <v>47.2</v>
      </c>
      <c r="AN47">
        <v>27</v>
      </c>
      <c r="AO47">
        <v>0</v>
      </c>
      <c r="AP47">
        <v>0</v>
      </c>
      <c r="AQ47">
        <v>0</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0</v>
      </c>
    </row>
    <row r="48" spans="1:75" x14ac:dyDescent="0.25">
      <c r="A48">
        <v>2449000</v>
      </c>
      <c r="B48">
        <v>1</v>
      </c>
      <c r="C48" s="1">
        <v>15250</v>
      </c>
      <c r="D48">
        <v>1</v>
      </c>
      <c r="E48">
        <v>40.200000000000003</v>
      </c>
      <c r="F48">
        <v>163.9</v>
      </c>
      <c r="G48">
        <v>6</v>
      </c>
      <c r="H48">
        <v>11</v>
      </c>
      <c r="I48">
        <v>1</v>
      </c>
      <c r="J48">
        <v>1</v>
      </c>
      <c r="K48">
        <v>1</v>
      </c>
      <c r="N48">
        <v>11.1</v>
      </c>
      <c r="O48">
        <v>0</v>
      </c>
      <c r="P48">
        <v>0</v>
      </c>
      <c r="Q48">
        <v>0</v>
      </c>
      <c r="R48">
        <v>22</v>
      </c>
      <c r="S48">
        <v>40.200000000000003</v>
      </c>
      <c r="T48">
        <v>0</v>
      </c>
      <c r="U48">
        <v>0.5</v>
      </c>
      <c r="V48">
        <v>25.4</v>
      </c>
      <c r="W48">
        <v>0.2</v>
      </c>
      <c r="X48">
        <v>0</v>
      </c>
      <c r="Y48">
        <v>0</v>
      </c>
      <c r="Z48">
        <v>0</v>
      </c>
      <c r="AA48">
        <v>0</v>
      </c>
      <c r="AB48">
        <v>0</v>
      </c>
      <c r="AC48">
        <v>0.2</v>
      </c>
      <c r="AD48">
        <v>32.200000000000003</v>
      </c>
      <c r="AE48">
        <v>0</v>
      </c>
      <c r="AF48">
        <v>0</v>
      </c>
      <c r="AG48">
        <v>0.2</v>
      </c>
      <c r="AH48">
        <v>0</v>
      </c>
      <c r="AI48">
        <v>0</v>
      </c>
      <c r="AJ48">
        <v>0</v>
      </c>
      <c r="AK48">
        <v>0</v>
      </c>
      <c r="AL48">
        <v>0</v>
      </c>
      <c r="AM48">
        <v>0</v>
      </c>
      <c r="AN48">
        <v>0</v>
      </c>
      <c r="AO48">
        <v>0</v>
      </c>
      <c r="AP48">
        <v>0</v>
      </c>
      <c r="AQ48">
        <v>21.9</v>
      </c>
      <c r="AR48">
        <v>10</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row>
    <row r="49" spans="1:75" x14ac:dyDescent="0.25">
      <c r="A49">
        <v>2449000</v>
      </c>
      <c r="B49">
        <v>1</v>
      </c>
      <c r="C49" s="1">
        <v>15281</v>
      </c>
      <c r="D49">
        <v>1</v>
      </c>
      <c r="E49">
        <v>63</v>
      </c>
      <c r="F49">
        <v>242.1</v>
      </c>
      <c r="G49">
        <v>5</v>
      </c>
      <c r="H49">
        <v>14</v>
      </c>
      <c r="I49">
        <v>1</v>
      </c>
      <c r="J49">
        <v>1</v>
      </c>
      <c r="K49">
        <v>1</v>
      </c>
      <c r="N49">
        <v>50</v>
      </c>
      <c r="O49">
        <v>0</v>
      </c>
      <c r="P49">
        <v>0</v>
      </c>
      <c r="Q49">
        <v>48</v>
      </c>
      <c r="R49">
        <v>63</v>
      </c>
      <c r="S49">
        <v>17</v>
      </c>
      <c r="T49">
        <v>0</v>
      </c>
      <c r="U49">
        <v>0.2</v>
      </c>
      <c r="V49">
        <v>0</v>
      </c>
      <c r="W49">
        <v>0</v>
      </c>
      <c r="X49">
        <v>0.4</v>
      </c>
      <c r="Y49">
        <v>0</v>
      </c>
      <c r="Z49">
        <v>25</v>
      </c>
      <c r="AA49">
        <v>0</v>
      </c>
      <c r="AB49">
        <v>0</v>
      </c>
      <c r="AC49">
        <v>0</v>
      </c>
      <c r="AD49">
        <v>11.4</v>
      </c>
      <c r="AE49">
        <v>0.3</v>
      </c>
      <c r="AF49">
        <v>0</v>
      </c>
      <c r="AG49">
        <v>0.2</v>
      </c>
      <c r="AH49">
        <v>0.5</v>
      </c>
      <c r="AI49">
        <v>0</v>
      </c>
      <c r="AJ49">
        <v>0</v>
      </c>
      <c r="AK49">
        <v>0</v>
      </c>
      <c r="AL49">
        <v>0</v>
      </c>
      <c r="AM49">
        <v>25</v>
      </c>
      <c r="AN49">
        <v>0</v>
      </c>
      <c r="AO49">
        <v>0.5</v>
      </c>
      <c r="AP49">
        <v>0</v>
      </c>
      <c r="AQ49">
        <v>0.6</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0</v>
      </c>
    </row>
    <row r="50" spans="1:75" x14ac:dyDescent="0.25">
      <c r="A50">
        <v>2449000</v>
      </c>
      <c r="B50">
        <v>1</v>
      </c>
      <c r="C50" s="1">
        <v>15311</v>
      </c>
      <c r="D50">
        <v>1</v>
      </c>
      <c r="E50">
        <v>36.200000000000003</v>
      </c>
      <c r="F50">
        <v>114.8</v>
      </c>
      <c r="G50">
        <v>15</v>
      </c>
      <c r="H50">
        <v>13</v>
      </c>
      <c r="I50">
        <v>1</v>
      </c>
      <c r="J50">
        <v>1</v>
      </c>
      <c r="K50">
        <v>1</v>
      </c>
      <c r="N50">
        <v>0</v>
      </c>
      <c r="O50">
        <v>0.5</v>
      </c>
      <c r="P50">
        <v>0.8</v>
      </c>
      <c r="Q50">
        <v>0</v>
      </c>
      <c r="R50">
        <v>0</v>
      </c>
      <c r="S50">
        <v>0</v>
      </c>
      <c r="T50">
        <v>0</v>
      </c>
      <c r="U50">
        <v>0</v>
      </c>
      <c r="V50">
        <v>1</v>
      </c>
      <c r="W50">
        <v>0.9</v>
      </c>
      <c r="X50">
        <v>0.8</v>
      </c>
      <c r="Y50">
        <v>1</v>
      </c>
      <c r="Z50">
        <v>21.3</v>
      </c>
      <c r="AA50">
        <v>0.3</v>
      </c>
      <c r="AB50">
        <v>36.200000000000003</v>
      </c>
      <c r="AC50">
        <v>12.3</v>
      </c>
      <c r="AD50">
        <v>0</v>
      </c>
      <c r="AE50">
        <v>25</v>
      </c>
      <c r="AF50">
        <v>0</v>
      </c>
      <c r="AG50">
        <v>0</v>
      </c>
      <c r="AH50">
        <v>0.7</v>
      </c>
      <c r="AI50">
        <v>0</v>
      </c>
      <c r="AJ50">
        <v>0</v>
      </c>
      <c r="AK50">
        <v>0</v>
      </c>
      <c r="AL50">
        <v>0</v>
      </c>
      <c r="AM50">
        <v>0</v>
      </c>
      <c r="AN50">
        <v>0</v>
      </c>
      <c r="AO50">
        <v>0</v>
      </c>
      <c r="AP50">
        <v>0</v>
      </c>
      <c r="AQ50">
        <v>14</v>
      </c>
      <c r="AR50">
        <v>0</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row>
    <row r="51" spans="1:75" s="2" customFormat="1" x14ac:dyDescent="0.25">
      <c r="A51" s="2">
        <v>2449000</v>
      </c>
      <c r="B51" s="2">
        <v>1</v>
      </c>
      <c r="C51" s="3">
        <v>15342</v>
      </c>
      <c r="D51" s="2">
        <v>1</v>
      </c>
      <c r="E51" s="2">
        <v>22.2</v>
      </c>
      <c r="F51" s="2">
        <v>93.9</v>
      </c>
      <c r="G51" s="2">
        <v>21</v>
      </c>
      <c r="H51" s="2">
        <v>15</v>
      </c>
      <c r="I51" s="2">
        <v>1</v>
      </c>
      <c r="J51" s="2">
        <v>1</v>
      </c>
      <c r="K51" s="2">
        <v>1</v>
      </c>
      <c r="N51" s="2">
        <v>0.4</v>
      </c>
      <c r="O51" s="2">
        <v>0</v>
      </c>
      <c r="P51" s="2">
        <v>0</v>
      </c>
      <c r="Q51" s="2">
        <v>0</v>
      </c>
      <c r="R51" s="2">
        <v>0.6</v>
      </c>
      <c r="S51" s="2">
        <v>0.4</v>
      </c>
      <c r="T51" s="2">
        <v>0</v>
      </c>
      <c r="U51" s="2">
        <v>0</v>
      </c>
      <c r="V51" s="2">
        <v>0</v>
      </c>
      <c r="W51" s="2">
        <v>0</v>
      </c>
      <c r="X51" s="2">
        <v>0</v>
      </c>
      <c r="Y51" s="2">
        <v>0</v>
      </c>
      <c r="Z51" s="2">
        <v>0.6</v>
      </c>
      <c r="AA51" s="2">
        <v>2.6</v>
      </c>
      <c r="AB51" s="2">
        <v>6.2</v>
      </c>
      <c r="AC51" s="2">
        <v>0.3</v>
      </c>
      <c r="AD51" s="2">
        <v>21.2</v>
      </c>
      <c r="AE51" s="2">
        <v>0</v>
      </c>
      <c r="AF51" s="2">
        <v>0</v>
      </c>
      <c r="AG51" s="2">
        <v>4.0999999999999996</v>
      </c>
      <c r="AH51" s="2">
        <v>22.2</v>
      </c>
      <c r="AI51" s="2">
        <v>0</v>
      </c>
      <c r="AJ51" s="2">
        <v>0</v>
      </c>
      <c r="AK51" s="2">
        <v>0</v>
      </c>
      <c r="AL51" s="2">
        <v>2.2999999999999998</v>
      </c>
      <c r="AM51" s="2">
        <v>0</v>
      </c>
      <c r="AN51" s="2">
        <v>0</v>
      </c>
      <c r="AO51" s="2">
        <v>0.3</v>
      </c>
      <c r="AP51" s="2">
        <v>0.4</v>
      </c>
      <c r="AQ51" s="2">
        <v>17.100000000000001</v>
      </c>
      <c r="AR51" s="2">
        <v>15.2</v>
      </c>
      <c r="AS51" s="2">
        <v>1</v>
      </c>
      <c r="AT51" s="2">
        <v>1</v>
      </c>
      <c r="AU51" s="2">
        <v>1</v>
      </c>
      <c r="AV51" s="2">
        <v>1</v>
      </c>
      <c r="AW51" s="2">
        <v>1</v>
      </c>
      <c r="AX51" s="2">
        <v>1</v>
      </c>
      <c r="AY51" s="2">
        <v>1</v>
      </c>
      <c r="AZ51" s="2">
        <v>1</v>
      </c>
      <c r="BA51" s="2">
        <v>1</v>
      </c>
      <c r="BB51" s="2">
        <v>1</v>
      </c>
      <c r="BC51" s="2">
        <v>1</v>
      </c>
      <c r="BD51" s="2">
        <v>1</v>
      </c>
      <c r="BE51" s="2">
        <v>1</v>
      </c>
      <c r="BF51" s="2">
        <v>1</v>
      </c>
      <c r="BG51" s="2">
        <v>1</v>
      </c>
      <c r="BH51" s="2">
        <v>1</v>
      </c>
      <c r="BI51" s="2">
        <v>1</v>
      </c>
      <c r="BJ51" s="2">
        <v>1</v>
      </c>
      <c r="BK51" s="2">
        <v>1</v>
      </c>
      <c r="BL51" s="2">
        <v>1</v>
      </c>
      <c r="BM51" s="2">
        <v>1</v>
      </c>
      <c r="BN51" s="2">
        <v>1</v>
      </c>
      <c r="BO51" s="2">
        <v>1</v>
      </c>
      <c r="BP51" s="2">
        <v>1</v>
      </c>
      <c r="BQ51" s="2">
        <v>1</v>
      </c>
      <c r="BR51" s="2">
        <v>1</v>
      </c>
      <c r="BS51" s="2">
        <v>1</v>
      </c>
      <c r="BT51" s="2">
        <v>1</v>
      </c>
      <c r="BU51" s="2">
        <v>1</v>
      </c>
      <c r="BV51" s="2">
        <v>1</v>
      </c>
      <c r="BW51" s="2">
        <v>1</v>
      </c>
    </row>
    <row r="52" spans="1:75" x14ac:dyDescent="0.25">
      <c r="A52">
        <v>2449000</v>
      </c>
      <c r="B52">
        <v>1</v>
      </c>
      <c r="C52" s="1">
        <v>15373</v>
      </c>
      <c r="D52">
        <v>1</v>
      </c>
      <c r="E52">
        <v>52.4</v>
      </c>
      <c r="F52">
        <v>148.5</v>
      </c>
      <c r="G52">
        <v>2</v>
      </c>
      <c r="H52">
        <v>18</v>
      </c>
      <c r="I52">
        <v>1</v>
      </c>
      <c r="J52">
        <v>1</v>
      </c>
      <c r="K52">
        <v>1</v>
      </c>
      <c r="N52">
        <v>11.3</v>
      </c>
      <c r="O52">
        <v>52.4</v>
      </c>
      <c r="P52">
        <v>20</v>
      </c>
      <c r="Q52">
        <v>0.4</v>
      </c>
      <c r="R52">
        <v>13.2</v>
      </c>
      <c r="S52">
        <v>17.399999999999999</v>
      </c>
      <c r="T52">
        <v>18</v>
      </c>
      <c r="U52">
        <v>0.4</v>
      </c>
      <c r="V52">
        <v>0.2</v>
      </c>
      <c r="W52">
        <v>12</v>
      </c>
      <c r="X52">
        <v>0.4</v>
      </c>
      <c r="Y52">
        <v>0</v>
      </c>
      <c r="Z52">
        <v>0.4</v>
      </c>
      <c r="AA52">
        <v>0.3</v>
      </c>
      <c r="AB52">
        <v>0</v>
      </c>
      <c r="AC52">
        <v>0</v>
      </c>
      <c r="AD52">
        <v>0</v>
      </c>
      <c r="AE52">
        <v>0.4</v>
      </c>
      <c r="AF52">
        <v>0</v>
      </c>
      <c r="AG52">
        <v>0.4</v>
      </c>
      <c r="AH52">
        <v>0</v>
      </c>
      <c r="AI52">
        <v>0.6</v>
      </c>
      <c r="AJ52">
        <v>0.4</v>
      </c>
      <c r="AK52">
        <v>0</v>
      </c>
      <c r="AL52">
        <v>0</v>
      </c>
      <c r="AM52">
        <v>0</v>
      </c>
      <c r="AN52">
        <v>0</v>
      </c>
      <c r="AO52">
        <v>0.3</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0</v>
      </c>
    </row>
    <row r="53" spans="1:75" x14ac:dyDescent="0.25">
      <c r="A53">
        <v>2449000</v>
      </c>
      <c r="B53">
        <v>1</v>
      </c>
      <c r="C53" s="1">
        <v>15401</v>
      </c>
      <c r="D53">
        <v>1</v>
      </c>
      <c r="E53">
        <v>66</v>
      </c>
      <c r="F53">
        <v>87.2</v>
      </c>
      <c r="G53">
        <v>17</v>
      </c>
      <c r="H53">
        <v>12</v>
      </c>
      <c r="I53">
        <v>1</v>
      </c>
      <c r="J53">
        <v>1</v>
      </c>
      <c r="K53">
        <v>1</v>
      </c>
      <c r="N53">
        <v>0</v>
      </c>
      <c r="O53">
        <v>0</v>
      </c>
      <c r="P53">
        <v>0</v>
      </c>
      <c r="Q53">
        <v>17.399999999999999</v>
      </c>
      <c r="R53">
        <v>0.4</v>
      </c>
      <c r="S53">
        <v>0.4</v>
      </c>
      <c r="T53">
        <v>0.2</v>
      </c>
      <c r="U53">
        <v>0.3</v>
      </c>
      <c r="V53">
        <v>0</v>
      </c>
      <c r="W53">
        <v>0</v>
      </c>
      <c r="X53">
        <v>0</v>
      </c>
      <c r="Y53">
        <v>0.3</v>
      </c>
      <c r="Z53">
        <v>0</v>
      </c>
      <c r="AA53">
        <v>0</v>
      </c>
      <c r="AB53">
        <v>0.3</v>
      </c>
      <c r="AC53">
        <v>0.4</v>
      </c>
      <c r="AD53">
        <v>66</v>
      </c>
      <c r="AE53">
        <v>0</v>
      </c>
      <c r="AF53">
        <v>0.3</v>
      </c>
      <c r="AG53">
        <v>0</v>
      </c>
      <c r="AH53">
        <v>0</v>
      </c>
      <c r="AI53">
        <v>0</v>
      </c>
      <c r="AJ53">
        <v>0</v>
      </c>
      <c r="AK53">
        <v>0</v>
      </c>
      <c r="AL53">
        <v>0</v>
      </c>
      <c r="AM53">
        <v>0.4</v>
      </c>
      <c r="AN53">
        <v>0.8</v>
      </c>
      <c r="AO53">
        <v>0</v>
      </c>
      <c r="AP53">
        <v>0</v>
      </c>
      <c r="AQ53">
        <v>0</v>
      </c>
      <c r="AR53">
        <v>0</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row>
    <row r="54" spans="1:75" x14ac:dyDescent="0.25">
      <c r="A54">
        <v>2449000</v>
      </c>
      <c r="B54">
        <v>1</v>
      </c>
      <c r="C54" s="1">
        <v>15432</v>
      </c>
      <c r="D54">
        <v>1</v>
      </c>
      <c r="E54">
        <v>36.4</v>
      </c>
      <c r="F54">
        <v>119.7</v>
      </c>
      <c r="G54">
        <v>30</v>
      </c>
      <c r="H54">
        <v>12</v>
      </c>
      <c r="I54">
        <v>1</v>
      </c>
      <c r="J54">
        <v>1</v>
      </c>
      <c r="K54">
        <v>1</v>
      </c>
      <c r="N54">
        <v>1</v>
      </c>
      <c r="O54">
        <v>0</v>
      </c>
      <c r="P54">
        <v>0</v>
      </c>
      <c r="Q54">
        <v>0</v>
      </c>
      <c r="R54">
        <v>0.2</v>
      </c>
      <c r="S54">
        <v>0</v>
      </c>
      <c r="T54">
        <v>22.2</v>
      </c>
      <c r="U54">
        <v>21.3</v>
      </c>
      <c r="V54">
        <v>0</v>
      </c>
      <c r="W54">
        <v>0</v>
      </c>
      <c r="X54">
        <v>0</v>
      </c>
      <c r="Y54">
        <v>0</v>
      </c>
      <c r="Z54">
        <v>0</v>
      </c>
      <c r="AA54">
        <v>14</v>
      </c>
      <c r="AB54">
        <v>0</v>
      </c>
      <c r="AC54">
        <v>0.3</v>
      </c>
      <c r="AD54">
        <v>0</v>
      </c>
      <c r="AE54">
        <v>0.4</v>
      </c>
      <c r="AF54">
        <v>0.2</v>
      </c>
      <c r="AG54">
        <v>0.8</v>
      </c>
      <c r="AH54">
        <v>2.5</v>
      </c>
      <c r="AI54">
        <v>0</v>
      </c>
      <c r="AJ54">
        <v>0</v>
      </c>
      <c r="AK54">
        <v>0</v>
      </c>
      <c r="AL54">
        <v>0</v>
      </c>
      <c r="AM54">
        <v>20.399999999999999</v>
      </c>
      <c r="AN54">
        <v>0</v>
      </c>
      <c r="AO54">
        <v>0</v>
      </c>
      <c r="AP54">
        <v>0</v>
      </c>
      <c r="AQ54">
        <v>36.4</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0</v>
      </c>
    </row>
    <row r="55" spans="1:75" x14ac:dyDescent="0.25">
      <c r="A55">
        <v>2449000</v>
      </c>
      <c r="B55">
        <v>1</v>
      </c>
      <c r="C55" s="1">
        <v>15462</v>
      </c>
      <c r="D55">
        <v>1</v>
      </c>
      <c r="E55">
        <v>16.2</v>
      </c>
      <c r="F55">
        <v>18.600000000000001</v>
      </c>
      <c r="G55">
        <v>2</v>
      </c>
      <c r="H55">
        <v>7</v>
      </c>
      <c r="I55">
        <v>1</v>
      </c>
      <c r="J55">
        <v>1</v>
      </c>
      <c r="K55">
        <v>1</v>
      </c>
      <c r="N55">
        <v>0.2</v>
      </c>
      <c r="O55">
        <v>16.2</v>
      </c>
      <c r="P55">
        <v>0</v>
      </c>
      <c r="Q55">
        <v>0.4</v>
      </c>
      <c r="R55">
        <v>0</v>
      </c>
      <c r="S55">
        <v>0</v>
      </c>
      <c r="T55">
        <v>0</v>
      </c>
      <c r="U55">
        <v>0</v>
      </c>
      <c r="V55">
        <v>0</v>
      </c>
      <c r="W55">
        <v>0</v>
      </c>
      <c r="X55">
        <v>0</v>
      </c>
      <c r="Y55">
        <v>0</v>
      </c>
      <c r="Z55">
        <v>0</v>
      </c>
      <c r="AA55">
        <v>0.5</v>
      </c>
      <c r="AB55">
        <v>0.8</v>
      </c>
      <c r="AC55">
        <v>0</v>
      </c>
      <c r="AD55">
        <v>0</v>
      </c>
      <c r="AE55">
        <v>0</v>
      </c>
      <c r="AF55">
        <v>0</v>
      </c>
      <c r="AG55">
        <v>0</v>
      </c>
      <c r="AH55">
        <v>0</v>
      </c>
      <c r="AI55">
        <v>0</v>
      </c>
      <c r="AJ55">
        <v>0.2</v>
      </c>
      <c r="AK55">
        <v>0</v>
      </c>
      <c r="AL55">
        <v>0.3</v>
      </c>
      <c r="AM55">
        <v>0</v>
      </c>
      <c r="AN55">
        <v>0</v>
      </c>
      <c r="AO55">
        <v>0</v>
      </c>
      <c r="AP55">
        <v>0</v>
      </c>
      <c r="AQ55">
        <v>0</v>
      </c>
      <c r="AR55">
        <v>0</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row>
    <row r="56" spans="1:75" x14ac:dyDescent="0.25">
      <c r="A56">
        <v>2449000</v>
      </c>
      <c r="B56">
        <v>1</v>
      </c>
      <c r="C56" s="1">
        <v>15493</v>
      </c>
      <c r="D56">
        <v>1</v>
      </c>
      <c r="E56">
        <v>20</v>
      </c>
      <c r="F56">
        <v>80</v>
      </c>
      <c r="G56">
        <v>8</v>
      </c>
      <c r="H56">
        <v>10</v>
      </c>
      <c r="I56">
        <v>1</v>
      </c>
      <c r="J56">
        <v>1</v>
      </c>
      <c r="K56">
        <v>1</v>
      </c>
      <c r="N56">
        <v>0</v>
      </c>
      <c r="O56">
        <v>0</v>
      </c>
      <c r="P56">
        <v>0</v>
      </c>
      <c r="Q56">
        <v>0</v>
      </c>
      <c r="R56">
        <v>0.3</v>
      </c>
      <c r="S56">
        <v>11.4</v>
      </c>
      <c r="T56">
        <v>0</v>
      </c>
      <c r="U56">
        <v>20</v>
      </c>
      <c r="V56">
        <v>0.8</v>
      </c>
      <c r="W56">
        <v>0.9</v>
      </c>
      <c r="X56">
        <v>10</v>
      </c>
      <c r="Y56">
        <v>0</v>
      </c>
      <c r="Z56">
        <v>0</v>
      </c>
      <c r="AA56">
        <v>0</v>
      </c>
      <c r="AB56">
        <v>0</v>
      </c>
      <c r="AC56">
        <v>0</v>
      </c>
      <c r="AD56">
        <v>13.2</v>
      </c>
      <c r="AE56">
        <v>10</v>
      </c>
      <c r="AF56">
        <v>13.2</v>
      </c>
      <c r="AG56">
        <v>0</v>
      </c>
      <c r="AH56">
        <v>0</v>
      </c>
      <c r="AI56">
        <v>0</v>
      </c>
      <c r="AJ56">
        <v>0</v>
      </c>
      <c r="AK56">
        <v>0</v>
      </c>
      <c r="AL56">
        <v>0</v>
      </c>
      <c r="AM56">
        <v>0</v>
      </c>
      <c r="AN56">
        <v>0</v>
      </c>
      <c r="AO56">
        <v>0.2</v>
      </c>
      <c r="AP56">
        <v>0</v>
      </c>
      <c r="AQ56">
        <v>0</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0</v>
      </c>
    </row>
    <row r="57" spans="1:75" x14ac:dyDescent="0.25">
      <c r="A57">
        <v>2449000</v>
      </c>
      <c r="B57">
        <v>1</v>
      </c>
      <c r="C57" s="1">
        <v>15523</v>
      </c>
      <c r="D57">
        <v>1</v>
      </c>
      <c r="E57">
        <v>52</v>
      </c>
      <c r="F57">
        <v>57</v>
      </c>
      <c r="G57">
        <v>4</v>
      </c>
      <c r="H57">
        <v>12</v>
      </c>
      <c r="I57">
        <v>1</v>
      </c>
      <c r="J57">
        <v>1</v>
      </c>
      <c r="K57">
        <v>1</v>
      </c>
      <c r="N57">
        <v>0</v>
      </c>
      <c r="O57">
        <v>0</v>
      </c>
      <c r="P57">
        <v>0.3</v>
      </c>
      <c r="Q57">
        <v>52</v>
      </c>
      <c r="R57">
        <v>0.3</v>
      </c>
      <c r="S57">
        <v>0</v>
      </c>
      <c r="T57">
        <v>0.2</v>
      </c>
      <c r="U57">
        <v>0.4</v>
      </c>
      <c r="V57">
        <v>0.4</v>
      </c>
      <c r="W57">
        <v>0.6</v>
      </c>
      <c r="X57">
        <v>0.8</v>
      </c>
      <c r="Y57">
        <v>0</v>
      </c>
      <c r="Z57">
        <v>0</v>
      </c>
      <c r="AA57">
        <v>0</v>
      </c>
      <c r="AB57">
        <v>0</v>
      </c>
      <c r="AC57">
        <v>0</v>
      </c>
      <c r="AD57">
        <v>0</v>
      </c>
      <c r="AE57">
        <v>0.2</v>
      </c>
      <c r="AF57">
        <v>0.8</v>
      </c>
      <c r="AG57">
        <v>0</v>
      </c>
      <c r="AH57">
        <v>0</v>
      </c>
      <c r="AI57">
        <v>0</v>
      </c>
      <c r="AJ57">
        <v>0</v>
      </c>
      <c r="AK57">
        <v>0</v>
      </c>
      <c r="AL57">
        <v>0</v>
      </c>
      <c r="AM57">
        <v>0</v>
      </c>
      <c r="AN57">
        <v>0</v>
      </c>
      <c r="AO57">
        <v>0</v>
      </c>
      <c r="AP57">
        <v>0.2</v>
      </c>
      <c r="AQ57">
        <v>0.8</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row>
    <row r="58" spans="1:75" x14ac:dyDescent="0.25">
      <c r="A58">
        <v>2449000</v>
      </c>
      <c r="B58">
        <v>1</v>
      </c>
      <c r="C58" s="1">
        <v>15554</v>
      </c>
      <c r="D58">
        <v>1</v>
      </c>
      <c r="E58">
        <v>1.5</v>
      </c>
      <c r="F58">
        <v>3.2</v>
      </c>
      <c r="G58">
        <v>1</v>
      </c>
      <c r="H58">
        <v>3</v>
      </c>
      <c r="I58">
        <v>1</v>
      </c>
      <c r="J58">
        <v>1</v>
      </c>
      <c r="K58">
        <v>1</v>
      </c>
      <c r="N58">
        <v>1.5</v>
      </c>
      <c r="O58">
        <v>0</v>
      </c>
      <c r="P58">
        <v>0</v>
      </c>
      <c r="Q58">
        <v>0</v>
      </c>
      <c r="R58">
        <v>0</v>
      </c>
      <c r="S58">
        <v>0</v>
      </c>
      <c r="T58">
        <v>0</v>
      </c>
      <c r="U58">
        <v>0</v>
      </c>
      <c r="V58">
        <v>0</v>
      </c>
      <c r="W58">
        <v>0</v>
      </c>
      <c r="X58">
        <v>0</v>
      </c>
      <c r="Y58">
        <v>0.8</v>
      </c>
      <c r="Z58">
        <v>0</v>
      </c>
      <c r="AA58">
        <v>0</v>
      </c>
      <c r="AB58">
        <v>0</v>
      </c>
      <c r="AC58">
        <v>0</v>
      </c>
      <c r="AD58">
        <v>0</v>
      </c>
      <c r="AE58">
        <v>0</v>
      </c>
      <c r="AF58">
        <v>0</v>
      </c>
      <c r="AG58">
        <v>0</v>
      </c>
      <c r="AH58">
        <v>0</v>
      </c>
      <c r="AI58">
        <v>0</v>
      </c>
      <c r="AJ58">
        <v>0</v>
      </c>
      <c r="AK58">
        <v>0</v>
      </c>
      <c r="AL58">
        <v>0.9</v>
      </c>
      <c r="AM58">
        <v>0</v>
      </c>
      <c r="AN58">
        <v>0</v>
      </c>
      <c r="AO58">
        <v>0</v>
      </c>
      <c r="AP58">
        <v>0</v>
      </c>
      <c r="AQ58">
        <v>0</v>
      </c>
      <c r="AR58">
        <v>0</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row>
    <row r="59" spans="1:75" x14ac:dyDescent="0.25">
      <c r="A59">
        <v>2449000</v>
      </c>
      <c r="B59">
        <v>1</v>
      </c>
      <c r="C59" s="1">
        <v>15585</v>
      </c>
      <c r="D59">
        <v>1</v>
      </c>
      <c r="E59">
        <v>28.3</v>
      </c>
      <c r="F59">
        <v>118.1</v>
      </c>
      <c r="G59">
        <v>25</v>
      </c>
      <c r="H59">
        <v>8</v>
      </c>
      <c r="I59">
        <v>1</v>
      </c>
      <c r="J59">
        <v>1</v>
      </c>
      <c r="K59">
        <v>1</v>
      </c>
      <c r="N59">
        <v>0</v>
      </c>
      <c r="O59">
        <v>0</v>
      </c>
      <c r="P59">
        <v>0</v>
      </c>
      <c r="Q59">
        <v>0</v>
      </c>
      <c r="R59">
        <v>26.2</v>
      </c>
      <c r="S59">
        <v>0</v>
      </c>
      <c r="T59">
        <v>0</v>
      </c>
      <c r="U59">
        <v>0.2</v>
      </c>
      <c r="V59">
        <v>0</v>
      </c>
      <c r="W59">
        <v>0</v>
      </c>
      <c r="X59">
        <v>0</v>
      </c>
      <c r="Y59">
        <v>0</v>
      </c>
      <c r="Z59">
        <v>0</v>
      </c>
      <c r="AA59">
        <v>0</v>
      </c>
      <c r="AB59">
        <v>0</v>
      </c>
      <c r="AC59">
        <v>10.199999999999999</v>
      </c>
      <c r="AD59">
        <v>0.7</v>
      </c>
      <c r="AE59">
        <v>15.3</v>
      </c>
      <c r="AF59">
        <v>25.2</v>
      </c>
      <c r="AG59">
        <v>0</v>
      </c>
      <c r="AH59">
        <v>0</v>
      </c>
      <c r="AI59">
        <v>0</v>
      </c>
      <c r="AJ59">
        <v>0</v>
      </c>
      <c r="AK59">
        <v>0</v>
      </c>
      <c r="AL59">
        <v>28.3</v>
      </c>
      <c r="AM59">
        <v>0</v>
      </c>
      <c r="AN59">
        <v>0</v>
      </c>
      <c r="AO59">
        <v>0</v>
      </c>
      <c r="AP59">
        <v>0</v>
      </c>
      <c r="AQ59">
        <v>12</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0</v>
      </c>
    </row>
    <row r="60" spans="1:75" x14ac:dyDescent="0.25">
      <c r="A60">
        <v>2449000</v>
      </c>
      <c r="B60">
        <v>1</v>
      </c>
      <c r="C60" s="1">
        <v>15615</v>
      </c>
      <c r="D60">
        <v>1</v>
      </c>
      <c r="E60">
        <v>23</v>
      </c>
      <c r="F60">
        <v>64.5</v>
      </c>
      <c r="G60">
        <v>15</v>
      </c>
      <c r="H60">
        <v>7</v>
      </c>
      <c r="I60">
        <v>1</v>
      </c>
      <c r="J60">
        <v>1</v>
      </c>
      <c r="K60">
        <v>1</v>
      </c>
      <c r="N60">
        <v>0</v>
      </c>
      <c r="O60">
        <v>0</v>
      </c>
      <c r="P60">
        <v>12</v>
      </c>
      <c r="Q60">
        <v>0</v>
      </c>
      <c r="R60">
        <v>0.2</v>
      </c>
      <c r="S60">
        <v>0</v>
      </c>
      <c r="T60">
        <v>0</v>
      </c>
      <c r="U60">
        <v>0</v>
      </c>
      <c r="V60">
        <v>0</v>
      </c>
      <c r="W60">
        <v>10</v>
      </c>
      <c r="X60">
        <v>0</v>
      </c>
      <c r="Y60">
        <v>0</v>
      </c>
      <c r="Z60">
        <v>0</v>
      </c>
      <c r="AA60">
        <v>0</v>
      </c>
      <c r="AB60">
        <v>23</v>
      </c>
      <c r="AC60">
        <v>0</v>
      </c>
      <c r="AD60">
        <v>0</v>
      </c>
      <c r="AE60">
        <v>0</v>
      </c>
      <c r="AF60">
        <v>0</v>
      </c>
      <c r="AG60">
        <v>0</v>
      </c>
      <c r="AH60">
        <v>0</v>
      </c>
      <c r="AI60">
        <v>0</v>
      </c>
      <c r="AJ60">
        <v>18.2</v>
      </c>
      <c r="AK60">
        <v>0.9</v>
      </c>
      <c r="AL60">
        <v>0</v>
      </c>
      <c r="AM60">
        <v>0</v>
      </c>
      <c r="AN60">
        <v>0.2</v>
      </c>
      <c r="AO60">
        <v>0</v>
      </c>
      <c r="AP60">
        <v>0</v>
      </c>
      <c r="AQ60">
        <v>0</v>
      </c>
      <c r="AR60">
        <v>0</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row>
    <row r="61" spans="1:75" x14ac:dyDescent="0.25">
      <c r="A61">
        <v>2449000</v>
      </c>
      <c r="B61">
        <v>1</v>
      </c>
      <c r="C61" s="1">
        <v>15646</v>
      </c>
      <c r="D61">
        <v>1</v>
      </c>
      <c r="E61">
        <v>10.199999999999999</v>
      </c>
      <c r="F61">
        <v>12</v>
      </c>
      <c r="G61">
        <v>9</v>
      </c>
      <c r="H61">
        <v>5</v>
      </c>
      <c r="I61">
        <v>1</v>
      </c>
      <c r="J61">
        <v>1</v>
      </c>
      <c r="K61">
        <v>1</v>
      </c>
      <c r="N61">
        <v>0</v>
      </c>
      <c r="O61">
        <v>0</v>
      </c>
      <c r="P61">
        <v>0</v>
      </c>
      <c r="Q61">
        <v>0</v>
      </c>
      <c r="R61">
        <v>0</v>
      </c>
      <c r="S61">
        <v>0</v>
      </c>
      <c r="T61">
        <v>0</v>
      </c>
      <c r="U61">
        <v>0</v>
      </c>
      <c r="V61">
        <v>10.199999999999999</v>
      </c>
      <c r="W61">
        <v>0</v>
      </c>
      <c r="X61">
        <v>0</v>
      </c>
      <c r="Y61">
        <v>0</v>
      </c>
      <c r="Z61">
        <v>0</v>
      </c>
      <c r="AA61">
        <v>0</v>
      </c>
      <c r="AB61">
        <v>0</v>
      </c>
      <c r="AC61">
        <v>0.8</v>
      </c>
      <c r="AD61">
        <v>0</v>
      </c>
      <c r="AE61">
        <v>0.2</v>
      </c>
      <c r="AF61">
        <v>0</v>
      </c>
      <c r="AG61">
        <v>0</v>
      </c>
      <c r="AH61">
        <v>0</v>
      </c>
      <c r="AI61">
        <v>0.2</v>
      </c>
      <c r="AJ61">
        <v>0</v>
      </c>
      <c r="AK61">
        <v>0</v>
      </c>
      <c r="AL61">
        <v>0</v>
      </c>
      <c r="AM61">
        <v>0</v>
      </c>
      <c r="AN61">
        <v>0</v>
      </c>
      <c r="AO61">
        <v>0</v>
      </c>
      <c r="AP61">
        <v>0</v>
      </c>
      <c r="AQ61">
        <v>0.6</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0</v>
      </c>
    </row>
    <row r="62" spans="1:75" x14ac:dyDescent="0.25">
      <c r="A62">
        <v>2449000</v>
      </c>
      <c r="B62">
        <v>1</v>
      </c>
      <c r="C62" s="1">
        <v>15676</v>
      </c>
      <c r="D62">
        <v>1</v>
      </c>
      <c r="E62">
        <v>20</v>
      </c>
      <c r="F62">
        <v>71.900000000000006</v>
      </c>
      <c r="G62">
        <v>14</v>
      </c>
      <c r="H62">
        <v>8</v>
      </c>
      <c r="I62">
        <v>1</v>
      </c>
      <c r="J62">
        <v>1</v>
      </c>
      <c r="K62">
        <v>1</v>
      </c>
      <c r="N62">
        <v>0.3</v>
      </c>
      <c r="O62">
        <v>0</v>
      </c>
      <c r="P62">
        <v>0</v>
      </c>
      <c r="Q62">
        <v>0</v>
      </c>
      <c r="R62">
        <v>0</v>
      </c>
      <c r="S62">
        <v>0</v>
      </c>
      <c r="T62">
        <v>0</v>
      </c>
      <c r="U62">
        <v>0.8</v>
      </c>
      <c r="V62">
        <v>0</v>
      </c>
      <c r="W62">
        <v>0</v>
      </c>
      <c r="X62">
        <v>0</v>
      </c>
      <c r="Y62">
        <v>0</v>
      </c>
      <c r="Z62">
        <v>0</v>
      </c>
      <c r="AA62">
        <v>20</v>
      </c>
      <c r="AB62">
        <v>10.199999999999999</v>
      </c>
      <c r="AC62">
        <v>0</v>
      </c>
      <c r="AD62">
        <v>0</v>
      </c>
      <c r="AE62">
        <v>10</v>
      </c>
      <c r="AF62">
        <v>0</v>
      </c>
      <c r="AG62">
        <v>0</v>
      </c>
      <c r="AH62">
        <v>12</v>
      </c>
      <c r="AI62">
        <v>0.6</v>
      </c>
      <c r="AJ62">
        <v>18</v>
      </c>
      <c r="AK62">
        <v>0</v>
      </c>
      <c r="AL62">
        <v>0</v>
      </c>
      <c r="AM62">
        <v>0</v>
      </c>
      <c r="AN62">
        <v>0</v>
      </c>
      <c r="AO62">
        <v>0</v>
      </c>
      <c r="AP62">
        <v>0</v>
      </c>
      <c r="AQ62">
        <v>0</v>
      </c>
      <c r="AR62">
        <v>0</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row>
    <row r="63" spans="1:75" s="2" customFormat="1" x14ac:dyDescent="0.25">
      <c r="A63" s="2">
        <v>2449000</v>
      </c>
      <c r="B63" s="2">
        <v>1</v>
      </c>
      <c r="C63" s="3">
        <v>15707</v>
      </c>
      <c r="D63" s="2">
        <v>1</v>
      </c>
      <c r="E63" s="2">
        <v>30.3</v>
      </c>
      <c r="F63" s="2">
        <v>153.4</v>
      </c>
      <c r="G63" s="2">
        <v>19</v>
      </c>
      <c r="H63" s="2">
        <v>9</v>
      </c>
      <c r="I63" s="2">
        <v>1</v>
      </c>
      <c r="J63" s="2">
        <v>1</v>
      </c>
      <c r="K63" s="2">
        <v>1</v>
      </c>
      <c r="N63" s="2">
        <v>0</v>
      </c>
      <c r="O63" s="2">
        <v>0</v>
      </c>
      <c r="P63" s="2">
        <v>0</v>
      </c>
      <c r="Q63" s="2">
        <v>0</v>
      </c>
      <c r="R63" s="2">
        <v>0</v>
      </c>
      <c r="S63" s="2">
        <v>0</v>
      </c>
      <c r="T63" s="2">
        <v>0</v>
      </c>
      <c r="U63" s="2">
        <v>0</v>
      </c>
      <c r="V63" s="2">
        <v>0</v>
      </c>
      <c r="W63" s="2">
        <v>0</v>
      </c>
      <c r="X63" s="2">
        <v>0</v>
      </c>
      <c r="Y63" s="2">
        <v>0</v>
      </c>
      <c r="Z63" s="2">
        <v>0</v>
      </c>
      <c r="AA63" s="2">
        <v>26.4</v>
      </c>
      <c r="AB63" s="2">
        <v>0</v>
      </c>
      <c r="AC63" s="2">
        <v>0</v>
      </c>
      <c r="AD63" s="2">
        <v>0</v>
      </c>
      <c r="AE63" s="2">
        <v>26.2</v>
      </c>
      <c r="AF63" s="2">
        <v>30.3</v>
      </c>
      <c r="AG63" s="2">
        <v>0</v>
      </c>
      <c r="AH63" s="2">
        <v>0</v>
      </c>
      <c r="AI63" s="2">
        <v>0</v>
      </c>
      <c r="AJ63" s="2">
        <v>0.6</v>
      </c>
      <c r="AK63" s="2">
        <v>0</v>
      </c>
      <c r="AL63" s="2">
        <v>16</v>
      </c>
      <c r="AM63" s="2">
        <v>0</v>
      </c>
      <c r="AN63" s="2">
        <v>0</v>
      </c>
      <c r="AO63" s="2">
        <v>0.6</v>
      </c>
      <c r="AP63" s="2">
        <v>0.8</v>
      </c>
      <c r="AQ63" s="2">
        <v>26</v>
      </c>
      <c r="AR63" s="2">
        <v>26.5</v>
      </c>
      <c r="AS63" s="2">
        <v>1</v>
      </c>
      <c r="AT63" s="2">
        <v>1</v>
      </c>
      <c r="AU63" s="2">
        <v>1</v>
      </c>
      <c r="AV63" s="2">
        <v>1</v>
      </c>
      <c r="AW63" s="2">
        <v>1</v>
      </c>
      <c r="AX63" s="2">
        <v>1</v>
      </c>
      <c r="AY63" s="2">
        <v>1</v>
      </c>
      <c r="AZ63" s="2">
        <v>1</v>
      </c>
      <c r="BA63" s="2">
        <v>1</v>
      </c>
      <c r="BB63" s="2">
        <v>1</v>
      </c>
      <c r="BC63" s="2">
        <v>1</v>
      </c>
      <c r="BD63" s="2">
        <v>1</v>
      </c>
      <c r="BE63" s="2">
        <v>1</v>
      </c>
      <c r="BF63" s="2">
        <v>1</v>
      </c>
      <c r="BG63" s="2">
        <v>1</v>
      </c>
      <c r="BH63" s="2">
        <v>1</v>
      </c>
      <c r="BI63" s="2">
        <v>1</v>
      </c>
      <c r="BJ63" s="2">
        <v>1</v>
      </c>
      <c r="BK63" s="2">
        <v>1</v>
      </c>
      <c r="BL63" s="2">
        <v>1</v>
      </c>
      <c r="BM63" s="2">
        <v>1</v>
      </c>
      <c r="BN63" s="2">
        <v>1</v>
      </c>
      <c r="BO63" s="2">
        <v>1</v>
      </c>
      <c r="BP63" s="2">
        <v>1</v>
      </c>
      <c r="BQ63" s="2">
        <v>1</v>
      </c>
      <c r="BR63" s="2">
        <v>1</v>
      </c>
      <c r="BS63" s="2">
        <v>1</v>
      </c>
      <c r="BT63" s="2">
        <v>1</v>
      </c>
      <c r="BU63" s="2">
        <v>1</v>
      </c>
      <c r="BV63" s="2">
        <v>1</v>
      </c>
      <c r="BW63" s="2">
        <v>1</v>
      </c>
    </row>
    <row r="64" spans="1:75" x14ac:dyDescent="0.25">
      <c r="A64">
        <v>2449000</v>
      </c>
      <c r="B64">
        <v>1</v>
      </c>
      <c r="C64" s="1">
        <v>15738</v>
      </c>
      <c r="D64">
        <v>1</v>
      </c>
      <c r="E64">
        <v>25</v>
      </c>
      <c r="F64">
        <v>44</v>
      </c>
      <c r="G64">
        <v>28</v>
      </c>
      <c r="H64">
        <v>8</v>
      </c>
      <c r="I64">
        <v>1</v>
      </c>
      <c r="J64">
        <v>1</v>
      </c>
      <c r="K64">
        <v>1</v>
      </c>
      <c r="N64">
        <v>0</v>
      </c>
      <c r="O64">
        <v>0</v>
      </c>
      <c r="P64">
        <v>0</v>
      </c>
      <c r="Q64">
        <v>0</v>
      </c>
      <c r="R64">
        <v>0</v>
      </c>
      <c r="S64">
        <v>0</v>
      </c>
      <c r="T64">
        <v>0</v>
      </c>
      <c r="U64">
        <v>0</v>
      </c>
      <c r="V64">
        <v>0</v>
      </c>
      <c r="W64">
        <v>0.8</v>
      </c>
      <c r="X64">
        <v>0.6</v>
      </c>
      <c r="Y64">
        <v>0</v>
      </c>
      <c r="Z64">
        <v>0</v>
      </c>
      <c r="AA64">
        <v>0</v>
      </c>
      <c r="AB64">
        <v>0</v>
      </c>
      <c r="AC64">
        <v>0.9</v>
      </c>
      <c r="AD64">
        <v>0</v>
      </c>
      <c r="AE64">
        <v>0</v>
      </c>
      <c r="AF64">
        <v>0.3</v>
      </c>
      <c r="AG64">
        <v>0</v>
      </c>
      <c r="AH64">
        <v>0</v>
      </c>
      <c r="AI64">
        <v>4.2</v>
      </c>
      <c r="AJ64">
        <v>0.2</v>
      </c>
      <c r="AK64">
        <v>0</v>
      </c>
      <c r="AL64">
        <v>12</v>
      </c>
      <c r="AM64">
        <v>0</v>
      </c>
      <c r="AN64">
        <v>0</v>
      </c>
      <c r="AO64">
        <v>25</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0</v>
      </c>
    </row>
    <row r="65" spans="1:75" x14ac:dyDescent="0.25">
      <c r="A65">
        <v>2449000</v>
      </c>
      <c r="B65">
        <v>1</v>
      </c>
      <c r="C65" s="1">
        <v>15766</v>
      </c>
      <c r="D65">
        <v>1</v>
      </c>
      <c r="E65">
        <v>25</v>
      </c>
      <c r="F65">
        <v>92</v>
      </c>
      <c r="G65">
        <v>14</v>
      </c>
      <c r="H65">
        <v>10</v>
      </c>
      <c r="I65">
        <v>1</v>
      </c>
      <c r="J65">
        <v>1</v>
      </c>
      <c r="K65">
        <v>1</v>
      </c>
      <c r="N65">
        <v>0</v>
      </c>
      <c r="O65">
        <v>0.3</v>
      </c>
      <c r="P65">
        <v>0</v>
      </c>
      <c r="Q65">
        <v>0</v>
      </c>
      <c r="R65">
        <v>0</v>
      </c>
      <c r="S65">
        <v>0</v>
      </c>
      <c r="T65">
        <v>22</v>
      </c>
      <c r="U65">
        <v>0</v>
      </c>
      <c r="V65">
        <v>0</v>
      </c>
      <c r="W65">
        <v>0</v>
      </c>
      <c r="X65">
        <v>10</v>
      </c>
      <c r="Y65">
        <v>12</v>
      </c>
      <c r="Z65">
        <v>21</v>
      </c>
      <c r="AA65">
        <v>25</v>
      </c>
      <c r="AB65">
        <v>0.6</v>
      </c>
      <c r="AC65">
        <v>0</v>
      </c>
      <c r="AD65">
        <v>0</v>
      </c>
      <c r="AE65">
        <v>0</v>
      </c>
      <c r="AF65">
        <v>0</v>
      </c>
      <c r="AG65">
        <v>0</v>
      </c>
      <c r="AH65">
        <v>0</v>
      </c>
      <c r="AI65">
        <v>0</v>
      </c>
      <c r="AJ65">
        <v>0</v>
      </c>
      <c r="AK65">
        <v>0.3</v>
      </c>
      <c r="AL65">
        <v>0</v>
      </c>
      <c r="AM65">
        <v>0.2</v>
      </c>
      <c r="AN65">
        <v>0.6</v>
      </c>
      <c r="AO65">
        <v>0</v>
      </c>
      <c r="AP65">
        <v>0</v>
      </c>
      <c r="AQ65">
        <v>0</v>
      </c>
      <c r="AR65">
        <v>0</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row>
    <row r="66" spans="1:75" x14ac:dyDescent="0.25">
      <c r="A66">
        <v>2449000</v>
      </c>
      <c r="B66">
        <v>1</v>
      </c>
      <c r="C66" s="1">
        <v>15797</v>
      </c>
      <c r="D66">
        <v>1</v>
      </c>
      <c r="E66">
        <v>25</v>
      </c>
      <c r="F66">
        <v>26.6</v>
      </c>
      <c r="G66">
        <v>10</v>
      </c>
      <c r="H66">
        <v>8</v>
      </c>
      <c r="I66">
        <v>1</v>
      </c>
      <c r="J66">
        <v>1</v>
      </c>
      <c r="K66">
        <v>1</v>
      </c>
      <c r="N66">
        <v>0</v>
      </c>
      <c r="O66">
        <v>0.2</v>
      </c>
      <c r="P66">
        <v>0</v>
      </c>
      <c r="Q66">
        <v>0</v>
      </c>
      <c r="R66">
        <v>0</v>
      </c>
      <c r="S66">
        <v>0</v>
      </c>
      <c r="T66">
        <v>0</v>
      </c>
      <c r="U66">
        <v>0</v>
      </c>
      <c r="V66">
        <v>0</v>
      </c>
      <c r="W66">
        <v>25</v>
      </c>
      <c r="X66">
        <v>0</v>
      </c>
      <c r="Y66">
        <v>0.1</v>
      </c>
      <c r="Z66">
        <v>0</v>
      </c>
      <c r="AA66">
        <v>0</v>
      </c>
      <c r="AB66">
        <v>0.6</v>
      </c>
      <c r="AC66">
        <v>0.3</v>
      </c>
      <c r="AD66">
        <v>0</v>
      </c>
      <c r="AE66">
        <v>0.1</v>
      </c>
      <c r="AF66">
        <v>0</v>
      </c>
      <c r="AG66">
        <v>0</v>
      </c>
      <c r="AH66">
        <v>0</v>
      </c>
      <c r="AI66">
        <v>0.1</v>
      </c>
      <c r="AJ66">
        <v>0</v>
      </c>
      <c r="AK66">
        <v>0</v>
      </c>
      <c r="AL66">
        <v>0</v>
      </c>
      <c r="AM66">
        <v>0.2</v>
      </c>
      <c r="AN66">
        <v>0</v>
      </c>
      <c r="AO66">
        <v>0</v>
      </c>
      <c r="AP66">
        <v>0</v>
      </c>
      <c r="AQ66">
        <v>0</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0</v>
      </c>
    </row>
    <row r="67" spans="1:75" x14ac:dyDescent="0.25">
      <c r="A67">
        <v>2449000</v>
      </c>
      <c r="B67">
        <v>1</v>
      </c>
      <c r="C67" s="1">
        <v>15827</v>
      </c>
      <c r="D67">
        <v>1</v>
      </c>
      <c r="E67">
        <v>28.4</v>
      </c>
      <c r="F67">
        <v>40.299999999999997</v>
      </c>
      <c r="G67">
        <v>23</v>
      </c>
      <c r="H67">
        <v>6</v>
      </c>
      <c r="I67">
        <v>1</v>
      </c>
      <c r="J67">
        <v>1</v>
      </c>
      <c r="K67">
        <v>1</v>
      </c>
      <c r="N67">
        <v>0</v>
      </c>
      <c r="O67">
        <v>0</v>
      </c>
      <c r="P67">
        <v>0</v>
      </c>
      <c r="Q67">
        <v>0</v>
      </c>
      <c r="R67">
        <v>0</v>
      </c>
      <c r="S67">
        <v>0</v>
      </c>
      <c r="T67">
        <v>0</v>
      </c>
      <c r="U67">
        <v>0</v>
      </c>
      <c r="V67">
        <v>0</v>
      </c>
      <c r="W67">
        <v>0</v>
      </c>
      <c r="X67">
        <v>0</v>
      </c>
      <c r="Y67">
        <v>0.1</v>
      </c>
      <c r="Z67">
        <v>0</v>
      </c>
      <c r="AA67">
        <v>0</v>
      </c>
      <c r="AB67">
        <v>0</v>
      </c>
      <c r="AC67">
        <v>0</v>
      </c>
      <c r="AD67">
        <v>0</v>
      </c>
      <c r="AE67">
        <v>0</v>
      </c>
      <c r="AF67">
        <v>0</v>
      </c>
      <c r="AG67">
        <v>0</v>
      </c>
      <c r="AH67">
        <v>0</v>
      </c>
      <c r="AI67">
        <v>0</v>
      </c>
      <c r="AJ67">
        <v>28.4</v>
      </c>
      <c r="AK67">
        <v>0.2</v>
      </c>
      <c r="AL67">
        <v>0.1</v>
      </c>
      <c r="AM67">
        <v>0</v>
      </c>
      <c r="AN67">
        <v>0</v>
      </c>
      <c r="AO67">
        <v>11.2</v>
      </c>
      <c r="AP67">
        <v>0</v>
      </c>
      <c r="AQ67">
        <v>0.3</v>
      </c>
      <c r="AR67">
        <v>0</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row>
    <row r="68" spans="1:75" x14ac:dyDescent="0.25">
      <c r="A68">
        <v>2449000</v>
      </c>
      <c r="B68">
        <v>1</v>
      </c>
      <c r="C68" s="1">
        <v>15858</v>
      </c>
      <c r="D68">
        <v>1</v>
      </c>
      <c r="E68">
        <v>25.2</v>
      </c>
      <c r="F68">
        <v>51.8</v>
      </c>
      <c r="G68">
        <v>18</v>
      </c>
      <c r="H68">
        <v>6</v>
      </c>
      <c r="I68">
        <v>1</v>
      </c>
      <c r="J68">
        <v>1</v>
      </c>
      <c r="K68">
        <v>1</v>
      </c>
      <c r="N68">
        <v>0</v>
      </c>
      <c r="O68">
        <v>0</v>
      </c>
      <c r="P68">
        <v>0</v>
      </c>
      <c r="Q68">
        <v>0</v>
      </c>
      <c r="R68">
        <v>0</v>
      </c>
      <c r="S68">
        <v>11.2</v>
      </c>
      <c r="T68">
        <v>0</v>
      </c>
      <c r="U68">
        <v>0.6</v>
      </c>
      <c r="V68">
        <v>0.2</v>
      </c>
      <c r="W68">
        <v>0</v>
      </c>
      <c r="X68">
        <v>0</v>
      </c>
      <c r="Y68">
        <v>0</v>
      </c>
      <c r="Z68">
        <v>0</v>
      </c>
      <c r="AA68">
        <v>0</v>
      </c>
      <c r="AB68">
        <v>0</v>
      </c>
      <c r="AC68">
        <v>0</v>
      </c>
      <c r="AD68">
        <v>0</v>
      </c>
      <c r="AE68">
        <v>25.2</v>
      </c>
      <c r="AF68">
        <v>0</v>
      </c>
      <c r="AG68">
        <v>14</v>
      </c>
      <c r="AH68">
        <v>0</v>
      </c>
      <c r="AI68">
        <v>0</v>
      </c>
      <c r="AJ68">
        <v>0</v>
      </c>
      <c r="AK68">
        <v>0</v>
      </c>
      <c r="AL68">
        <v>0.6</v>
      </c>
      <c r="AM68">
        <v>0</v>
      </c>
      <c r="AN68">
        <v>0</v>
      </c>
      <c r="AO68">
        <v>0</v>
      </c>
      <c r="AP68">
        <v>0</v>
      </c>
      <c r="AQ68">
        <v>0</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0</v>
      </c>
    </row>
    <row r="69" spans="1:75" x14ac:dyDescent="0.25">
      <c r="A69">
        <v>2449000</v>
      </c>
      <c r="B69">
        <v>1</v>
      </c>
      <c r="C69" s="1">
        <v>15888</v>
      </c>
      <c r="D69">
        <v>1</v>
      </c>
      <c r="E69">
        <v>25.4</v>
      </c>
      <c r="F69">
        <v>47.9</v>
      </c>
      <c r="G69">
        <v>5</v>
      </c>
      <c r="H69">
        <v>6</v>
      </c>
      <c r="I69">
        <v>1</v>
      </c>
      <c r="J69">
        <v>1</v>
      </c>
      <c r="K69">
        <v>1</v>
      </c>
      <c r="N69">
        <v>0</v>
      </c>
      <c r="O69">
        <v>0</v>
      </c>
      <c r="P69">
        <v>0</v>
      </c>
      <c r="Q69">
        <v>0</v>
      </c>
      <c r="R69">
        <v>25.4</v>
      </c>
      <c r="S69">
        <v>6.3</v>
      </c>
      <c r="T69">
        <v>0</v>
      </c>
      <c r="U69">
        <v>0.4</v>
      </c>
      <c r="V69">
        <v>0.3</v>
      </c>
      <c r="W69">
        <v>0</v>
      </c>
      <c r="X69">
        <v>0</v>
      </c>
      <c r="Y69">
        <v>0</v>
      </c>
      <c r="Z69">
        <v>0</v>
      </c>
      <c r="AA69">
        <v>0</v>
      </c>
      <c r="AB69">
        <v>0</v>
      </c>
      <c r="AC69">
        <v>0</v>
      </c>
      <c r="AD69">
        <v>0</v>
      </c>
      <c r="AE69">
        <v>0.1</v>
      </c>
      <c r="AF69">
        <v>0</v>
      </c>
      <c r="AG69">
        <v>0</v>
      </c>
      <c r="AH69">
        <v>0</v>
      </c>
      <c r="AI69">
        <v>0</v>
      </c>
      <c r="AJ69">
        <v>0</v>
      </c>
      <c r="AK69">
        <v>0</v>
      </c>
      <c r="AL69">
        <v>0</v>
      </c>
      <c r="AM69">
        <v>0</v>
      </c>
      <c r="AN69">
        <v>0</v>
      </c>
      <c r="AO69">
        <v>0</v>
      </c>
      <c r="AP69">
        <v>0</v>
      </c>
      <c r="AQ69">
        <v>0</v>
      </c>
      <c r="AR69">
        <v>15.4</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row>
    <row r="70" spans="1:75" x14ac:dyDescent="0.25">
      <c r="A70">
        <v>2449000</v>
      </c>
      <c r="B70">
        <v>1</v>
      </c>
      <c r="C70" s="1">
        <v>15919</v>
      </c>
      <c r="D70">
        <v>1</v>
      </c>
      <c r="E70">
        <v>10</v>
      </c>
      <c r="F70">
        <v>12.4</v>
      </c>
      <c r="G70">
        <v>2</v>
      </c>
      <c r="H70">
        <v>7</v>
      </c>
      <c r="I70">
        <v>1</v>
      </c>
      <c r="J70">
        <v>1</v>
      </c>
      <c r="K70">
        <v>1</v>
      </c>
      <c r="N70">
        <v>0</v>
      </c>
      <c r="O70">
        <v>10</v>
      </c>
      <c r="P70">
        <v>0</v>
      </c>
      <c r="Q70">
        <v>0.1</v>
      </c>
      <c r="R70">
        <v>0</v>
      </c>
      <c r="S70">
        <v>0</v>
      </c>
      <c r="T70">
        <v>0</v>
      </c>
      <c r="U70">
        <v>0.4</v>
      </c>
      <c r="V70">
        <v>0</v>
      </c>
      <c r="W70">
        <v>0</v>
      </c>
      <c r="X70">
        <v>0.2</v>
      </c>
      <c r="Y70">
        <v>0</v>
      </c>
      <c r="Z70">
        <v>0</v>
      </c>
      <c r="AA70">
        <v>0</v>
      </c>
      <c r="AB70">
        <v>0</v>
      </c>
      <c r="AC70">
        <v>0.1</v>
      </c>
      <c r="AD70">
        <v>0</v>
      </c>
      <c r="AE70">
        <v>0</v>
      </c>
      <c r="AF70">
        <v>0</v>
      </c>
      <c r="AG70">
        <v>0</v>
      </c>
      <c r="AH70">
        <v>0</v>
      </c>
      <c r="AI70">
        <v>0</v>
      </c>
      <c r="AJ70">
        <v>1</v>
      </c>
      <c r="AK70">
        <v>0.6</v>
      </c>
      <c r="AL70">
        <v>0</v>
      </c>
      <c r="AM70">
        <v>0</v>
      </c>
      <c r="AN70">
        <v>0</v>
      </c>
      <c r="AO70">
        <v>0</v>
      </c>
      <c r="AP70">
        <v>0</v>
      </c>
      <c r="AQ70">
        <v>0</v>
      </c>
      <c r="AR70">
        <v>0</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row>
    <row r="71" spans="1:75" x14ac:dyDescent="0.25">
      <c r="A71">
        <v>2449000</v>
      </c>
      <c r="B71">
        <v>1</v>
      </c>
      <c r="C71" s="1">
        <v>15950</v>
      </c>
      <c r="D71">
        <v>1</v>
      </c>
      <c r="E71">
        <v>25.1</v>
      </c>
      <c r="F71">
        <v>76.3</v>
      </c>
      <c r="G71">
        <v>23</v>
      </c>
      <c r="H71">
        <v>9</v>
      </c>
      <c r="I71">
        <v>1</v>
      </c>
      <c r="J71">
        <v>1</v>
      </c>
      <c r="K71">
        <v>1</v>
      </c>
      <c r="N71">
        <v>0</v>
      </c>
      <c r="O71">
        <v>0</v>
      </c>
      <c r="P71">
        <v>0.6</v>
      </c>
      <c r="Q71">
        <v>0</v>
      </c>
      <c r="R71">
        <v>0</v>
      </c>
      <c r="S71">
        <v>0</v>
      </c>
      <c r="T71">
        <v>0</v>
      </c>
      <c r="U71">
        <v>0</v>
      </c>
      <c r="V71">
        <v>0</v>
      </c>
      <c r="W71">
        <v>0.9</v>
      </c>
      <c r="X71">
        <v>0</v>
      </c>
      <c r="Y71">
        <v>14</v>
      </c>
      <c r="Z71">
        <v>0</v>
      </c>
      <c r="AA71">
        <v>0.8</v>
      </c>
      <c r="AB71">
        <v>0</v>
      </c>
      <c r="AC71">
        <v>0</v>
      </c>
      <c r="AD71">
        <v>0</v>
      </c>
      <c r="AE71">
        <v>0</v>
      </c>
      <c r="AF71">
        <v>15.3</v>
      </c>
      <c r="AG71">
        <v>0</v>
      </c>
      <c r="AH71">
        <v>0</v>
      </c>
      <c r="AI71">
        <v>19.2</v>
      </c>
      <c r="AJ71">
        <v>25.1</v>
      </c>
      <c r="AK71">
        <v>0</v>
      </c>
      <c r="AL71">
        <v>0.3</v>
      </c>
      <c r="AM71">
        <v>0</v>
      </c>
      <c r="AN71">
        <v>0</v>
      </c>
      <c r="AO71">
        <v>0.1</v>
      </c>
      <c r="AP71">
        <v>0</v>
      </c>
      <c r="AQ71">
        <v>0</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0</v>
      </c>
    </row>
    <row r="72" spans="1:75" x14ac:dyDescent="0.25">
      <c r="A72">
        <v>2449000</v>
      </c>
      <c r="B72">
        <v>1</v>
      </c>
      <c r="C72" s="1">
        <v>15980</v>
      </c>
      <c r="D72">
        <v>1</v>
      </c>
      <c r="E72">
        <v>28.2</v>
      </c>
      <c r="F72">
        <v>128.1</v>
      </c>
      <c r="G72">
        <v>11</v>
      </c>
      <c r="H72">
        <v>14</v>
      </c>
      <c r="I72">
        <v>1</v>
      </c>
      <c r="J72">
        <v>1</v>
      </c>
      <c r="K72">
        <v>1</v>
      </c>
      <c r="N72">
        <v>0</v>
      </c>
      <c r="O72">
        <v>0</v>
      </c>
      <c r="P72">
        <v>0</v>
      </c>
      <c r="Q72">
        <v>12</v>
      </c>
      <c r="R72">
        <v>10</v>
      </c>
      <c r="S72">
        <v>0.1</v>
      </c>
      <c r="T72">
        <v>0</v>
      </c>
      <c r="U72">
        <v>0</v>
      </c>
      <c r="V72">
        <v>0.1</v>
      </c>
      <c r="W72">
        <v>0</v>
      </c>
      <c r="X72">
        <v>28.2</v>
      </c>
      <c r="Y72">
        <v>18.3</v>
      </c>
      <c r="Z72">
        <v>0</v>
      </c>
      <c r="AA72">
        <v>22.1</v>
      </c>
      <c r="AB72">
        <v>0.1</v>
      </c>
      <c r="AC72">
        <v>0</v>
      </c>
      <c r="AD72">
        <v>0</v>
      </c>
      <c r="AE72">
        <v>0</v>
      </c>
      <c r="AF72">
        <v>0</v>
      </c>
      <c r="AG72">
        <v>0</v>
      </c>
      <c r="AH72">
        <v>0</v>
      </c>
      <c r="AI72">
        <v>1</v>
      </c>
      <c r="AJ72">
        <v>10</v>
      </c>
      <c r="AK72">
        <v>0</v>
      </c>
      <c r="AL72">
        <v>0</v>
      </c>
      <c r="AM72">
        <v>0</v>
      </c>
      <c r="AN72">
        <v>12.2</v>
      </c>
      <c r="AO72">
        <v>13.3</v>
      </c>
      <c r="AP72">
        <v>0.6</v>
      </c>
      <c r="AQ72">
        <v>0</v>
      </c>
      <c r="AR72">
        <v>0.1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row>
    <row r="73" spans="1:75" x14ac:dyDescent="0.25">
      <c r="A73">
        <v>2449000</v>
      </c>
      <c r="B73">
        <v>1</v>
      </c>
      <c r="C73" s="1">
        <v>16011</v>
      </c>
      <c r="D73">
        <v>1</v>
      </c>
      <c r="E73">
        <v>20.399999999999999</v>
      </c>
      <c r="F73">
        <v>25.3</v>
      </c>
      <c r="G73">
        <v>24</v>
      </c>
      <c r="H73">
        <v>5</v>
      </c>
      <c r="I73">
        <v>1</v>
      </c>
      <c r="J73">
        <v>1</v>
      </c>
      <c r="K73">
        <v>1</v>
      </c>
      <c r="N73">
        <v>0</v>
      </c>
      <c r="O73">
        <v>0</v>
      </c>
      <c r="P73">
        <v>3.4</v>
      </c>
      <c r="Q73">
        <v>0</v>
      </c>
      <c r="R73">
        <v>0</v>
      </c>
      <c r="S73">
        <v>0.2</v>
      </c>
      <c r="T73">
        <v>0</v>
      </c>
      <c r="U73">
        <v>0</v>
      </c>
      <c r="V73">
        <v>0</v>
      </c>
      <c r="W73">
        <v>0</v>
      </c>
      <c r="X73">
        <v>0.7</v>
      </c>
      <c r="Y73">
        <v>0</v>
      </c>
      <c r="Z73">
        <v>0</v>
      </c>
      <c r="AA73">
        <v>0</v>
      </c>
      <c r="AB73">
        <v>0</v>
      </c>
      <c r="AC73">
        <v>0</v>
      </c>
      <c r="AD73">
        <v>0</v>
      </c>
      <c r="AE73">
        <v>0.6</v>
      </c>
      <c r="AF73">
        <v>0</v>
      </c>
      <c r="AG73">
        <v>0</v>
      </c>
      <c r="AH73">
        <v>0</v>
      </c>
      <c r="AI73">
        <v>0</v>
      </c>
      <c r="AJ73">
        <v>0</v>
      </c>
      <c r="AK73">
        <v>20.399999999999999</v>
      </c>
      <c r="AL73">
        <v>0</v>
      </c>
      <c r="AM73">
        <v>0</v>
      </c>
      <c r="AN73">
        <v>0</v>
      </c>
      <c r="AO73">
        <v>0</v>
      </c>
      <c r="AP73">
        <v>0</v>
      </c>
      <c r="AQ73">
        <v>0</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0</v>
      </c>
    </row>
    <row r="74" spans="1:75" x14ac:dyDescent="0.25">
      <c r="A74">
        <v>2449000</v>
      </c>
      <c r="B74">
        <v>1</v>
      </c>
      <c r="C74" s="1">
        <v>16041</v>
      </c>
      <c r="D74">
        <v>1</v>
      </c>
      <c r="E74">
        <v>14.2</v>
      </c>
      <c r="F74">
        <v>42</v>
      </c>
      <c r="G74">
        <v>17</v>
      </c>
      <c r="H74">
        <v>13</v>
      </c>
      <c r="I74">
        <v>1</v>
      </c>
      <c r="J74">
        <v>1</v>
      </c>
      <c r="K74">
        <v>1</v>
      </c>
      <c r="N74">
        <v>0</v>
      </c>
      <c r="O74">
        <v>12.2</v>
      </c>
      <c r="P74">
        <v>0</v>
      </c>
      <c r="Q74">
        <v>0</v>
      </c>
      <c r="R74">
        <v>0.2</v>
      </c>
      <c r="S74">
        <v>0.1</v>
      </c>
      <c r="T74">
        <v>0</v>
      </c>
      <c r="U74">
        <v>0</v>
      </c>
      <c r="V74">
        <v>0.1</v>
      </c>
      <c r="W74">
        <v>0</v>
      </c>
      <c r="X74">
        <v>0</v>
      </c>
      <c r="Y74">
        <v>0</v>
      </c>
      <c r="Z74">
        <v>12.2</v>
      </c>
      <c r="AA74">
        <v>0</v>
      </c>
      <c r="AB74">
        <v>0</v>
      </c>
      <c r="AC74">
        <v>0</v>
      </c>
      <c r="AD74">
        <v>14.2</v>
      </c>
      <c r="AE74">
        <v>0</v>
      </c>
      <c r="AF74">
        <v>0</v>
      </c>
      <c r="AG74">
        <v>0</v>
      </c>
      <c r="AH74">
        <v>0.2</v>
      </c>
      <c r="AI74">
        <v>0.8</v>
      </c>
      <c r="AJ74">
        <v>0.4</v>
      </c>
      <c r="AK74">
        <v>0</v>
      </c>
      <c r="AL74">
        <v>0</v>
      </c>
      <c r="AM74">
        <v>0.6</v>
      </c>
      <c r="AN74">
        <v>0</v>
      </c>
      <c r="AO74">
        <v>0.2</v>
      </c>
      <c r="AP74">
        <v>0.6</v>
      </c>
      <c r="AQ74">
        <v>0</v>
      </c>
      <c r="AR74">
        <v>0.2</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row>
    <row r="75" spans="1:75" s="2" customFormat="1" x14ac:dyDescent="0.25">
      <c r="A75" s="2">
        <v>2449000</v>
      </c>
      <c r="B75" s="2">
        <v>1</v>
      </c>
      <c r="C75" s="3">
        <v>16072</v>
      </c>
      <c r="D75" s="2">
        <v>1</v>
      </c>
      <c r="E75" s="2">
        <v>46.2</v>
      </c>
      <c r="F75" s="2">
        <v>147.80000000000001</v>
      </c>
      <c r="G75" s="2">
        <v>14</v>
      </c>
      <c r="H75" s="2">
        <v>18</v>
      </c>
      <c r="I75" s="2">
        <v>1</v>
      </c>
      <c r="J75" s="2">
        <v>1</v>
      </c>
      <c r="K75" s="2">
        <v>1</v>
      </c>
      <c r="N75" s="2">
        <v>3.2</v>
      </c>
      <c r="O75" s="2">
        <v>0.2</v>
      </c>
      <c r="P75" s="2">
        <v>0.3</v>
      </c>
      <c r="Q75" s="2">
        <v>0</v>
      </c>
      <c r="R75" s="2">
        <v>0.9</v>
      </c>
      <c r="S75" s="2">
        <v>0</v>
      </c>
      <c r="T75" s="2">
        <v>0</v>
      </c>
      <c r="U75" s="2">
        <v>25.1</v>
      </c>
      <c r="V75" s="2">
        <v>16.2</v>
      </c>
      <c r="W75" s="2">
        <v>11.2</v>
      </c>
      <c r="X75" s="2">
        <v>0</v>
      </c>
      <c r="Y75" s="2">
        <v>0</v>
      </c>
      <c r="Z75" s="2">
        <v>0.6</v>
      </c>
      <c r="AA75" s="2">
        <v>46.2</v>
      </c>
      <c r="AB75" s="2">
        <v>0</v>
      </c>
      <c r="AC75" s="2">
        <v>0</v>
      </c>
      <c r="AD75" s="2">
        <v>12</v>
      </c>
      <c r="AE75" s="2">
        <v>0.6</v>
      </c>
      <c r="AF75" s="2">
        <v>0.4</v>
      </c>
      <c r="AG75" s="2">
        <v>0</v>
      </c>
      <c r="AH75" s="2">
        <v>0</v>
      </c>
      <c r="AI75" s="2">
        <v>0.5</v>
      </c>
      <c r="AJ75" s="2">
        <v>0</v>
      </c>
      <c r="AK75" s="2">
        <v>12.1</v>
      </c>
      <c r="AL75" s="2">
        <v>0.3</v>
      </c>
      <c r="AM75" s="2">
        <v>17.2</v>
      </c>
      <c r="AN75" s="2">
        <v>0</v>
      </c>
      <c r="AO75" s="2">
        <v>0.6</v>
      </c>
      <c r="AP75" s="2">
        <v>0</v>
      </c>
      <c r="AQ75" s="2">
        <v>0</v>
      </c>
      <c r="AR75" s="2">
        <v>0.2</v>
      </c>
      <c r="AS75" s="2">
        <v>1</v>
      </c>
      <c r="AT75" s="2">
        <v>1</v>
      </c>
      <c r="AU75" s="2">
        <v>1</v>
      </c>
      <c r="AV75" s="2">
        <v>1</v>
      </c>
      <c r="AW75" s="2">
        <v>1</v>
      </c>
      <c r="AX75" s="2">
        <v>1</v>
      </c>
      <c r="AY75" s="2">
        <v>1</v>
      </c>
      <c r="AZ75" s="2">
        <v>1</v>
      </c>
      <c r="BA75" s="2">
        <v>1</v>
      </c>
      <c r="BB75" s="2">
        <v>1</v>
      </c>
      <c r="BC75" s="2">
        <v>1</v>
      </c>
      <c r="BD75" s="2">
        <v>1</v>
      </c>
      <c r="BE75" s="2">
        <v>1</v>
      </c>
      <c r="BF75" s="2">
        <v>1</v>
      </c>
      <c r="BG75" s="2">
        <v>1</v>
      </c>
      <c r="BH75" s="2">
        <v>1</v>
      </c>
      <c r="BI75" s="2">
        <v>1</v>
      </c>
      <c r="BJ75" s="2">
        <v>1</v>
      </c>
      <c r="BK75" s="2">
        <v>1</v>
      </c>
      <c r="BL75" s="2">
        <v>1</v>
      </c>
      <c r="BM75" s="2">
        <v>1</v>
      </c>
      <c r="BN75" s="2">
        <v>1</v>
      </c>
      <c r="BO75" s="2">
        <v>1</v>
      </c>
      <c r="BP75" s="2">
        <v>1</v>
      </c>
      <c r="BQ75" s="2">
        <v>1</v>
      </c>
      <c r="BR75" s="2">
        <v>1</v>
      </c>
      <c r="BS75" s="2">
        <v>1</v>
      </c>
      <c r="BT75" s="2">
        <v>1</v>
      </c>
      <c r="BU75" s="2">
        <v>1</v>
      </c>
      <c r="BV75" s="2">
        <v>1</v>
      </c>
      <c r="BW75" s="2">
        <v>1</v>
      </c>
    </row>
    <row r="76" spans="1:75" x14ac:dyDescent="0.25">
      <c r="A76">
        <v>2449000</v>
      </c>
      <c r="B76">
        <v>1</v>
      </c>
      <c r="C76" s="1">
        <v>16103</v>
      </c>
      <c r="D76">
        <v>1</v>
      </c>
      <c r="E76">
        <v>36.4</v>
      </c>
      <c r="F76">
        <v>148.4</v>
      </c>
      <c r="G76">
        <v>25</v>
      </c>
      <c r="H76">
        <v>18</v>
      </c>
      <c r="I76">
        <v>1</v>
      </c>
      <c r="J76">
        <v>1</v>
      </c>
      <c r="K76">
        <v>1</v>
      </c>
      <c r="N76">
        <v>12.2</v>
      </c>
      <c r="O76">
        <v>0.4</v>
      </c>
      <c r="P76">
        <v>0.2</v>
      </c>
      <c r="Q76">
        <v>0</v>
      </c>
      <c r="R76">
        <v>0</v>
      </c>
      <c r="S76">
        <v>0.4</v>
      </c>
      <c r="T76">
        <v>0</v>
      </c>
      <c r="U76">
        <v>0</v>
      </c>
      <c r="V76">
        <v>15.2</v>
      </c>
      <c r="W76">
        <v>0.1</v>
      </c>
      <c r="X76">
        <v>0</v>
      </c>
      <c r="Y76">
        <v>0</v>
      </c>
      <c r="Z76">
        <v>0</v>
      </c>
      <c r="AA76">
        <v>0</v>
      </c>
      <c r="AB76">
        <v>0</v>
      </c>
      <c r="AC76">
        <v>0</v>
      </c>
      <c r="AD76">
        <v>10.199999999999999</v>
      </c>
      <c r="AE76">
        <v>12</v>
      </c>
      <c r="AF76">
        <v>0.1</v>
      </c>
      <c r="AG76">
        <v>0.8</v>
      </c>
      <c r="AH76">
        <v>0</v>
      </c>
      <c r="AI76">
        <v>10.199999999999999</v>
      </c>
      <c r="AJ76">
        <v>0.3</v>
      </c>
      <c r="AK76">
        <v>27.2</v>
      </c>
      <c r="AL76">
        <v>36.4</v>
      </c>
      <c r="AM76">
        <v>12.3</v>
      </c>
      <c r="AN76">
        <v>10.199999999999999</v>
      </c>
      <c r="AO76">
        <v>0.1</v>
      </c>
      <c r="AP76">
        <v>0.1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0</v>
      </c>
    </row>
    <row r="77" spans="1:75" x14ac:dyDescent="0.25">
      <c r="A77">
        <v>2449000</v>
      </c>
      <c r="B77">
        <v>1</v>
      </c>
      <c r="C77" s="1">
        <v>16132</v>
      </c>
      <c r="D77">
        <v>1</v>
      </c>
      <c r="E77">
        <v>22</v>
      </c>
      <c r="F77">
        <v>67.7</v>
      </c>
      <c r="G77">
        <v>13</v>
      </c>
      <c r="H77">
        <v>14</v>
      </c>
      <c r="I77">
        <v>1</v>
      </c>
      <c r="J77">
        <v>1</v>
      </c>
      <c r="K77">
        <v>1</v>
      </c>
      <c r="N77">
        <v>0</v>
      </c>
      <c r="O77">
        <v>0.2</v>
      </c>
      <c r="P77">
        <v>0.5</v>
      </c>
      <c r="Q77">
        <v>12.1</v>
      </c>
      <c r="R77">
        <v>0.2</v>
      </c>
      <c r="S77">
        <v>10.1</v>
      </c>
      <c r="T77">
        <v>0</v>
      </c>
      <c r="U77">
        <v>0</v>
      </c>
      <c r="V77">
        <v>0.2</v>
      </c>
      <c r="W77">
        <v>0.6</v>
      </c>
      <c r="X77">
        <v>0</v>
      </c>
      <c r="Y77">
        <v>10.199999999999999</v>
      </c>
      <c r="Z77">
        <v>22</v>
      </c>
      <c r="AA77">
        <v>0.1</v>
      </c>
      <c r="AB77">
        <v>0.4</v>
      </c>
      <c r="AC77">
        <v>0</v>
      </c>
      <c r="AD77">
        <v>0.6</v>
      </c>
      <c r="AE77">
        <v>0.3</v>
      </c>
      <c r="AF77">
        <v>10.199999999999999</v>
      </c>
      <c r="AG77">
        <v>0</v>
      </c>
      <c r="AH77">
        <v>0</v>
      </c>
      <c r="AI77">
        <v>0</v>
      </c>
      <c r="AJ77">
        <v>0</v>
      </c>
      <c r="AK77">
        <v>0</v>
      </c>
      <c r="AL77">
        <v>0</v>
      </c>
      <c r="AM77">
        <v>0</v>
      </c>
      <c r="AN77">
        <v>0</v>
      </c>
      <c r="AO77">
        <v>0</v>
      </c>
      <c r="AP77">
        <v>0</v>
      </c>
      <c r="AQ77">
        <v>0</v>
      </c>
      <c r="AR77">
        <v>0</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row>
    <row r="78" spans="1:75" x14ac:dyDescent="0.25">
      <c r="A78">
        <v>2449000</v>
      </c>
      <c r="B78">
        <v>1</v>
      </c>
      <c r="C78" s="1">
        <v>16163</v>
      </c>
      <c r="D78">
        <v>1</v>
      </c>
      <c r="E78">
        <v>14.2</v>
      </c>
      <c r="F78">
        <v>25.9</v>
      </c>
      <c r="G78">
        <v>20</v>
      </c>
      <c r="H78">
        <v>6</v>
      </c>
      <c r="I78">
        <v>1</v>
      </c>
      <c r="J78">
        <v>1</v>
      </c>
      <c r="K78">
        <v>1</v>
      </c>
      <c r="N78">
        <v>0</v>
      </c>
      <c r="O78">
        <v>0.2</v>
      </c>
      <c r="P78">
        <v>0</v>
      </c>
      <c r="Q78">
        <v>0</v>
      </c>
      <c r="R78">
        <v>0</v>
      </c>
      <c r="S78">
        <v>0</v>
      </c>
      <c r="T78">
        <v>0</v>
      </c>
      <c r="U78">
        <v>0</v>
      </c>
      <c r="V78">
        <v>0</v>
      </c>
      <c r="W78">
        <v>0</v>
      </c>
      <c r="X78">
        <v>0</v>
      </c>
      <c r="Y78">
        <v>10.199999999999999</v>
      </c>
      <c r="Z78">
        <v>0</v>
      </c>
      <c r="AA78">
        <v>0</v>
      </c>
      <c r="AB78">
        <v>0</v>
      </c>
      <c r="AC78">
        <v>0</v>
      </c>
      <c r="AD78">
        <v>0</v>
      </c>
      <c r="AE78">
        <v>0.7</v>
      </c>
      <c r="AF78">
        <v>0</v>
      </c>
      <c r="AG78">
        <v>14.2</v>
      </c>
      <c r="AH78">
        <v>0.4</v>
      </c>
      <c r="AI78">
        <v>0.2</v>
      </c>
      <c r="AJ78">
        <v>0</v>
      </c>
      <c r="AK78">
        <v>0</v>
      </c>
      <c r="AL78">
        <v>0</v>
      </c>
      <c r="AM78">
        <v>0</v>
      </c>
      <c r="AN78">
        <v>0</v>
      </c>
      <c r="AO78">
        <v>0</v>
      </c>
      <c r="AP78">
        <v>0</v>
      </c>
      <c r="AQ78">
        <v>0</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0</v>
      </c>
    </row>
    <row r="79" spans="1:75" x14ac:dyDescent="0.25">
      <c r="A79">
        <v>2449000</v>
      </c>
      <c r="B79">
        <v>1</v>
      </c>
      <c r="C79" s="1">
        <v>16193</v>
      </c>
      <c r="D79">
        <v>1</v>
      </c>
      <c r="E79">
        <v>19.2</v>
      </c>
      <c r="F79">
        <v>31.4</v>
      </c>
      <c r="G79">
        <v>15</v>
      </c>
      <c r="H79">
        <v>5</v>
      </c>
      <c r="I79">
        <v>1</v>
      </c>
      <c r="J79">
        <v>1</v>
      </c>
      <c r="K79">
        <v>1</v>
      </c>
      <c r="N79">
        <v>0</v>
      </c>
      <c r="O79">
        <v>0</v>
      </c>
      <c r="P79">
        <v>0</v>
      </c>
      <c r="Q79">
        <v>0</v>
      </c>
      <c r="R79">
        <v>0</v>
      </c>
      <c r="S79">
        <v>0</v>
      </c>
      <c r="T79">
        <v>0</v>
      </c>
      <c r="U79">
        <v>0</v>
      </c>
      <c r="V79">
        <v>0</v>
      </c>
      <c r="W79">
        <v>0.7</v>
      </c>
      <c r="X79">
        <v>0</v>
      </c>
      <c r="Y79">
        <v>0</v>
      </c>
      <c r="Z79">
        <v>0</v>
      </c>
      <c r="AA79">
        <v>0</v>
      </c>
      <c r="AB79">
        <v>19.2</v>
      </c>
      <c r="AC79">
        <v>10.199999999999999</v>
      </c>
      <c r="AD79">
        <v>0</v>
      </c>
      <c r="AE79">
        <v>0</v>
      </c>
      <c r="AF79">
        <v>0</v>
      </c>
      <c r="AG79">
        <v>0</v>
      </c>
      <c r="AH79">
        <v>0.6</v>
      </c>
      <c r="AI79">
        <v>0</v>
      </c>
      <c r="AJ79">
        <v>0</v>
      </c>
      <c r="AK79">
        <v>0</v>
      </c>
      <c r="AL79">
        <v>0</v>
      </c>
      <c r="AM79">
        <v>0</v>
      </c>
      <c r="AN79">
        <v>0.7</v>
      </c>
      <c r="AO79">
        <v>0</v>
      </c>
      <c r="AP79">
        <v>0</v>
      </c>
      <c r="AQ79">
        <v>0</v>
      </c>
      <c r="AR79">
        <v>0</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row>
    <row r="80" spans="1:75" x14ac:dyDescent="0.25">
      <c r="A80">
        <v>2449000</v>
      </c>
      <c r="B80">
        <v>1</v>
      </c>
      <c r="C80" s="1">
        <v>16224</v>
      </c>
      <c r="D80">
        <v>1</v>
      </c>
      <c r="E80">
        <v>13.2</v>
      </c>
      <c r="F80">
        <v>27.2</v>
      </c>
      <c r="G80">
        <v>4</v>
      </c>
      <c r="H80">
        <v>7</v>
      </c>
      <c r="I80">
        <v>1</v>
      </c>
      <c r="J80">
        <v>1</v>
      </c>
      <c r="K80">
        <v>1</v>
      </c>
      <c r="N80">
        <v>0</v>
      </c>
      <c r="O80">
        <v>0</v>
      </c>
      <c r="P80">
        <v>0</v>
      </c>
      <c r="Q80">
        <v>13.2</v>
      </c>
      <c r="R80">
        <v>0.6</v>
      </c>
      <c r="S80">
        <v>0</v>
      </c>
      <c r="T80">
        <v>0.2</v>
      </c>
      <c r="U80">
        <v>0</v>
      </c>
      <c r="V80">
        <v>0</v>
      </c>
      <c r="W80">
        <v>0</v>
      </c>
      <c r="X80">
        <v>0</v>
      </c>
      <c r="Y80">
        <v>0</v>
      </c>
      <c r="Z80">
        <v>0</v>
      </c>
      <c r="AA80">
        <v>0</v>
      </c>
      <c r="AB80">
        <v>0</v>
      </c>
      <c r="AC80">
        <v>0</v>
      </c>
      <c r="AD80">
        <v>0</v>
      </c>
      <c r="AE80">
        <v>0.7</v>
      </c>
      <c r="AF80">
        <v>0</v>
      </c>
      <c r="AG80">
        <v>0</v>
      </c>
      <c r="AH80">
        <v>0</v>
      </c>
      <c r="AI80">
        <v>0</v>
      </c>
      <c r="AJ80">
        <v>0</v>
      </c>
      <c r="AK80">
        <v>0</v>
      </c>
      <c r="AL80">
        <v>0</v>
      </c>
      <c r="AM80">
        <v>0.4</v>
      </c>
      <c r="AN80">
        <v>12</v>
      </c>
      <c r="AO80">
        <v>0.1</v>
      </c>
      <c r="AP80">
        <v>0</v>
      </c>
      <c r="AQ80">
        <v>0</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0</v>
      </c>
    </row>
    <row r="81" spans="1:75" x14ac:dyDescent="0.25">
      <c r="A81">
        <v>2449000</v>
      </c>
      <c r="B81">
        <v>1</v>
      </c>
      <c r="C81" s="1">
        <v>16254</v>
      </c>
      <c r="D81">
        <v>1</v>
      </c>
      <c r="E81">
        <v>14.2</v>
      </c>
      <c r="F81">
        <v>15.6</v>
      </c>
      <c r="G81">
        <v>6</v>
      </c>
      <c r="H81">
        <v>6</v>
      </c>
      <c r="I81">
        <v>1</v>
      </c>
      <c r="J81">
        <v>1</v>
      </c>
      <c r="K81">
        <v>1</v>
      </c>
      <c r="N81">
        <v>0</v>
      </c>
      <c r="O81">
        <v>0</v>
      </c>
      <c r="P81">
        <v>0</v>
      </c>
      <c r="Q81">
        <v>0</v>
      </c>
      <c r="R81">
        <v>0</v>
      </c>
      <c r="S81">
        <v>14.2</v>
      </c>
      <c r="T81">
        <v>0.6</v>
      </c>
      <c r="U81">
        <v>0</v>
      </c>
      <c r="V81">
        <v>0</v>
      </c>
      <c r="W81">
        <v>0</v>
      </c>
      <c r="X81">
        <v>0</v>
      </c>
      <c r="Y81">
        <v>0</v>
      </c>
      <c r="Z81">
        <v>0.2</v>
      </c>
      <c r="AA81">
        <v>0</v>
      </c>
      <c r="AB81">
        <v>0</v>
      </c>
      <c r="AC81">
        <v>0</v>
      </c>
      <c r="AD81">
        <v>0</v>
      </c>
      <c r="AE81">
        <v>0</v>
      </c>
      <c r="AF81">
        <v>0</v>
      </c>
      <c r="AG81">
        <v>0</v>
      </c>
      <c r="AH81">
        <v>0</v>
      </c>
      <c r="AI81">
        <v>0</v>
      </c>
      <c r="AJ81">
        <v>0.3</v>
      </c>
      <c r="AK81">
        <v>0.1</v>
      </c>
      <c r="AL81">
        <v>0.2</v>
      </c>
      <c r="AM81">
        <v>0</v>
      </c>
      <c r="AN81">
        <v>0</v>
      </c>
      <c r="AO81">
        <v>0</v>
      </c>
      <c r="AP81">
        <v>0</v>
      </c>
      <c r="AQ81">
        <v>0</v>
      </c>
      <c r="AR81">
        <v>0</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row>
    <row r="82" spans="1:75" x14ac:dyDescent="0.25">
      <c r="A82">
        <v>2449000</v>
      </c>
      <c r="B82">
        <v>1</v>
      </c>
      <c r="C82" s="1">
        <v>16285</v>
      </c>
      <c r="D82">
        <v>1</v>
      </c>
      <c r="E82">
        <v>1</v>
      </c>
      <c r="F82">
        <v>1.5</v>
      </c>
      <c r="G82">
        <v>30</v>
      </c>
      <c r="H82">
        <v>3</v>
      </c>
      <c r="I82">
        <v>1</v>
      </c>
      <c r="J82">
        <v>1</v>
      </c>
      <c r="K82">
        <v>1</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0.2</v>
      </c>
      <c r="AM82">
        <v>0</v>
      </c>
      <c r="AN82">
        <v>0</v>
      </c>
      <c r="AO82">
        <v>0</v>
      </c>
      <c r="AP82">
        <v>0</v>
      </c>
      <c r="AQ82">
        <v>1</v>
      </c>
      <c r="AR82">
        <v>0.3</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row>
    <row r="83" spans="1:75" x14ac:dyDescent="0.25">
      <c r="A83">
        <v>2449000</v>
      </c>
      <c r="B83">
        <v>1</v>
      </c>
      <c r="C83" s="1">
        <v>16316</v>
      </c>
      <c r="D83">
        <v>1</v>
      </c>
      <c r="E83">
        <v>1.3</v>
      </c>
      <c r="F83">
        <v>3.5</v>
      </c>
      <c r="G83">
        <v>7</v>
      </c>
      <c r="H83">
        <v>4</v>
      </c>
      <c r="I83">
        <v>1</v>
      </c>
      <c r="J83">
        <v>1</v>
      </c>
      <c r="K83">
        <v>1</v>
      </c>
      <c r="N83">
        <v>1</v>
      </c>
      <c r="O83">
        <v>0</v>
      </c>
      <c r="P83">
        <v>0.2</v>
      </c>
      <c r="Q83">
        <v>0</v>
      </c>
      <c r="R83">
        <v>0</v>
      </c>
      <c r="S83">
        <v>0</v>
      </c>
      <c r="T83">
        <v>1.3</v>
      </c>
      <c r="U83">
        <v>0</v>
      </c>
      <c r="V83">
        <v>0</v>
      </c>
      <c r="W83">
        <v>0</v>
      </c>
      <c r="X83">
        <v>0</v>
      </c>
      <c r="Y83">
        <v>0</v>
      </c>
      <c r="Z83">
        <v>0</v>
      </c>
      <c r="AA83">
        <v>0</v>
      </c>
      <c r="AB83">
        <v>0</v>
      </c>
      <c r="AC83">
        <v>0</v>
      </c>
      <c r="AD83">
        <v>0</v>
      </c>
      <c r="AE83">
        <v>0</v>
      </c>
      <c r="AF83">
        <v>0</v>
      </c>
      <c r="AG83">
        <v>0</v>
      </c>
      <c r="AH83">
        <v>0</v>
      </c>
      <c r="AI83">
        <v>0</v>
      </c>
      <c r="AJ83">
        <v>0</v>
      </c>
      <c r="AK83">
        <v>0</v>
      </c>
      <c r="AL83">
        <v>0</v>
      </c>
      <c r="AM83">
        <v>1</v>
      </c>
      <c r="AN83">
        <v>0</v>
      </c>
      <c r="AO83">
        <v>0</v>
      </c>
      <c r="AP83">
        <v>0</v>
      </c>
      <c r="AQ83">
        <v>0</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0</v>
      </c>
    </row>
    <row r="84" spans="1:75" x14ac:dyDescent="0.25">
      <c r="A84">
        <v>2449000</v>
      </c>
      <c r="B84">
        <v>1</v>
      </c>
      <c r="C84" s="1">
        <v>16346</v>
      </c>
      <c r="D84">
        <v>1</v>
      </c>
      <c r="E84">
        <v>17.2</v>
      </c>
      <c r="F84">
        <v>27.2</v>
      </c>
      <c r="G84">
        <v>17</v>
      </c>
      <c r="H84">
        <v>7</v>
      </c>
      <c r="I84">
        <v>1</v>
      </c>
      <c r="J84">
        <v>1</v>
      </c>
      <c r="K84">
        <v>1</v>
      </c>
      <c r="N84">
        <v>0</v>
      </c>
      <c r="O84">
        <v>0</v>
      </c>
      <c r="P84">
        <v>0</v>
      </c>
      <c r="Q84">
        <v>0</v>
      </c>
      <c r="R84">
        <v>0</v>
      </c>
      <c r="S84">
        <v>0</v>
      </c>
      <c r="T84">
        <v>0</v>
      </c>
      <c r="U84">
        <v>0</v>
      </c>
      <c r="V84">
        <v>0</v>
      </c>
      <c r="W84">
        <v>0</v>
      </c>
      <c r="X84">
        <v>0</v>
      </c>
      <c r="Y84">
        <v>0.2</v>
      </c>
      <c r="Z84">
        <v>0.5</v>
      </c>
      <c r="AA84">
        <v>0</v>
      </c>
      <c r="AB84">
        <v>0</v>
      </c>
      <c r="AC84">
        <v>0.2</v>
      </c>
      <c r="AD84">
        <v>17.2</v>
      </c>
      <c r="AE84">
        <v>0</v>
      </c>
      <c r="AF84">
        <v>0</v>
      </c>
      <c r="AG84">
        <v>4.3</v>
      </c>
      <c r="AH84">
        <v>0</v>
      </c>
      <c r="AI84">
        <v>0</v>
      </c>
      <c r="AJ84">
        <v>0</v>
      </c>
      <c r="AK84">
        <v>0</v>
      </c>
      <c r="AL84">
        <v>0</v>
      </c>
      <c r="AM84">
        <v>4.5</v>
      </c>
      <c r="AN84">
        <v>0.3</v>
      </c>
      <c r="AO84">
        <v>0</v>
      </c>
      <c r="AP84">
        <v>0</v>
      </c>
      <c r="AQ84">
        <v>0</v>
      </c>
      <c r="AR84">
        <v>0</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row>
    <row r="85" spans="1:75" x14ac:dyDescent="0.25">
      <c r="A85">
        <v>2449000</v>
      </c>
      <c r="B85">
        <v>1</v>
      </c>
      <c r="C85" s="1">
        <v>16377</v>
      </c>
      <c r="D85">
        <v>1</v>
      </c>
      <c r="E85">
        <v>48.2</v>
      </c>
      <c r="F85">
        <v>164.3</v>
      </c>
      <c r="G85">
        <v>15</v>
      </c>
      <c r="H85">
        <v>8</v>
      </c>
      <c r="I85">
        <v>1</v>
      </c>
      <c r="J85">
        <v>1</v>
      </c>
      <c r="K85">
        <v>1</v>
      </c>
      <c r="N85">
        <v>0</v>
      </c>
      <c r="O85">
        <v>0</v>
      </c>
      <c r="P85">
        <v>8.5</v>
      </c>
      <c r="Q85">
        <v>0</v>
      </c>
      <c r="R85">
        <v>0</v>
      </c>
      <c r="S85">
        <v>0</v>
      </c>
      <c r="T85">
        <v>27.2</v>
      </c>
      <c r="U85">
        <v>36.1</v>
      </c>
      <c r="V85">
        <v>0</v>
      </c>
      <c r="W85">
        <v>0</v>
      </c>
      <c r="X85">
        <v>0</v>
      </c>
      <c r="Y85">
        <v>0</v>
      </c>
      <c r="Z85">
        <v>0.3</v>
      </c>
      <c r="AA85">
        <v>22.2</v>
      </c>
      <c r="AB85">
        <v>48.2</v>
      </c>
      <c r="AC85">
        <v>0</v>
      </c>
      <c r="AD85">
        <v>0</v>
      </c>
      <c r="AE85">
        <v>0</v>
      </c>
      <c r="AF85">
        <v>0</v>
      </c>
      <c r="AG85">
        <v>0</v>
      </c>
      <c r="AH85">
        <v>21.2</v>
      </c>
      <c r="AI85">
        <v>0</v>
      </c>
      <c r="AJ85">
        <v>0</v>
      </c>
      <c r="AK85">
        <v>0.6</v>
      </c>
      <c r="AL85">
        <v>0</v>
      </c>
      <c r="AM85">
        <v>0</v>
      </c>
      <c r="AN85">
        <v>0</v>
      </c>
      <c r="AO85">
        <v>0</v>
      </c>
      <c r="AP85">
        <v>0</v>
      </c>
      <c r="AQ85">
        <v>0</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0</v>
      </c>
    </row>
    <row r="86" spans="1:75" x14ac:dyDescent="0.25">
      <c r="A86">
        <v>2449000</v>
      </c>
      <c r="B86">
        <v>1</v>
      </c>
      <c r="C86" s="1">
        <v>16407</v>
      </c>
      <c r="D86">
        <v>1</v>
      </c>
      <c r="E86">
        <v>17.2</v>
      </c>
      <c r="F86">
        <v>63.9</v>
      </c>
      <c r="G86">
        <v>2</v>
      </c>
      <c r="H86">
        <v>8</v>
      </c>
      <c r="I86">
        <v>1</v>
      </c>
      <c r="J86">
        <v>1</v>
      </c>
      <c r="K86">
        <v>1</v>
      </c>
      <c r="N86">
        <v>0</v>
      </c>
      <c r="O86">
        <v>17.2</v>
      </c>
      <c r="P86">
        <v>13.1</v>
      </c>
      <c r="Q86">
        <v>0</v>
      </c>
      <c r="R86">
        <v>0.2</v>
      </c>
      <c r="S86">
        <v>0</v>
      </c>
      <c r="T86">
        <v>0</v>
      </c>
      <c r="U86">
        <v>12.2</v>
      </c>
      <c r="V86">
        <v>0</v>
      </c>
      <c r="W86">
        <v>0.8</v>
      </c>
      <c r="X86">
        <v>0</v>
      </c>
      <c r="Y86">
        <v>0</v>
      </c>
      <c r="Z86">
        <v>0</v>
      </c>
      <c r="AA86">
        <v>0</v>
      </c>
      <c r="AB86">
        <v>0</v>
      </c>
      <c r="AC86">
        <v>0</v>
      </c>
      <c r="AD86">
        <v>8.1</v>
      </c>
      <c r="AE86">
        <v>0</v>
      </c>
      <c r="AF86">
        <v>0</v>
      </c>
      <c r="AG86">
        <v>0</v>
      </c>
      <c r="AH86">
        <v>0</v>
      </c>
      <c r="AI86">
        <v>0</v>
      </c>
      <c r="AJ86">
        <v>0.2</v>
      </c>
      <c r="AK86">
        <v>12.1</v>
      </c>
      <c r="AL86">
        <v>0</v>
      </c>
      <c r="AM86">
        <v>0</v>
      </c>
      <c r="AN86">
        <v>0</v>
      </c>
      <c r="AO86">
        <v>0</v>
      </c>
      <c r="AP86">
        <v>0</v>
      </c>
      <c r="AQ86">
        <v>0</v>
      </c>
      <c r="AR86">
        <v>0</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row>
    <row r="87" spans="1:75" s="2" customFormat="1" x14ac:dyDescent="0.25">
      <c r="A87" s="2">
        <v>2449000</v>
      </c>
      <c r="B87" s="2">
        <v>1</v>
      </c>
      <c r="C87" s="3">
        <v>16438</v>
      </c>
      <c r="D87" s="2">
        <v>1</v>
      </c>
      <c r="E87" s="2">
        <v>92</v>
      </c>
      <c r="F87" s="2">
        <v>171.2</v>
      </c>
      <c r="G87" s="2">
        <v>17</v>
      </c>
      <c r="H87" s="2">
        <v>12</v>
      </c>
      <c r="I87" s="2">
        <v>1</v>
      </c>
      <c r="J87" s="2">
        <v>1</v>
      </c>
      <c r="K87" s="2">
        <v>1</v>
      </c>
      <c r="N87" s="2">
        <v>0</v>
      </c>
      <c r="O87" s="2">
        <v>8</v>
      </c>
      <c r="P87" s="2">
        <v>1</v>
      </c>
      <c r="Q87" s="2">
        <v>0</v>
      </c>
      <c r="R87" s="2">
        <v>0</v>
      </c>
      <c r="S87" s="2">
        <v>2</v>
      </c>
      <c r="T87" s="2">
        <v>6</v>
      </c>
      <c r="U87" s="2">
        <v>0</v>
      </c>
      <c r="V87" s="2">
        <v>6</v>
      </c>
      <c r="W87" s="2">
        <v>0</v>
      </c>
      <c r="X87" s="2">
        <v>0</v>
      </c>
      <c r="Y87" s="2">
        <v>0</v>
      </c>
      <c r="Z87" s="2">
        <v>0</v>
      </c>
      <c r="AA87" s="2">
        <v>0</v>
      </c>
      <c r="AB87" s="2">
        <v>0</v>
      </c>
      <c r="AC87" s="2">
        <v>6</v>
      </c>
      <c r="AD87" s="2">
        <v>92</v>
      </c>
      <c r="AE87" s="2">
        <v>0</v>
      </c>
      <c r="AF87" s="2">
        <v>0</v>
      </c>
      <c r="AG87" s="2">
        <v>1</v>
      </c>
      <c r="AH87" s="2">
        <v>0</v>
      </c>
      <c r="AI87" s="2">
        <v>16</v>
      </c>
      <c r="AJ87" s="2">
        <v>0</v>
      </c>
      <c r="AK87" s="2">
        <v>0</v>
      </c>
      <c r="AL87" s="2">
        <v>0</v>
      </c>
      <c r="AM87" s="2">
        <v>0</v>
      </c>
      <c r="AN87" s="2">
        <v>0</v>
      </c>
      <c r="AO87" s="2">
        <v>1</v>
      </c>
      <c r="AP87" s="2">
        <v>9</v>
      </c>
      <c r="AQ87" s="2">
        <v>0</v>
      </c>
      <c r="AR87" s="2">
        <v>23.2</v>
      </c>
      <c r="AS87" s="2">
        <v>1</v>
      </c>
      <c r="AT87" s="2">
        <v>1</v>
      </c>
      <c r="AU87" s="2">
        <v>1</v>
      </c>
      <c r="AV87" s="2">
        <v>1</v>
      </c>
      <c r="AW87" s="2">
        <v>1</v>
      </c>
      <c r="AX87" s="2">
        <v>1</v>
      </c>
      <c r="AY87" s="2">
        <v>1</v>
      </c>
      <c r="AZ87" s="2">
        <v>1</v>
      </c>
      <c r="BA87" s="2">
        <v>1</v>
      </c>
      <c r="BB87" s="2">
        <v>1</v>
      </c>
      <c r="BC87" s="2">
        <v>1</v>
      </c>
      <c r="BD87" s="2">
        <v>1</v>
      </c>
      <c r="BE87" s="2">
        <v>1</v>
      </c>
      <c r="BF87" s="2">
        <v>1</v>
      </c>
      <c r="BG87" s="2">
        <v>1</v>
      </c>
      <c r="BH87" s="2">
        <v>1</v>
      </c>
      <c r="BI87" s="2">
        <v>1</v>
      </c>
      <c r="BJ87" s="2">
        <v>1</v>
      </c>
      <c r="BK87" s="2">
        <v>1</v>
      </c>
      <c r="BL87" s="2">
        <v>1</v>
      </c>
      <c r="BM87" s="2">
        <v>1</v>
      </c>
      <c r="BN87" s="2">
        <v>1</v>
      </c>
      <c r="BO87" s="2">
        <v>1</v>
      </c>
      <c r="BP87" s="2">
        <v>1</v>
      </c>
      <c r="BQ87" s="2">
        <v>1</v>
      </c>
      <c r="BR87" s="2">
        <v>1</v>
      </c>
      <c r="BS87" s="2">
        <v>1</v>
      </c>
      <c r="BT87" s="2">
        <v>1</v>
      </c>
      <c r="BU87" s="2">
        <v>1</v>
      </c>
      <c r="BV87" s="2">
        <v>1</v>
      </c>
      <c r="BW87" s="2">
        <v>1</v>
      </c>
    </row>
    <row r="88" spans="1:75" x14ac:dyDescent="0.25">
      <c r="A88">
        <v>2449000</v>
      </c>
      <c r="B88">
        <v>1</v>
      </c>
      <c r="C88" s="1">
        <v>16469</v>
      </c>
      <c r="D88">
        <v>1</v>
      </c>
      <c r="E88">
        <v>112</v>
      </c>
      <c r="F88">
        <v>391</v>
      </c>
      <c r="G88">
        <v>8</v>
      </c>
      <c r="H88">
        <v>15</v>
      </c>
      <c r="I88">
        <v>1</v>
      </c>
      <c r="J88">
        <v>1</v>
      </c>
      <c r="K88">
        <v>1</v>
      </c>
      <c r="N88">
        <v>8</v>
      </c>
      <c r="O88">
        <v>0</v>
      </c>
      <c r="P88">
        <v>0</v>
      </c>
      <c r="Q88">
        <v>0</v>
      </c>
      <c r="R88">
        <v>0</v>
      </c>
      <c r="S88">
        <v>8</v>
      </c>
      <c r="T88">
        <v>0</v>
      </c>
      <c r="U88">
        <v>112</v>
      </c>
      <c r="V88">
        <v>0</v>
      </c>
      <c r="W88">
        <v>0</v>
      </c>
      <c r="X88">
        <v>0</v>
      </c>
      <c r="Y88">
        <v>1</v>
      </c>
      <c r="Z88">
        <v>0</v>
      </c>
      <c r="AA88">
        <v>0</v>
      </c>
      <c r="AB88">
        <v>0</v>
      </c>
      <c r="AC88">
        <v>0</v>
      </c>
      <c r="AD88">
        <v>0</v>
      </c>
      <c r="AE88">
        <v>112</v>
      </c>
      <c r="AF88">
        <v>4</v>
      </c>
      <c r="AG88">
        <v>6</v>
      </c>
      <c r="AH88">
        <v>2</v>
      </c>
      <c r="AI88">
        <v>13</v>
      </c>
      <c r="AJ88">
        <v>2</v>
      </c>
      <c r="AK88">
        <v>22</v>
      </c>
      <c r="AL88">
        <v>26</v>
      </c>
      <c r="AM88">
        <v>5</v>
      </c>
      <c r="AN88">
        <v>52</v>
      </c>
      <c r="AO88">
        <v>18</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0</v>
      </c>
    </row>
    <row r="89" spans="1:75" x14ac:dyDescent="0.25">
      <c r="A89">
        <v>2449000</v>
      </c>
      <c r="B89">
        <v>1</v>
      </c>
      <c r="C89" s="1">
        <v>16497</v>
      </c>
      <c r="D89">
        <v>1</v>
      </c>
      <c r="E89">
        <v>26</v>
      </c>
      <c r="F89">
        <v>70</v>
      </c>
      <c r="G89">
        <v>20</v>
      </c>
      <c r="H89">
        <v>7</v>
      </c>
      <c r="I89">
        <v>1</v>
      </c>
      <c r="J89">
        <v>1</v>
      </c>
      <c r="K89">
        <v>1</v>
      </c>
      <c r="N89">
        <v>0</v>
      </c>
      <c r="O89">
        <v>1</v>
      </c>
      <c r="P89">
        <v>10</v>
      </c>
      <c r="Q89">
        <v>0</v>
      </c>
      <c r="R89">
        <v>7</v>
      </c>
      <c r="S89">
        <v>0</v>
      </c>
      <c r="T89">
        <v>0</v>
      </c>
      <c r="U89">
        <v>0</v>
      </c>
      <c r="V89">
        <v>2</v>
      </c>
      <c r="W89">
        <v>0</v>
      </c>
      <c r="X89">
        <v>0</v>
      </c>
      <c r="Y89">
        <v>0</v>
      </c>
      <c r="Z89">
        <v>0</v>
      </c>
      <c r="AA89">
        <v>0</v>
      </c>
      <c r="AB89">
        <v>0</v>
      </c>
      <c r="AC89">
        <v>0</v>
      </c>
      <c r="AD89">
        <v>0</v>
      </c>
      <c r="AE89">
        <v>0</v>
      </c>
      <c r="AF89">
        <v>0</v>
      </c>
      <c r="AG89">
        <v>26</v>
      </c>
      <c r="AH89">
        <v>0</v>
      </c>
      <c r="AI89">
        <v>0</v>
      </c>
      <c r="AJ89">
        <v>0</v>
      </c>
      <c r="AK89">
        <v>0</v>
      </c>
      <c r="AL89">
        <v>22</v>
      </c>
      <c r="AM89">
        <v>0</v>
      </c>
      <c r="AN89">
        <v>0</v>
      </c>
      <c r="AO89">
        <v>2</v>
      </c>
      <c r="AP89">
        <v>0</v>
      </c>
      <c r="AQ89">
        <v>0</v>
      </c>
      <c r="AR89">
        <v>0</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row>
    <row r="90" spans="1:75" x14ac:dyDescent="0.25">
      <c r="A90">
        <v>2449000</v>
      </c>
      <c r="B90">
        <v>1</v>
      </c>
      <c r="C90" s="1">
        <v>16528</v>
      </c>
      <c r="D90">
        <v>1</v>
      </c>
      <c r="E90">
        <v>16</v>
      </c>
      <c r="F90">
        <v>57</v>
      </c>
      <c r="G90">
        <v>20</v>
      </c>
      <c r="H90">
        <v>6</v>
      </c>
      <c r="I90">
        <v>1</v>
      </c>
      <c r="J90">
        <v>1</v>
      </c>
      <c r="K90">
        <v>1</v>
      </c>
      <c r="N90">
        <v>0</v>
      </c>
      <c r="O90">
        <v>0</v>
      </c>
      <c r="P90">
        <v>4</v>
      </c>
      <c r="Q90">
        <v>0</v>
      </c>
      <c r="R90">
        <v>12</v>
      </c>
      <c r="S90">
        <v>8</v>
      </c>
      <c r="T90">
        <v>0</v>
      </c>
      <c r="U90">
        <v>0</v>
      </c>
      <c r="V90">
        <v>0</v>
      </c>
      <c r="W90">
        <v>0</v>
      </c>
      <c r="X90">
        <v>0</v>
      </c>
      <c r="Y90">
        <v>0</v>
      </c>
      <c r="Z90">
        <v>0</v>
      </c>
      <c r="AA90">
        <v>0</v>
      </c>
      <c r="AB90">
        <v>0</v>
      </c>
      <c r="AC90">
        <v>0</v>
      </c>
      <c r="AD90">
        <v>0</v>
      </c>
      <c r="AE90">
        <v>0</v>
      </c>
      <c r="AF90">
        <v>0</v>
      </c>
      <c r="AG90">
        <v>16</v>
      </c>
      <c r="AH90">
        <v>0</v>
      </c>
      <c r="AI90">
        <v>0</v>
      </c>
      <c r="AJ90">
        <v>0</v>
      </c>
      <c r="AK90">
        <v>0</v>
      </c>
      <c r="AL90">
        <v>0</v>
      </c>
      <c r="AM90">
        <v>0</v>
      </c>
      <c r="AN90">
        <v>0</v>
      </c>
      <c r="AO90">
        <v>6</v>
      </c>
      <c r="AP90">
        <v>11</v>
      </c>
      <c r="AQ90">
        <v>0</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0</v>
      </c>
    </row>
    <row r="91" spans="1:75" x14ac:dyDescent="0.25">
      <c r="A91">
        <v>2449000</v>
      </c>
      <c r="B91">
        <v>1</v>
      </c>
      <c r="C91" s="1">
        <v>16558</v>
      </c>
      <c r="D91">
        <v>1</v>
      </c>
      <c r="E91">
        <v>18</v>
      </c>
      <c r="F91">
        <v>34</v>
      </c>
      <c r="G91">
        <v>17</v>
      </c>
      <c r="H91">
        <v>4</v>
      </c>
      <c r="I91">
        <v>1</v>
      </c>
      <c r="J91">
        <v>1</v>
      </c>
      <c r="K91">
        <v>1</v>
      </c>
      <c r="N91">
        <v>0</v>
      </c>
      <c r="O91">
        <v>0</v>
      </c>
      <c r="P91">
        <v>0</v>
      </c>
      <c r="Q91">
        <v>0</v>
      </c>
      <c r="R91">
        <v>0</v>
      </c>
      <c r="S91">
        <v>0</v>
      </c>
      <c r="T91">
        <v>0</v>
      </c>
      <c r="U91">
        <v>0</v>
      </c>
      <c r="V91">
        <v>0</v>
      </c>
      <c r="W91">
        <v>0</v>
      </c>
      <c r="X91">
        <v>2</v>
      </c>
      <c r="Y91">
        <v>0</v>
      </c>
      <c r="Z91">
        <v>0</v>
      </c>
      <c r="AA91">
        <v>0</v>
      </c>
      <c r="AB91">
        <v>3</v>
      </c>
      <c r="AC91">
        <v>0</v>
      </c>
      <c r="AD91">
        <v>18</v>
      </c>
      <c r="AE91">
        <v>11</v>
      </c>
      <c r="AF91">
        <v>0</v>
      </c>
      <c r="AG91">
        <v>0</v>
      </c>
      <c r="AH91">
        <v>0</v>
      </c>
      <c r="AI91">
        <v>0</v>
      </c>
      <c r="AJ91">
        <v>0</v>
      </c>
      <c r="AK91">
        <v>0</v>
      </c>
      <c r="AL91">
        <v>0</v>
      </c>
      <c r="AM91">
        <v>0</v>
      </c>
      <c r="AN91">
        <v>0</v>
      </c>
      <c r="AO91">
        <v>0</v>
      </c>
      <c r="AP91">
        <v>0</v>
      </c>
      <c r="AQ91">
        <v>0</v>
      </c>
      <c r="AR91">
        <v>0</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row>
    <row r="92" spans="1:75" x14ac:dyDescent="0.25">
      <c r="A92">
        <v>2449000</v>
      </c>
      <c r="B92">
        <v>1</v>
      </c>
      <c r="C92" s="1">
        <v>16589</v>
      </c>
      <c r="D92">
        <v>1</v>
      </c>
      <c r="E92">
        <v>35</v>
      </c>
      <c r="F92">
        <v>123</v>
      </c>
      <c r="G92">
        <v>20</v>
      </c>
      <c r="H92">
        <v>8</v>
      </c>
      <c r="I92">
        <v>1</v>
      </c>
      <c r="J92">
        <v>1</v>
      </c>
      <c r="K92">
        <v>1</v>
      </c>
      <c r="N92">
        <v>0</v>
      </c>
      <c r="O92">
        <v>0</v>
      </c>
      <c r="P92">
        <v>0</v>
      </c>
      <c r="Q92">
        <v>1</v>
      </c>
      <c r="R92">
        <v>11</v>
      </c>
      <c r="S92">
        <v>0</v>
      </c>
      <c r="T92">
        <v>0</v>
      </c>
      <c r="U92">
        <v>0</v>
      </c>
      <c r="V92">
        <v>0</v>
      </c>
      <c r="W92">
        <v>0</v>
      </c>
      <c r="X92">
        <v>0</v>
      </c>
      <c r="Y92">
        <v>0</v>
      </c>
      <c r="Z92">
        <v>0</v>
      </c>
      <c r="AA92">
        <v>0</v>
      </c>
      <c r="AB92">
        <v>0</v>
      </c>
      <c r="AC92">
        <v>0</v>
      </c>
      <c r="AD92">
        <v>0</v>
      </c>
      <c r="AE92">
        <v>0</v>
      </c>
      <c r="AF92">
        <v>4</v>
      </c>
      <c r="AG92">
        <v>35</v>
      </c>
      <c r="AH92">
        <v>32</v>
      </c>
      <c r="AI92">
        <v>13</v>
      </c>
      <c r="AJ92">
        <v>23</v>
      </c>
      <c r="AK92">
        <v>4</v>
      </c>
      <c r="AL92">
        <v>0</v>
      </c>
      <c r="AM92">
        <v>0</v>
      </c>
      <c r="AN92">
        <v>0</v>
      </c>
      <c r="AO92">
        <v>0</v>
      </c>
      <c r="AP92">
        <v>0</v>
      </c>
      <c r="AQ92">
        <v>0</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0</v>
      </c>
    </row>
    <row r="93" spans="1:75" x14ac:dyDescent="0.25">
      <c r="A93">
        <v>2449000</v>
      </c>
      <c r="B93">
        <v>1</v>
      </c>
      <c r="C93" s="1">
        <v>16619</v>
      </c>
      <c r="D93">
        <v>1</v>
      </c>
      <c r="E93">
        <v>31</v>
      </c>
      <c r="F93">
        <v>69</v>
      </c>
      <c r="G93">
        <v>5</v>
      </c>
      <c r="H93">
        <v>5</v>
      </c>
      <c r="I93">
        <v>1</v>
      </c>
      <c r="J93">
        <v>1</v>
      </c>
      <c r="K93">
        <v>1</v>
      </c>
      <c r="N93">
        <v>0</v>
      </c>
      <c r="O93">
        <v>0</v>
      </c>
      <c r="P93">
        <v>0</v>
      </c>
      <c r="Q93">
        <v>2</v>
      </c>
      <c r="R93">
        <v>31</v>
      </c>
      <c r="S93">
        <v>0</v>
      </c>
      <c r="T93">
        <v>3</v>
      </c>
      <c r="U93">
        <v>0</v>
      </c>
      <c r="V93">
        <v>0</v>
      </c>
      <c r="W93">
        <v>12</v>
      </c>
      <c r="X93">
        <v>21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row>
    <row r="94" spans="1:75" x14ac:dyDescent="0.25">
      <c r="A94">
        <v>2449000</v>
      </c>
      <c r="B94">
        <v>1</v>
      </c>
      <c r="C94" s="1">
        <v>16650</v>
      </c>
      <c r="D94">
        <v>1</v>
      </c>
      <c r="E94">
        <v>19</v>
      </c>
      <c r="F94">
        <v>26</v>
      </c>
      <c r="G94">
        <v>21</v>
      </c>
      <c r="H94">
        <v>4</v>
      </c>
      <c r="I94">
        <v>1</v>
      </c>
      <c r="J94">
        <v>1</v>
      </c>
      <c r="K94">
        <v>1</v>
      </c>
      <c r="N94">
        <v>0</v>
      </c>
      <c r="O94">
        <v>0</v>
      </c>
      <c r="P94">
        <v>0</v>
      </c>
      <c r="Q94">
        <v>0</v>
      </c>
      <c r="R94">
        <v>0</v>
      </c>
      <c r="S94">
        <v>0</v>
      </c>
      <c r="T94">
        <v>0</v>
      </c>
      <c r="U94">
        <v>0</v>
      </c>
      <c r="V94">
        <v>0</v>
      </c>
      <c r="W94">
        <v>0</v>
      </c>
      <c r="X94">
        <v>0</v>
      </c>
      <c r="Y94">
        <v>2</v>
      </c>
      <c r="Z94">
        <v>0</v>
      </c>
      <c r="AA94">
        <v>0</v>
      </c>
      <c r="AB94">
        <v>0</v>
      </c>
      <c r="AC94">
        <v>0</v>
      </c>
      <c r="AD94">
        <v>0</v>
      </c>
      <c r="AE94">
        <v>0</v>
      </c>
      <c r="AF94">
        <v>1</v>
      </c>
      <c r="AG94">
        <v>4</v>
      </c>
      <c r="AH94">
        <v>19</v>
      </c>
      <c r="AI94">
        <v>0</v>
      </c>
      <c r="AJ94">
        <v>0</v>
      </c>
      <c r="AK94">
        <v>0</v>
      </c>
      <c r="AL94">
        <v>0</v>
      </c>
      <c r="AM94">
        <v>0</v>
      </c>
      <c r="AN94">
        <v>0</v>
      </c>
      <c r="AO94">
        <v>0</v>
      </c>
      <c r="AP94">
        <v>0</v>
      </c>
      <c r="AQ94">
        <v>0</v>
      </c>
      <c r="AR94">
        <v>0</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row>
    <row r="95" spans="1:75" x14ac:dyDescent="0.25">
      <c r="A95">
        <v>2449000</v>
      </c>
      <c r="B95">
        <v>1</v>
      </c>
      <c r="C95" s="1">
        <v>16681</v>
      </c>
      <c r="D95">
        <v>1</v>
      </c>
      <c r="E95">
        <v>20</v>
      </c>
      <c r="F95">
        <v>56</v>
      </c>
      <c r="G95">
        <v>28</v>
      </c>
      <c r="H95">
        <v>7</v>
      </c>
      <c r="I95">
        <v>1</v>
      </c>
      <c r="J95">
        <v>1</v>
      </c>
      <c r="K95">
        <v>1</v>
      </c>
      <c r="N95">
        <v>3</v>
      </c>
      <c r="O95">
        <v>0</v>
      </c>
      <c r="P95">
        <v>0</v>
      </c>
      <c r="Q95">
        <v>0</v>
      </c>
      <c r="R95">
        <v>0</v>
      </c>
      <c r="S95">
        <v>0</v>
      </c>
      <c r="T95">
        <v>0</v>
      </c>
      <c r="U95">
        <v>0</v>
      </c>
      <c r="V95">
        <v>0</v>
      </c>
      <c r="W95">
        <v>0</v>
      </c>
      <c r="X95">
        <v>0</v>
      </c>
      <c r="Y95">
        <v>0</v>
      </c>
      <c r="Z95">
        <v>0</v>
      </c>
      <c r="AA95">
        <v>0</v>
      </c>
      <c r="AB95">
        <v>1</v>
      </c>
      <c r="AC95">
        <v>17</v>
      </c>
      <c r="AD95">
        <v>0</v>
      </c>
      <c r="AE95">
        <v>0</v>
      </c>
      <c r="AF95">
        <v>0</v>
      </c>
      <c r="AG95">
        <v>0</v>
      </c>
      <c r="AH95">
        <v>0</v>
      </c>
      <c r="AI95">
        <v>2</v>
      </c>
      <c r="AJ95">
        <v>6</v>
      </c>
      <c r="AK95">
        <v>0</v>
      </c>
      <c r="AL95">
        <v>0</v>
      </c>
      <c r="AM95">
        <v>0</v>
      </c>
      <c r="AN95">
        <v>0</v>
      </c>
      <c r="AO95">
        <v>20</v>
      </c>
      <c r="AP95">
        <v>0</v>
      </c>
      <c r="AQ95">
        <v>7</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0</v>
      </c>
    </row>
    <row r="96" spans="1:75" x14ac:dyDescent="0.25">
      <c r="A96">
        <v>2449000</v>
      </c>
      <c r="B96">
        <v>1</v>
      </c>
      <c r="C96" s="1">
        <v>16711</v>
      </c>
      <c r="D96">
        <v>1</v>
      </c>
      <c r="E96">
        <v>36</v>
      </c>
      <c r="F96">
        <v>86</v>
      </c>
      <c r="G96">
        <v>30</v>
      </c>
      <c r="H96">
        <v>7</v>
      </c>
      <c r="I96">
        <v>1</v>
      </c>
      <c r="J96">
        <v>1</v>
      </c>
      <c r="K96">
        <v>1</v>
      </c>
      <c r="N96">
        <v>0</v>
      </c>
      <c r="O96">
        <v>0</v>
      </c>
      <c r="P96">
        <v>0</v>
      </c>
      <c r="Q96">
        <v>11</v>
      </c>
      <c r="R96">
        <v>10</v>
      </c>
      <c r="S96">
        <v>6</v>
      </c>
      <c r="T96">
        <v>0</v>
      </c>
      <c r="U96">
        <v>16</v>
      </c>
      <c r="V96">
        <v>0</v>
      </c>
      <c r="W96">
        <v>0</v>
      </c>
      <c r="X96">
        <v>0</v>
      </c>
      <c r="Y96">
        <v>0</v>
      </c>
      <c r="Z96">
        <v>0</v>
      </c>
      <c r="AA96">
        <v>0</v>
      </c>
      <c r="AB96">
        <v>0</v>
      </c>
      <c r="AC96">
        <v>0</v>
      </c>
      <c r="AD96">
        <v>4</v>
      </c>
      <c r="AE96">
        <v>0</v>
      </c>
      <c r="AF96">
        <v>0</v>
      </c>
      <c r="AG96">
        <v>0</v>
      </c>
      <c r="AH96">
        <v>0</v>
      </c>
      <c r="AI96">
        <v>0</v>
      </c>
      <c r="AJ96">
        <v>0</v>
      </c>
      <c r="AK96">
        <v>0</v>
      </c>
      <c r="AL96">
        <v>0</v>
      </c>
      <c r="AM96">
        <v>0</v>
      </c>
      <c r="AN96">
        <v>3</v>
      </c>
      <c r="AO96">
        <v>0</v>
      </c>
      <c r="AP96">
        <v>0</v>
      </c>
      <c r="AQ96">
        <v>36</v>
      </c>
      <c r="AR96">
        <v>0</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row>
    <row r="97" spans="1:75" x14ac:dyDescent="0.25">
      <c r="A97">
        <v>2449000</v>
      </c>
      <c r="B97">
        <v>1</v>
      </c>
      <c r="C97" s="1">
        <v>16742</v>
      </c>
      <c r="D97">
        <v>1</v>
      </c>
      <c r="E97">
        <v>36</v>
      </c>
      <c r="F97">
        <v>69</v>
      </c>
      <c r="G97">
        <v>1</v>
      </c>
      <c r="H97">
        <v>8</v>
      </c>
      <c r="I97">
        <v>1</v>
      </c>
      <c r="J97">
        <v>1</v>
      </c>
      <c r="K97">
        <v>1</v>
      </c>
      <c r="N97">
        <v>36</v>
      </c>
      <c r="O97">
        <v>0</v>
      </c>
      <c r="P97">
        <v>0</v>
      </c>
      <c r="Q97">
        <v>0</v>
      </c>
      <c r="R97">
        <v>0</v>
      </c>
      <c r="S97">
        <v>6</v>
      </c>
      <c r="T97">
        <v>0</v>
      </c>
      <c r="U97">
        <v>0</v>
      </c>
      <c r="V97">
        <v>19</v>
      </c>
      <c r="W97">
        <v>0</v>
      </c>
      <c r="X97">
        <v>0</v>
      </c>
      <c r="Y97">
        <v>0</v>
      </c>
      <c r="Z97">
        <v>1</v>
      </c>
      <c r="AA97">
        <v>0</v>
      </c>
      <c r="AB97">
        <v>4</v>
      </c>
      <c r="AC97">
        <v>0</v>
      </c>
      <c r="AD97">
        <v>0</v>
      </c>
      <c r="AE97">
        <v>0</v>
      </c>
      <c r="AF97">
        <v>0</v>
      </c>
      <c r="AG97">
        <v>0</v>
      </c>
      <c r="AH97">
        <v>1</v>
      </c>
      <c r="AI97">
        <v>1</v>
      </c>
      <c r="AJ97">
        <v>0</v>
      </c>
      <c r="AK97">
        <v>0</v>
      </c>
      <c r="AL97">
        <v>0</v>
      </c>
      <c r="AM97">
        <v>0</v>
      </c>
      <c r="AN97">
        <v>0</v>
      </c>
      <c r="AO97">
        <v>0</v>
      </c>
      <c r="AP97">
        <v>1</v>
      </c>
      <c r="AQ97">
        <v>0</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0</v>
      </c>
    </row>
    <row r="98" spans="1:75" x14ac:dyDescent="0.25">
      <c r="A98">
        <v>2449000</v>
      </c>
      <c r="B98">
        <v>1</v>
      </c>
      <c r="C98" s="1">
        <v>16772</v>
      </c>
      <c r="D98">
        <v>1</v>
      </c>
      <c r="E98">
        <v>35</v>
      </c>
      <c r="F98">
        <v>95</v>
      </c>
      <c r="G98">
        <v>28</v>
      </c>
      <c r="H98">
        <v>8</v>
      </c>
      <c r="I98">
        <v>1</v>
      </c>
      <c r="J98">
        <v>1</v>
      </c>
      <c r="K98">
        <v>1</v>
      </c>
      <c r="N98">
        <v>0</v>
      </c>
      <c r="O98">
        <v>0</v>
      </c>
      <c r="P98">
        <v>0</v>
      </c>
      <c r="Q98">
        <v>0</v>
      </c>
      <c r="R98">
        <v>8</v>
      </c>
      <c r="S98">
        <v>7</v>
      </c>
      <c r="T98">
        <v>0</v>
      </c>
      <c r="U98">
        <v>0</v>
      </c>
      <c r="V98">
        <v>0</v>
      </c>
      <c r="W98">
        <v>0</v>
      </c>
      <c r="X98">
        <v>0</v>
      </c>
      <c r="Y98">
        <v>0</v>
      </c>
      <c r="Z98">
        <v>0</v>
      </c>
      <c r="AA98">
        <v>1</v>
      </c>
      <c r="AB98">
        <v>0</v>
      </c>
      <c r="AC98">
        <v>14</v>
      </c>
      <c r="AD98">
        <v>0</v>
      </c>
      <c r="AE98">
        <v>0</v>
      </c>
      <c r="AF98">
        <v>0</v>
      </c>
      <c r="AG98">
        <v>0</v>
      </c>
      <c r="AH98">
        <v>0</v>
      </c>
      <c r="AI98">
        <v>1</v>
      </c>
      <c r="AJ98">
        <v>0</v>
      </c>
      <c r="AK98">
        <v>0</v>
      </c>
      <c r="AL98">
        <v>0</v>
      </c>
      <c r="AM98">
        <v>0</v>
      </c>
      <c r="AN98">
        <v>27</v>
      </c>
      <c r="AO98">
        <v>35</v>
      </c>
      <c r="AP98">
        <v>2</v>
      </c>
      <c r="AQ98">
        <v>0</v>
      </c>
      <c r="AR98">
        <v>0</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row>
    <row r="99" spans="1:75" s="2" customFormat="1" x14ac:dyDescent="0.25">
      <c r="A99" s="2">
        <v>2449000</v>
      </c>
      <c r="B99" s="2">
        <v>1</v>
      </c>
      <c r="C99" s="3">
        <v>16803</v>
      </c>
      <c r="D99" s="2">
        <v>1</v>
      </c>
      <c r="E99" s="2">
        <v>26</v>
      </c>
      <c r="F99" s="2">
        <v>154</v>
      </c>
      <c r="G99" s="2">
        <v>10</v>
      </c>
      <c r="H99" s="2">
        <v>14</v>
      </c>
      <c r="I99" s="2">
        <v>1</v>
      </c>
      <c r="J99" s="2">
        <v>1</v>
      </c>
      <c r="K99" s="2">
        <v>1</v>
      </c>
      <c r="N99" s="2">
        <v>0</v>
      </c>
      <c r="O99" s="2">
        <v>0</v>
      </c>
      <c r="P99" s="2">
        <v>0</v>
      </c>
      <c r="Q99" s="2">
        <v>0</v>
      </c>
      <c r="R99" s="2">
        <v>0</v>
      </c>
      <c r="S99" s="2">
        <v>6</v>
      </c>
      <c r="T99" s="2">
        <v>21</v>
      </c>
      <c r="U99" s="2">
        <v>4</v>
      </c>
      <c r="V99" s="2">
        <v>6</v>
      </c>
      <c r="W99" s="2">
        <v>26</v>
      </c>
      <c r="X99" s="2">
        <v>0</v>
      </c>
      <c r="Y99" s="2">
        <v>0</v>
      </c>
      <c r="Z99" s="2">
        <v>14</v>
      </c>
      <c r="AA99" s="2">
        <v>12</v>
      </c>
      <c r="AB99" s="2">
        <v>0</v>
      </c>
      <c r="AC99" s="2">
        <v>0</v>
      </c>
      <c r="AD99" s="2">
        <v>0</v>
      </c>
      <c r="AE99" s="2">
        <v>0</v>
      </c>
      <c r="AF99" s="2">
        <v>12</v>
      </c>
      <c r="AG99" s="2">
        <v>25</v>
      </c>
      <c r="AH99" s="2">
        <v>13</v>
      </c>
      <c r="AI99" s="2">
        <v>0</v>
      </c>
      <c r="AJ99" s="2">
        <v>0</v>
      </c>
      <c r="AK99" s="2">
        <v>1</v>
      </c>
      <c r="AL99" s="2">
        <v>0</v>
      </c>
      <c r="AM99" s="2">
        <v>1</v>
      </c>
      <c r="AN99" s="2">
        <v>0</v>
      </c>
      <c r="AO99" s="2">
        <v>12</v>
      </c>
      <c r="AP99" s="2">
        <v>0</v>
      </c>
      <c r="AQ99" s="2">
        <v>1</v>
      </c>
      <c r="AR99" s="2">
        <v>0</v>
      </c>
      <c r="AS99" s="2">
        <v>1</v>
      </c>
      <c r="AT99" s="2">
        <v>1</v>
      </c>
      <c r="AU99" s="2">
        <v>1</v>
      </c>
      <c r="AV99" s="2">
        <v>1</v>
      </c>
      <c r="AW99" s="2">
        <v>1</v>
      </c>
      <c r="AX99" s="2">
        <v>1</v>
      </c>
      <c r="AY99" s="2">
        <v>1</v>
      </c>
      <c r="AZ99" s="2">
        <v>1</v>
      </c>
      <c r="BA99" s="2">
        <v>1</v>
      </c>
      <c r="BB99" s="2">
        <v>1</v>
      </c>
      <c r="BC99" s="2">
        <v>1</v>
      </c>
      <c r="BD99" s="2">
        <v>1</v>
      </c>
      <c r="BE99" s="2">
        <v>1</v>
      </c>
      <c r="BF99" s="2">
        <v>1</v>
      </c>
      <c r="BG99" s="2">
        <v>1</v>
      </c>
      <c r="BH99" s="2">
        <v>1</v>
      </c>
      <c r="BI99" s="2">
        <v>1</v>
      </c>
      <c r="BJ99" s="2">
        <v>1</v>
      </c>
      <c r="BK99" s="2">
        <v>1</v>
      </c>
      <c r="BL99" s="2">
        <v>1</v>
      </c>
      <c r="BM99" s="2">
        <v>1</v>
      </c>
      <c r="BN99" s="2">
        <v>1</v>
      </c>
      <c r="BO99" s="2">
        <v>1</v>
      </c>
      <c r="BP99" s="2">
        <v>1</v>
      </c>
      <c r="BQ99" s="2">
        <v>1</v>
      </c>
      <c r="BR99" s="2">
        <v>1</v>
      </c>
      <c r="BS99" s="2">
        <v>1</v>
      </c>
      <c r="BT99" s="2">
        <v>1</v>
      </c>
      <c r="BU99" s="2">
        <v>1</v>
      </c>
      <c r="BV99" s="2">
        <v>1</v>
      </c>
      <c r="BW99" s="2">
        <v>1</v>
      </c>
    </row>
    <row r="100" spans="1:75" x14ac:dyDescent="0.25">
      <c r="A100">
        <v>2449000</v>
      </c>
      <c r="B100">
        <v>1</v>
      </c>
      <c r="C100" s="1">
        <v>16834</v>
      </c>
      <c r="D100">
        <v>1</v>
      </c>
      <c r="E100">
        <v>32</v>
      </c>
      <c r="F100">
        <v>281</v>
      </c>
      <c r="G100">
        <v>15</v>
      </c>
      <c r="H100">
        <v>19</v>
      </c>
      <c r="I100">
        <v>1</v>
      </c>
      <c r="J100">
        <v>1</v>
      </c>
      <c r="K100">
        <v>1</v>
      </c>
      <c r="N100">
        <v>6</v>
      </c>
      <c r="O100">
        <v>0</v>
      </c>
      <c r="P100">
        <v>6</v>
      </c>
      <c r="Q100">
        <v>0</v>
      </c>
      <c r="R100">
        <v>0</v>
      </c>
      <c r="S100">
        <v>7</v>
      </c>
      <c r="T100">
        <v>0</v>
      </c>
      <c r="U100">
        <v>0</v>
      </c>
      <c r="V100">
        <v>7</v>
      </c>
      <c r="W100">
        <v>14</v>
      </c>
      <c r="X100">
        <v>0</v>
      </c>
      <c r="Y100">
        <v>1</v>
      </c>
      <c r="Z100">
        <v>0</v>
      </c>
      <c r="AA100">
        <v>25</v>
      </c>
      <c r="AB100">
        <v>32</v>
      </c>
      <c r="AC100">
        <v>29</v>
      </c>
      <c r="AD100">
        <v>12</v>
      </c>
      <c r="AE100">
        <v>0</v>
      </c>
      <c r="AF100">
        <v>14</v>
      </c>
      <c r="AG100">
        <v>28</v>
      </c>
      <c r="AH100">
        <v>11</v>
      </c>
      <c r="AI100">
        <v>25</v>
      </c>
      <c r="AJ100">
        <v>0</v>
      </c>
      <c r="AK100">
        <v>3</v>
      </c>
      <c r="AL100">
        <v>16</v>
      </c>
      <c r="AM100">
        <v>25</v>
      </c>
      <c r="AN100">
        <v>7</v>
      </c>
      <c r="AO100">
        <v>13</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0</v>
      </c>
    </row>
    <row r="101" spans="1:75" x14ac:dyDescent="0.25">
      <c r="A101">
        <v>2449000</v>
      </c>
      <c r="B101">
        <v>1</v>
      </c>
      <c r="C101" s="1">
        <v>16862</v>
      </c>
      <c r="D101">
        <v>1</v>
      </c>
      <c r="E101">
        <v>28</v>
      </c>
      <c r="F101">
        <v>140</v>
      </c>
      <c r="G101">
        <v>25</v>
      </c>
      <c r="H101">
        <v>11</v>
      </c>
      <c r="I101">
        <v>1</v>
      </c>
      <c r="J101">
        <v>1</v>
      </c>
      <c r="K101">
        <v>1</v>
      </c>
      <c r="N101">
        <v>8</v>
      </c>
      <c r="O101">
        <v>10</v>
      </c>
      <c r="P101">
        <v>0</v>
      </c>
      <c r="Q101">
        <v>12</v>
      </c>
      <c r="R101">
        <v>25</v>
      </c>
      <c r="S101">
        <v>0</v>
      </c>
      <c r="T101">
        <v>0</v>
      </c>
      <c r="U101">
        <v>0</v>
      </c>
      <c r="V101">
        <v>0</v>
      </c>
      <c r="W101">
        <v>10</v>
      </c>
      <c r="X101">
        <v>12</v>
      </c>
      <c r="Y101">
        <v>0</v>
      </c>
      <c r="Z101">
        <v>1</v>
      </c>
      <c r="AA101">
        <v>12</v>
      </c>
      <c r="AB101">
        <v>0</v>
      </c>
      <c r="AC101">
        <v>11</v>
      </c>
      <c r="AD101">
        <v>0</v>
      </c>
      <c r="AE101">
        <v>0</v>
      </c>
      <c r="AF101">
        <v>0</v>
      </c>
      <c r="AG101">
        <v>0</v>
      </c>
      <c r="AH101">
        <v>0</v>
      </c>
      <c r="AI101">
        <v>0</v>
      </c>
      <c r="AJ101">
        <v>0</v>
      </c>
      <c r="AK101">
        <v>11</v>
      </c>
      <c r="AL101">
        <v>28</v>
      </c>
      <c r="AM101">
        <v>0</v>
      </c>
      <c r="AN101">
        <v>0</v>
      </c>
      <c r="AO101">
        <v>0</v>
      </c>
      <c r="AP101">
        <v>0</v>
      </c>
      <c r="AQ101">
        <v>0</v>
      </c>
      <c r="AR101">
        <v>0</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row>
    <row r="102" spans="1:75" x14ac:dyDescent="0.25">
      <c r="A102">
        <v>2449000</v>
      </c>
      <c r="B102">
        <v>1</v>
      </c>
      <c r="C102" s="1">
        <v>16893</v>
      </c>
      <c r="D102">
        <v>1</v>
      </c>
      <c r="E102">
        <v>19</v>
      </c>
      <c r="F102">
        <v>42</v>
      </c>
      <c r="G102">
        <v>1</v>
      </c>
      <c r="H102">
        <v>5</v>
      </c>
      <c r="I102">
        <v>1</v>
      </c>
      <c r="J102">
        <v>1</v>
      </c>
      <c r="K102">
        <v>1</v>
      </c>
      <c r="N102">
        <v>19</v>
      </c>
      <c r="O102">
        <v>7</v>
      </c>
      <c r="P102">
        <v>0</v>
      </c>
      <c r="Q102">
        <v>0</v>
      </c>
      <c r="R102">
        <v>0</v>
      </c>
      <c r="S102">
        <v>0</v>
      </c>
      <c r="T102">
        <v>0</v>
      </c>
      <c r="U102">
        <v>7</v>
      </c>
      <c r="V102">
        <v>0</v>
      </c>
      <c r="W102">
        <v>0</v>
      </c>
      <c r="X102">
        <v>0</v>
      </c>
      <c r="Y102">
        <v>3</v>
      </c>
      <c r="Z102">
        <v>0</v>
      </c>
      <c r="AA102">
        <v>0</v>
      </c>
      <c r="AB102">
        <v>0</v>
      </c>
      <c r="AC102">
        <v>0</v>
      </c>
      <c r="AD102">
        <v>6</v>
      </c>
      <c r="AE102">
        <v>0</v>
      </c>
      <c r="AF102">
        <v>0</v>
      </c>
      <c r="AG102">
        <v>0</v>
      </c>
      <c r="AH102">
        <v>0</v>
      </c>
      <c r="AI102">
        <v>0</v>
      </c>
      <c r="AJ102">
        <v>0</v>
      </c>
      <c r="AK102">
        <v>0</v>
      </c>
      <c r="AL102">
        <v>0</v>
      </c>
      <c r="AM102">
        <v>0</v>
      </c>
      <c r="AN102">
        <v>0</v>
      </c>
      <c r="AO102">
        <v>0</v>
      </c>
      <c r="AP102">
        <v>0</v>
      </c>
      <c r="AQ102">
        <v>0</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0</v>
      </c>
    </row>
    <row r="103" spans="1:75" x14ac:dyDescent="0.25">
      <c r="A103">
        <v>2449000</v>
      </c>
      <c r="B103">
        <v>1</v>
      </c>
      <c r="C103" s="1">
        <v>16923</v>
      </c>
      <c r="D103">
        <v>1</v>
      </c>
      <c r="E103">
        <v>25</v>
      </c>
      <c r="F103">
        <v>83</v>
      </c>
      <c r="G103">
        <v>2</v>
      </c>
      <c r="H103">
        <v>7</v>
      </c>
      <c r="I103">
        <v>1</v>
      </c>
      <c r="J103">
        <v>1</v>
      </c>
      <c r="K103">
        <v>1</v>
      </c>
      <c r="N103">
        <v>0</v>
      </c>
      <c r="O103">
        <v>25</v>
      </c>
      <c r="P103">
        <v>1</v>
      </c>
      <c r="Q103">
        <v>0</v>
      </c>
      <c r="R103">
        <v>0</v>
      </c>
      <c r="S103">
        <v>0</v>
      </c>
      <c r="T103">
        <v>0</v>
      </c>
      <c r="U103">
        <v>0</v>
      </c>
      <c r="V103">
        <v>0</v>
      </c>
      <c r="W103">
        <v>0</v>
      </c>
      <c r="X103">
        <v>0</v>
      </c>
      <c r="Y103">
        <v>25</v>
      </c>
      <c r="Z103">
        <v>15</v>
      </c>
      <c r="AA103">
        <v>0</v>
      </c>
      <c r="AB103">
        <v>0</v>
      </c>
      <c r="AC103">
        <v>0</v>
      </c>
      <c r="AD103">
        <v>0</v>
      </c>
      <c r="AE103">
        <v>0</v>
      </c>
      <c r="AF103">
        <v>15</v>
      </c>
      <c r="AG103">
        <v>0</v>
      </c>
      <c r="AH103">
        <v>1</v>
      </c>
      <c r="AI103">
        <v>0</v>
      </c>
      <c r="AJ103">
        <v>0</v>
      </c>
      <c r="AK103">
        <v>0</v>
      </c>
      <c r="AL103">
        <v>0</v>
      </c>
      <c r="AM103">
        <v>0</v>
      </c>
      <c r="AN103">
        <v>1</v>
      </c>
      <c r="AO103">
        <v>0</v>
      </c>
      <c r="AP103">
        <v>0</v>
      </c>
      <c r="AQ103">
        <v>0</v>
      </c>
      <c r="AR103">
        <v>0</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row>
    <row r="104" spans="1:75" x14ac:dyDescent="0.25">
      <c r="A104">
        <v>2449000</v>
      </c>
      <c r="B104">
        <v>1</v>
      </c>
      <c r="C104" s="1">
        <v>16954</v>
      </c>
      <c r="D104">
        <v>1</v>
      </c>
      <c r="E104">
        <v>100</v>
      </c>
      <c r="F104">
        <v>173</v>
      </c>
      <c r="G104">
        <v>22</v>
      </c>
      <c r="H104">
        <v>7</v>
      </c>
      <c r="I104">
        <v>1</v>
      </c>
      <c r="J104">
        <v>1</v>
      </c>
      <c r="K104">
        <v>1</v>
      </c>
      <c r="N104">
        <v>18</v>
      </c>
      <c r="O104">
        <v>29</v>
      </c>
      <c r="P104">
        <v>0</v>
      </c>
      <c r="Q104">
        <v>0</v>
      </c>
      <c r="R104">
        <v>0</v>
      </c>
      <c r="S104">
        <v>0</v>
      </c>
      <c r="T104">
        <v>0</v>
      </c>
      <c r="U104">
        <v>0</v>
      </c>
      <c r="V104">
        <v>0</v>
      </c>
      <c r="W104">
        <v>0</v>
      </c>
      <c r="X104">
        <v>0</v>
      </c>
      <c r="Y104">
        <v>0</v>
      </c>
      <c r="Z104">
        <v>0</v>
      </c>
      <c r="AA104">
        <v>0</v>
      </c>
      <c r="AB104">
        <v>8</v>
      </c>
      <c r="AC104">
        <v>0</v>
      </c>
      <c r="AD104">
        <v>0</v>
      </c>
      <c r="AE104">
        <v>0</v>
      </c>
      <c r="AF104">
        <v>0</v>
      </c>
      <c r="AG104">
        <v>0</v>
      </c>
      <c r="AH104">
        <v>12</v>
      </c>
      <c r="AI104">
        <v>100</v>
      </c>
      <c r="AJ104">
        <v>0</v>
      </c>
      <c r="AK104">
        <v>3</v>
      </c>
      <c r="AL104">
        <v>0</v>
      </c>
      <c r="AM104">
        <v>0</v>
      </c>
      <c r="AN104">
        <v>0</v>
      </c>
      <c r="AO104">
        <v>0</v>
      </c>
      <c r="AP104">
        <v>3</v>
      </c>
      <c r="AQ104">
        <v>0</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0</v>
      </c>
    </row>
    <row r="105" spans="1:75" x14ac:dyDescent="0.25">
      <c r="A105">
        <v>2449000</v>
      </c>
      <c r="B105">
        <v>1</v>
      </c>
      <c r="C105" s="1">
        <v>16984</v>
      </c>
      <c r="D105">
        <v>1</v>
      </c>
      <c r="E105">
        <v>23</v>
      </c>
      <c r="F105">
        <v>104</v>
      </c>
      <c r="G105">
        <v>13</v>
      </c>
      <c r="H105">
        <v>11</v>
      </c>
      <c r="I105">
        <v>1</v>
      </c>
      <c r="J105">
        <v>1</v>
      </c>
      <c r="K105">
        <v>1</v>
      </c>
      <c r="N105">
        <v>0</v>
      </c>
      <c r="O105">
        <v>0</v>
      </c>
      <c r="P105">
        <v>0</v>
      </c>
      <c r="Q105">
        <v>0</v>
      </c>
      <c r="R105">
        <v>0</v>
      </c>
      <c r="S105">
        <v>3</v>
      </c>
      <c r="T105">
        <v>5</v>
      </c>
      <c r="U105">
        <v>10</v>
      </c>
      <c r="V105">
        <v>10</v>
      </c>
      <c r="W105">
        <v>11</v>
      </c>
      <c r="X105">
        <v>2</v>
      </c>
      <c r="Y105">
        <v>6</v>
      </c>
      <c r="Z105">
        <v>23</v>
      </c>
      <c r="AA105">
        <v>0</v>
      </c>
      <c r="AB105">
        <v>0</v>
      </c>
      <c r="AC105">
        <v>22</v>
      </c>
      <c r="AD105">
        <v>0</v>
      </c>
      <c r="AE105">
        <v>0</v>
      </c>
      <c r="AF105">
        <v>0</v>
      </c>
      <c r="AG105">
        <v>11</v>
      </c>
      <c r="AH105">
        <v>0</v>
      </c>
      <c r="AI105">
        <v>0</v>
      </c>
      <c r="AJ105">
        <v>1</v>
      </c>
      <c r="AK105">
        <v>0</v>
      </c>
      <c r="AL105">
        <v>0</v>
      </c>
      <c r="AM105">
        <v>0</v>
      </c>
      <c r="AN105">
        <v>0</v>
      </c>
      <c r="AO105">
        <v>0</v>
      </c>
      <c r="AP105">
        <v>0</v>
      </c>
      <c r="AQ105">
        <v>0</v>
      </c>
      <c r="AR105">
        <v>0</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row>
    <row r="106" spans="1:75" x14ac:dyDescent="0.25">
      <c r="A106">
        <v>2449000</v>
      </c>
      <c r="B106">
        <v>1</v>
      </c>
      <c r="C106" s="1">
        <v>17015</v>
      </c>
      <c r="D106">
        <v>1</v>
      </c>
      <c r="E106">
        <v>25</v>
      </c>
      <c r="F106">
        <v>34</v>
      </c>
      <c r="G106">
        <v>23</v>
      </c>
      <c r="H106">
        <v>3</v>
      </c>
      <c r="I106">
        <v>1</v>
      </c>
      <c r="J106">
        <v>1</v>
      </c>
      <c r="K106">
        <v>1</v>
      </c>
      <c r="N106">
        <v>0</v>
      </c>
      <c r="O106">
        <v>0</v>
      </c>
      <c r="P106">
        <v>0</v>
      </c>
      <c r="Q106">
        <v>0</v>
      </c>
      <c r="R106">
        <v>0</v>
      </c>
      <c r="S106">
        <v>0</v>
      </c>
      <c r="T106">
        <v>5</v>
      </c>
      <c r="U106">
        <v>0</v>
      </c>
      <c r="V106">
        <v>0</v>
      </c>
      <c r="W106">
        <v>0</v>
      </c>
      <c r="X106">
        <v>0</v>
      </c>
      <c r="Y106">
        <v>0</v>
      </c>
      <c r="Z106">
        <v>0</v>
      </c>
      <c r="AA106">
        <v>0</v>
      </c>
      <c r="AB106">
        <v>0</v>
      </c>
      <c r="AC106">
        <v>0</v>
      </c>
      <c r="AD106">
        <v>0</v>
      </c>
      <c r="AE106">
        <v>0</v>
      </c>
      <c r="AF106">
        <v>0</v>
      </c>
      <c r="AG106">
        <v>0</v>
      </c>
      <c r="AH106">
        <v>0</v>
      </c>
      <c r="AI106">
        <v>0</v>
      </c>
      <c r="AJ106">
        <v>25</v>
      </c>
      <c r="AK106">
        <v>0</v>
      </c>
      <c r="AL106">
        <v>0</v>
      </c>
      <c r="AM106">
        <v>0</v>
      </c>
      <c r="AN106">
        <v>0</v>
      </c>
      <c r="AO106">
        <v>0</v>
      </c>
      <c r="AP106">
        <v>4</v>
      </c>
      <c r="AQ106">
        <v>0</v>
      </c>
      <c r="AR106">
        <v>0</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row>
    <row r="107" spans="1:75" x14ac:dyDescent="0.25">
      <c r="A107">
        <v>2449000</v>
      </c>
      <c r="B107">
        <v>1</v>
      </c>
      <c r="C107" s="1">
        <v>17046</v>
      </c>
      <c r="D107">
        <v>1</v>
      </c>
      <c r="E107">
        <v>25</v>
      </c>
      <c r="F107">
        <v>63</v>
      </c>
      <c r="G107">
        <v>16</v>
      </c>
      <c r="H107">
        <v>6</v>
      </c>
      <c r="I107">
        <v>1</v>
      </c>
      <c r="J107">
        <v>1</v>
      </c>
      <c r="K107">
        <v>1</v>
      </c>
      <c r="N107">
        <v>0</v>
      </c>
      <c r="O107">
        <v>1</v>
      </c>
      <c r="P107">
        <v>0</v>
      </c>
      <c r="Q107">
        <v>0</v>
      </c>
      <c r="R107">
        <v>0</v>
      </c>
      <c r="S107">
        <v>0</v>
      </c>
      <c r="T107">
        <v>0</v>
      </c>
      <c r="U107">
        <v>0</v>
      </c>
      <c r="V107">
        <v>0</v>
      </c>
      <c r="W107">
        <v>0</v>
      </c>
      <c r="X107">
        <v>0</v>
      </c>
      <c r="Y107">
        <v>0</v>
      </c>
      <c r="Z107">
        <v>0</v>
      </c>
      <c r="AA107">
        <v>0</v>
      </c>
      <c r="AB107">
        <v>5</v>
      </c>
      <c r="AC107">
        <v>25</v>
      </c>
      <c r="AD107">
        <v>0</v>
      </c>
      <c r="AE107">
        <v>0</v>
      </c>
      <c r="AF107">
        <v>0</v>
      </c>
      <c r="AG107">
        <v>0</v>
      </c>
      <c r="AH107">
        <v>0</v>
      </c>
      <c r="AI107">
        <v>0</v>
      </c>
      <c r="AJ107">
        <v>12</v>
      </c>
      <c r="AK107">
        <v>15</v>
      </c>
      <c r="AL107">
        <v>0</v>
      </c>
      <c r="AM107">
        <v>0</v>
      </c>
      <c r="AN107">
        <v>0</v>
      </c>
      <c r="AO107">
        <v>0</v>
      </c>
      <c r="AP107">
        <v>5</v>
      </c>
      <c r="AQ107">
        <v>0</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0</v>
      </c>
    </row>
    <row r="108" spans="1:75" x14ac:dyDescent="0.25">
      <c r="A108">
        <v>2449000</v>
      </c>
      <c r="B108">
        <v>1</v>
      </c>
      <c r="C108" s="1">
        <v>17076</v>
      </c>
      <c r="D108">
        <v>1</v>
      </c>
      <c r="E108">
        <v>75</v>
      </c>
      <c r="F108">
        <v>147.6</v>
      </c>
      <c r="G108">
        <v>19</v>
      </c>
      <c r="H108">
        <v>10</v>
      </c>
      <c r="I108">
        <v>1</v>
      </c>
      <c r="J108">
        <v>1</v>
      </c>
      <c r="K108">
        <v>1</v>
      </c>
      <c r="N108">
        <v>0</v>
      </c>
      <c r="O108">
        <v>0</v>
      </c>
      <c r="P108">
        <v>0</v>
      </c>
      <c r="Q108">
        <v>0</v>
      </c>
      <c r="R108">
        <v>0</v>
      </c>
      <c r="S108">
        <v>0</v>
      </c>
      <c r="T108">
        <v>1</v>
      </c>
      <c r="U108">
        <v>16</v>
      </c>
      <c r="V108">
        <v>0</v>
      </c>
      <c r="W108">
        <v>0</v>
      </c>
      <c r="X108">
        <v>0</v>
      </c>
      <c r="Y108">
        <v>0</v>
      </c>
      <c r="Z108">
        <v>0</v>
      </c>
      <c r="AA108">
        <v>12</v>
      </c>
      <c r="AB108">
        <v>0</v>
      </c>
      <c r="AC108">
        <v>0</v>
      </c>
      <c r="AD108">
        <v>1</v>
      </c>
      <c r="AE108">
        <v>3</v>
      </c>
      <c r="AF108">
        <v>75</v>
      </c>
      <c r="AG108">
        <v>21</v>
      </c>
      <c r="AH108">
        <v>0</v>
      </c>
      <c r="AI108">
        <v>9</v>
      </c>
      <c r="AJ108">
        <v>0</v>
      </c>
      <c r="AK108">
        <v>0</v>
      </c>
      <c r="AL108">
        <v>4.5999999999999996</v>
      </c>
      <c r="AM108">
        <v>0</v>
      </c>
      <c r="AN108">
        <v>0</v>
      </c>
      <c r="AO108">
        <v>0</v>
      </c>
      <c r="AP108">
        <v>5</v>
      </c>
      <c r="AQ108">
        <v>0</v>
      </c>
      <c r="AR108">
        <v>0</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row>
    <row r="109" spans="1:75" x14ac:dyDescent="0.25">
      <c r="A109">
        <v>2449000</v>
      </c>
      <c r="B109">
        <v>1</v>
      </c>
      <c r="C109" s="1">
        <v>17107</v>
      </c>
      <c r="D109">
        <v>1</v>
      </c>
      <c r="E109">
        <v>10</v>
      </c>
      <c r="F109">
        <v>28.6</v>
      </c>
      <c r="G109">
        <v>25</v>
      </c>
      <c r="H109">
        <v>5</v>
      </c>
      <c r="I109">
        <v>1</v>
      </c>
      <c r="J109">
        <v>1</v>
      </c>
      <c r="K109">
        <v>1</v>
      </c>
      <c r="N109">
        <v>6.6</v>
      </c>
      <c r="O109">
        <v>0</v>
      </c>
      <c r="P109">
        <v>0</v>
      </c>
      <c r="Q109">
        <v>0</v>
      </c>
      <c r="R109">
        <v>0</v>
      </c>
      <c r="S109">
        <v>0</v>
      </c>
      <c r="T109">
        <v>0</v>
      </c>
      <c r="U109">
        <v>2</v>
      </c>
      <c r="V109">
        <v>0</v>
      </c>
      <c r="W109">
        <v>1</v>
      </c>
      <c r="X109">
        <v>0</v>
      </c>
      <c r="Y109">
        <v>0</v>
      </c>
      <c r="Z109">
        <v>0</v>
      </c>
      <c r="AA109">
        <v>0</v>
      </c>
      <c r="AB109">
        <v>0</v>
      </c>
      <c r="AC109">
        <v>0</v>
      </c>
      <c r="AD109">
        <v>0</v>
      </c>
      <c r="AE109">
        <v>0</v>
      </c>
      <c r="AF109">
        <v>0</v>
      </c>
      <c r="AG109">
        <v>0</v>
      </c>
      <c r="AH109">
        <v>0</v>
      </c>
      <c r="AI109">
        <v>0</v>
      </c>
      <c r="AJ109">
        <v>0</v>
      </c>
      <c r="AK109">
        <v>0</v>
      </c>
      <c r="AL109">
        <v>10</v>
      </c>
      <c r="AM109">
        <v>0</v>
      </c>
      <c r="AN109">
        <v>9</v>
      </c>
      <c r="AO109">
        <v>0</v>
      </c>
      <c r="AP109">
        <v>0</v>
      </c>
      <c r="AQ109">
        <v>0</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0</v>
      </c>
    </row>
    <row r="110" spans="1:75" x14ac:dyDescent="0.25">
      <c r="A110">
        <v>2449000</v>
      </c>
      <c r="B110">
        <v>1</v>
      </c>
      <c r="C110" s="1">
        <v>17137</v>
      </c>
      <c r="D110">
        <v>1</v>
      </c>
      <c r="E110">
        <v>22</v>
      </c>
      <c r="F110">
        <v>75.2</v>
      </c>
      <c r="G110">
        <v>23</v>
      </c>
      <c r="H110">
        <v>6</v>
      </c>
      <c r="I110">
        <v>1</v>
      </c>
      <c r="J110">
        <v>1</v>
      </c>
      <c r="K110">
        <v>1</v>
      </c>
      <c r="N110">
        <v>0</v>
      </c>
      <c r="O110">
        <v>0</v>
      </c>
      <c r="P110">
        <v>0</v>
      </c>
      <c r="Q110">
        <v>0</v>
      </c>
      <c r="R110">
        <v>0</v>
      </c>
      <c r="S110">
        <v>0</v>
      </c>
      <c r="T110">
        <v>0</v>
      </c>
      <c r="U110">
        <v>0</v>
      </c>
      <c r="V110">
        <v>0</v>
      </c>
      <c r="W110">
        <v>0</v>
      </c>
      <c r="X110">
        <v>0</v>
      </c>
      <c r="Y110">
        <v>5.4</v>
      </c>
      <c r="Z110">
        <v>6.8</v>
      </c>
      <c r="AA110">
        <v>0</v>
      </c>
      <c r="AB110">
        <v>0</v>
      </c>
      <c r="AC110">
        <v>0</v>
      </c>
      <c r="AD110">
        <v>0</v>
      </c>
      <c r="AE110">
        <v>0</v>
      </c>
      <c r="AF110">
        <v>0</v>
      </c>
      <c r="AG110">
        <v>10</v>
      </c>
      <c r="AH110">
        <v>12</v>
      </c>
      <c r="AI110">
        <v>19</v>
      </c>
      <c r="AJ110">
        <v>22</v>
      </c>
      <c r="AK110">
        <v>0</v>
      </c>
      <c r="AL110">
        <v>0</v>
      </c>
      <c r="AM110">
        <v>0</v>
      </c>
      <c r="AN110">
        <v>0</v>
      </c>
      <c r="AO110">
        <v>0</v>
      </c>
      <c r="AP110">
        <v>0</v>
      </c>
      <c r="AQ110">
        <v>0</v>
      </c>
      <c r="AR110">
        <v>0</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row>
    <row r="111" spans="1:75" s="2" customFormat="1" x14ac:dyDescent="0.25">
      <c r="A111" s="2">
        <v>2449000</v>
      </c>
      <c r="B111" s="2">
        <v>1</v>
      </c>
      <c r="C111" s="3">
        <v>17168</v>
      </c>
      <c r="D111" s="2">
        <v>1</v>
      </c>
      <c r="E111" s="2">
        <v>50</v>
      </c>
      <c r="F111" s="2">
        <v>364.6</v>
      </c>
      <c r="G111" s="2">
        <v>28</v>
      </c>
      <c r="H111" s="2">
        <v>19</v>
      </c>
      <c r="I111" s="2">
        <v>1</v>
      </c>
      <c r="J111" s="2">
        <v>1</v>
      </c>
      <c r="K111" s="2">
        <v>1</v>
      </c>
      <c r="N111" s="2">
        <v>0.4</v>
      </c>
      <c r="O111" s="2">
        <v>12</v>
      </c>
      <c r="P111" s="2">
        <v>42</v>
      </c>
      <c r="Q111" s="2">
        <v>10</v>
      </c>
      <c r="R111" s="2">
        <v>23</v>
      </c>
      <c r="S111" s="2">
        <v>4.5999999999999996</v>
      </c>
      <c r="T111" s="2">
        <v>0</v>
      </c>
      <c r="U111" s="2">
        <v>20</v>
      </c>
      <c r="V111" s="2">
        <v>13</v>
      </c>
      <c r="W111" s="2">
        <v>18</v>
      </c>
      <c r="X111" s="2">
        <v>0</v>
      </c>
      <c r="Y111" s="2">
        <v>0</v>
      </c>
      <c r="Z111" s="2">
        <v>19</v>
      </c>
      <c r="AA111" s="2">
        <v>0</v>
      </c>
      <c r="AB111" s="2">
        <v>12</v>
      </c>
      <c r="AC111" s="2">
        <v>0</v>
      </c>
      <c r="AD111" s="2">
        <v>16</v>
      </c>
      <c r="AE111" s="2">
        <v>26.4</v>
      </c>
      <c r="AF111" s="2">
        <v>7</v>
      </c>
      <c r="AG111" s="2">
        <v>27.2</v>
      </c>
      <c r="AH111" s="2">
        <v>0</v>
      </c>
      <c r="AI111" s="2">
        <v>0</v>
      </c>
      <c r="AJ111" s="2">
        <v>0</v>
      </c>
      <c r="AK111" s="2">
        <v>0</v>
      </c>
      <c r="AL111" s="2">
        <v>0</v>
      </c>
      <c r="AM111" s="2">
        <v>0</v>
      </c>
      <c r="AN111" s="2">
        <v>12</v>
      </c>
      <c r="AO111" s="2">
        <v>50</v>
      </c>
      <c r="AP111" s="2">
        <v>40</v>
      </c>
      <c r="AQ111" s="2">
        <v>0</v>
      </c>
      <c r="AR111" s="2">
        <v>12</v>
      </c>
      <c r="AS111" s="2">
        <v>1</v>
      </c>
      <c r="AT111" s="2">
        <v>1</v>
      </c>
      <c r="AU111" s="2">
        <v>1</v>
      </c>
      <c r="AV111" s="2">
        <v>1</v>
      </c>
      <c r="AW111" s="2">
        <v>1</v>
      </c>
      <c r="AX111" s="2">
        <v>1</v>
      </c>
      <c r="AY111" s="2">
        <v>1</v>
      </c>
      <c r="AZ111" s="2">
        <v>1</v>
      </c>
      <c r="BA111" s="2">
        <v>1</v>
      </c>
      <c r="BB111" s="2">
        <v>1</v>
      </c>
      <c r="BC111" s="2">
        <v>1</v>
      </c>
      <c r="BD111" s="2">
        <v>1</v>
      </c>
      <c r="BE111" s="2">
        <v>1</v>
      </c>
      <c r="BF111" s="2">
        <v>1</v>
      </c>
      <c r="BG111" s="2">
        <v>1</v>
      </c>
      <c r="BH111" s="2">
        <v>1</v>
      </c>
      <c r="BI111" s="2">
        <v>1</v>
      </c>
      <c r="BJ111" s="2">
        <v>1</v>
      </c>
      <c r="BK111" s="2">
        <v>1</v>
      </c>
      <c r="BL111" s="2">
        <v>1</v>
      </c>
      <c r="BM111" s="2">
        <v>1</v>
      </c>
      <c r="BN111" s="2">
        <v>1</v>
      </c>
      <c r="BO111" s="2">
        <v>1</v>
      </c>
      <c r="BP111" s="2">
        <v>1</v>
      </c>
      <c r="BQ111" s="2">
        <v>1</v>
      </c>
      <c r="BR111" s="2">
        <v>1</v>
      </c>
      <c r="BS111" s="2">
        <v>1</v>
      </c>
      <c r="BT111" s="2">
        <v>1</v>
      </c>
      <c r="BU111" s="2">
        <v>1</v>
      </c>
      <c r="BV111" s="2">
        <v>1</v>
      </c>
      <c r="BW111" s="2">
        <v>1</v>
      </c>
    </row>
    <row r="112" spans="1:75" x14ac:dyDescent="0.25">
      <c r="A112">
        <v>2449000</v>
      </c>
      <c r="B112">
        <v>1</v>
      </c>
      <c r="C112" s="1">
        <v>17199</v>
      </c>
      <c r="D112">
        <v>1</v>
      </c>
      <c r="E112">
        <v>58</v>
      </c>
      <c r="F112">
        <v>256.2</v>
      </c>
      <c r="G112">
        <v>18</v>
      </c>
      <c r="H112">
        <v>9</v>
      </c>
      <c r="I112">
        <v>1</v>
      </c>
      <c r="J112">
        <v>1</v>
      </c>
      <c r="K112">
        <v>1</v>
      </c>
      <c r="N112">
        <v>0</v>
      </c>
      <c r="O112">
        <v>0</v>
      </c>
      <c r="P112">
        <v>0</v>
      </c>
      <c r="Q112">
        <v>0</v>
      </c>
      <c r="R112">
        <v>0</v>
      </c>
      <c r="S112">
        <v>0</v>
      </c>
      <c r="T112">
        <v>0</v>
      </c>
      <c r="U112">
        <v>0</v>
      </c>
      <c r="V112">
        <v>0</v>
      </c>
      <c r="W112">
        <v>0</v>
      </c>
      <c r="X112">
        <v>12.2</v>
      </c>
      <c r="Y112">
        <v>10</v>
      </c>
      <c r="Z112">
        <v>56</v>
      </c>
      <c r="AA112">
        <v>33</v>
      </c>
      <c r="AB112">
        <v>36</v>
      </c>
      <c r="AC112">
        <v>0</v>
      </c>
      <c r="AD112">
        <v>0</v>
      </c>
      <c r="AE112">
        <v>58</v>
      </c>
      <c r="AF112">
        <v>0</v>
      </c>
      <c r="AG112">
        <v>15</v>
      </c>
      <c r="AH112">
        <v>0</v>
      </c>
      <c r="AI112">
        <v>0</v>
      </c>
      <c r="AJ112">
        <v>0</v>
      </c>
      <c r="AK112">
        <v>0</v>
      </c>
      <c r="AL112">
        <v>18</v>
      </c>
      <c r="AM112">
        <v>0</v>
      </c>
      <c r="AN112">
        <v>18</v>
      </c>
      <c r="AO112">
        <v>0</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0</v>
      </c>
    </row>
    <row r="113" spans="1:75" x14ac:dyDescent="0.25">
      <c r="A113">
        <v>2449000</v>
      </c>
      <c r="B113">
        <v>1</v>
      </c>
      <c r="C113" s="1">
        <v>17227</v>
      </c>
      <c r="D113">
        <v>1</v>
      </c>
      <c r="E113">
        <v>10</v>
      </c>
      <c r="F113">
        <v>19.100000000000001</v>
      </c>
      <c r="G113">
        <v>12</v>
      </c>
      <c r="H113">
        <v>7</v>
      </c>
      <c r="I113">
        <v>1</v>
      </c>
      <c r="J113">
        <v>1</v>
      </c>
      <c r="K113">
        <v>1</v>
      </c>
      <c r="N113">
        <v>0</v>
      </c>
      <c r="O113">
        <v>0</v>
      </c>
      <c r="P113">
        <v>0</v>
      </c>
      <c r="Q113">
        <v>0</v>
      </c>
      <c r="R113">
        <v>1</v>
      </c>
      <c r="S113">
        <v>0</v>
      </c>
      <c r="T113">
        <v>0</v>
      </c>
      <c r="U113">
        <v>0</v>
      </c>
      <c r="V113">
        <v>0</v>
      </c>
      <c r="W113">
        <v>0</v>
      </c>
      <c r="X113">
        <v>0</v>
      </c>
      <c r="Y113">
        <v>10</v>
      </c>
      <c r="Z113">
        <v>0</v>
      </c>
      <c r="AA113">
        <v>0</v>
      </c>
      <c r="AB113">
        <v>0.1</v>
      </c>
      <c r="AC113">
        <v>0</v>
      </c>
      <c r="AD113">
        <v>0</v>
      </c>
      <c r="AE113">
        <v>6.4</v>
      </c>
      <c r="AF113">
        <v>0</v>
      </c>
      <c r="AG113">
        <v>0</v>
      </c>
      <c r="AH113">
        <v>0</v>
      </c>
      <c r="AI113">
        <v>0</v>
      </c>
      <c r="AJ113">
        <v>0.3</v>
      </c>
      <c r="AK113">
        <v>0</v>
      </c>
      <c r="AL113">
        <v>0</v>
      </c>
      <c r="AM113">
        <v>0.6</v>
      </c>
      <c r="AN113">
        <v>0</v>
      </c>
      <c r="AO113">
        <v>0</v>
      </c>
      <c r="AP113">
        <v>0.7</v>
      </c>
      <c r="AQ113">
        <v>0</v>
      </c>
      <c r="AR113">
        <v>0</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row>
    <row r="114" spans="1:75" x14ac:dyDescent="0.25">
      <c r="A114">
        <v>2449000</v>
      </c>
      <c r="B114">
        <v>1</v>
      </c>
      <c r="C114" s="1">
        <v>17258</v>
      </c>
      <c r="D114">
        <v>1</v>
      </c>
      <c r="E114">
        <v>10</v>
      </c>
      <c r="F114">
        <v>26.2</v>
      </c>
      <c r="G114">
        <v>20</v>
      </c>
      <c r="H114">
        <v>5</v>
      </c>
      <c r="I114">
        <v>1</v>
      </c>
      <c r="J114">
        <v>1</v>
      </c>
      <c r="K114">
        <v>1</v>
      </c>
      <c r="N114">
        <v>0</v>
      </c>
      <c r="O114">
        <v>0</v>
      </c>
      <c r="P114">
        <v>0</v>
      </c>
      <c r="Q114">
        <v>0</v>
      </c>
      <c r="R114">
        <v>0</v>
      </c>
      <c r="S114">
        <v>0</v>
      </c>
      <c r="T114">
        <v>0</v>
      </c>
      <c r="U114">
        <v>8.6</v>
      </c>
      <c r="V114">
        <v>0</v>
      </c>
      <c r="W114">
        <v>0</v>
      </c>
      <c r="X114">
        <v>0</v>
      </c>
      <c r="Y114">
        <v>0.2</v>
      </c>
      <c r="Z114">
        <v>0</v>
      </c>
      <c r="AA114">
        <v>0</v>
      </c>
      <c r="AB114">
        <v>0</v>
      </c>
      <c r="AC114">
        <v>0</v>
      </c>
      <c r="AD114">
        <v>0</v>
      </c>
      <c r="AE114">
        <v>0</v>
      </c>
      <c r="AF114">
        <v>0.6</v>
      </c>
      <c r="AG114">
        <v>10</v>
      </c>
      <c r="AH114">
        <v>0</v>
      </c>
      <c r="AI114">
        <v>0</v>
      </c>
      <c r="AJ114">
        <v>0</v>
      </c>
      <c r="AK114">
        <v>0</v>
      </c>
      <c r="AL114">
        <v>0</v>
      </c>
      <c r="AM114">
        <v>0</v>
      </c>
      <c r="AN114">
        <v>0</v>
      </c>
      <c r="AO114">
        <v>0</v>
      </c>
      <c r="AP114">
        <v>0</v>
      </c>
      <c r="AQ114">
        <v>6.8</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0</v>
      </c>
    </row>
    <row r="115" spans="1:75" x14ac:dyDescent="0.25">
      <c r="A115">
        <v>2449000</v>
      </c>
      <c r="B115">
        <v>1</v>
      </c>
      <c r="C115" s="1">
        <v>17288</v>
      </c>
      <c r="D115">
        <v>1</v>
      </c>
      <c r="E115">
        <v>29</v>
      </c>
      <c r="F115">
        <v>92.3</v>
      </c>
      <c r="G115">
        <v>20</v>
      </c>
      <c r="H115">
        <v>10</v>
      </c>
      <c r="I115">
        <v>1</v>
      </c>
      <c r="J115">
        <v>1</v>
      </c>
      <c r="K115">
        <v>1</v>
      </c>
      <c r="N115">
        <v>0</v>
      </c>
      <c r="O115">
        <v>0.6</v>
      </c>
      <c r="P115">
        <v>10</v>
      </c>
      <c r="Q115">
        <v>11</v>
      </c>
      <c r="R115">
        <v>0</v>
      </c>
      <c r="S115">
        <v>10.4</v>
      </c>
      <c r="T115">
        <v>0</v>
      </c>
      <c r="U115">
        <v>0</v>
      </c>
      <c r="V115">
        <v>0</v>
      </c>
      <c r="W115">
        <v>0</v>
      </c>
      <c r="X115">
        <v>0</v>
      </c>
      <c r="Y115">
        <v>0.1</v>
      </c>
      <c r="Z115">
        <v>0</v>
      </c>
      <c r="AA115">
        <v>0</v>
      </c>
      <c r="AB115">
        <v>0</v>
      </c>
      <c r="AC115">
        <v>0</v>
      </c>
      <c r="AD115">
        <v>0.1</v>
      </c>
      <c r="AE115">
        <v>0</v>
      </c>
      <c r="AF115">
        <v>19</v>
      </c>
      <c r="AG115">
        <v>29</v>
      </c>
      <c r="AH115">
        <v>0</v>
      </c>
      <c r="AI115">
        <v>0</v>
      </c>
      <c r="AJ115">
        <v>0</v>
      </c>
      <c r="AK115">
        <v>12</v>
      </c>
      <c r="AL115">
        <v>0</v>
      </c>
      <c r="AM115">
        <v>0</v>
      </c>
      <c r="AN115">
        <v>0</v>
      </c>
      <c r="AO115">
        <v>0</v>
      </c>
      <c r="AP115">
        <v>0</v>
      </c>
      <c r="AQ115">
        <v>0</v>
      </c>
      <c r="AR115">
        <v>0.1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row>
    <row r="116" spans="1:75" x14ac:dyDescent="0.25">
      <c r="A116">
        <v>2449000</v>
      </c>
      <c r="B116">
        <v>1</v>
      </c>
      <c r="C116" s="1">
        <v>17319</v>
      </c>
      <c r="D116">
        <v>1</v>
      </c>
      <c r="E116">
        <v>24</v>
      </c>
      <c r="F116">
        <v>61.1</v>
      </c>
      <c r="G116">
        <v>12</v>
      </c>
      <c r="H116">
        <v>7</v>
      </c>
      <c r="I116">
        <v>1</v>
      </c>
      <c r="J116">
        <v>1</v>
      </c>
      <c r="K116">
        <v>1</v>
      </c>
      <c r="N116">
        <v>0</v>
      </c>
      <c r="O116">
        <v>0</v>
      </c>
      <c r="P116">
        <v>0</v>
      </c>
      <c r="Q116">
        <v>0</v>
      </c>
      <c r="R116">
        <v>0</v>
      </c>
      <c r="S116">
        <v>0</v>
      </c>
      <c r="T116">
        <v>0</v>
      </c>
      <c r="U116">
        <v>0</v>
      </c>
      <c r="V116">
        <v>0</v>
      </c>
      <c r="W116">
        <v>0</v>
      </c>
      <c r="X116">
        <v>0</v>
      </c>
      <c r="Y116">
        <v>24</v>
      </c>
      <c r="Z116">
        <v>0</v>
      </c>
      <c r="AA116">
        <v>6.8</v>
      </c>
      <c r="AB116">
        <v>0</v>
      </c>
      <c r="AC116">
        <v>10</v>
      </c>
      <c r="AD116">
        <v>0</v>
      </c>
      <c r="AE116">
        <v>0</v>
      </c>
      <c r="AF116">
        <v>0.2</v>
      </c>
      <c r="AG116">
        <v>10</v>
      </c>
      <c r="AH116">
        <v>0</v>
      </c>
      <c r="AI116">
        <v>0</v>
      </c>
      <c r="AJ116">
        <v>0</v>
      </c>
      <c r="AK116">
        <v>0</v>
      </c>
      <c r="AL116">
        <v>0</v>
      </c>
      <c r="AM116">
        <v>0</v>
      </c>
      <c r="AN116">
        <v>0.1</v>
      </c>
      <c r="AO116">
        <v>0</v>
      </c>
      <c r="AP116">
        <v>0</v>
      </c>
      <c r="AQ116">
        <v>10</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0</v>
      </c>
    </row>
    <row r="117" spans="1:75" x14ac:dyDescent="0.25">
      <c r="A117">
        <v>2449000</v>
      </c>
      <c r="B117">
        <v>1</v>
      </c>
      <c r="C117" s="1">
        <v>17349</v>
      </c>
      <c r="D117">
        <v>1</v>
      </c>
      <c r="E117">
        <v>36</v>
      </c>
      <c r="F117">
        <v>85.2</v>
      </c>
      <c r="G117">
        <v>29</v>
      </c>
      <c r="H117">
        <v>6</v>
      </c>
      <c r="I117">
        <v>1</v>
      </c>
      <c r="J117">
        <v>1</v>
      </c>
      <c r="K117">
        <v>1</v>
      </c>
      <c r="N117">
        <v>0</v>
      </c>
      <c r="O117">
        <v>0</v>
      </c>
      <c r="P117">
        <v>0</v>
      </c>
      <c r="Q117">
        <v>12</v>
      </c>
      <c r="R117">
        <v>0</v>
      </c>
      <c r="S117">
        <v>0</v>
      </c>
      <c r="T117">
        <v>0</v>
      </c>
      <c r="U117">
        <v>0</v>
      </c>
      <c r="V117">
        <v>11</v>
      </c>
      <c r="W117">
        <v>0</v>
      </c>
      <c r="X117">
        <v>0</v>
      </c>
      <c r="Y117">
        <v>0</v>
      </c>
      <c r="Z117">
        <v>0</v>
      </c>
      <c r="AA117">
        <v>0</v>
      </c>
      <c r="AB117">
        <v>0</v>
      </c>
      <c r="AC117">
        <v>0</v>
      </c>
      <c r="AD117">
        <v>0.1</v>
      </c>
      <c r="AE117">
        <v>0</v>
      </c>
      <c r="AF117">
        <v>0</v>
      </c>
      <c r="AG117">
        <v>0</v>
      </c>
      <c r="AH117">
        <v>0</v>
      </c>
      <c r="AI117">
        <v>0</v>
      </c>
      <c r="AJ117">
        <v>0</v>
      </c>
      <c r="AK117">
        <v>0</v>
      </c>
      <c r="AL117">
        <v>0</v>
      </c>
      <c r="AM117">
        <v>0</v>
      </c>
      <c r="AN117">
        <v>0</v>
      </c>
      <c r="AO117">
        <v>25.2</v>
      </c>
      <c r="AP117">
        <v>36</v>
      </c>
      <c r="AQ117">
        <v>0.9</v>
      </c>
      <c r="AR117">
        <v>0</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row>
    <row r="118" spans="1:75" x14ac:dyDescent="0.25">
      <c r="A118">
        <v>2449000</v>
      </c>
      <c r="B118">
        <v>1</v>
      </c>
      <c r="C118" s="1">
        <v>17380</v>
      </c>
      <c r="D118">
        <v>1</v>
      </c>
      <c r="E118">
        <v>21</v>
      </c>
      <c r="F118">
        <v>64</v>
      </c>
      <c r="G118">
        <v>11</v>
      </c>
      <c r="H118">
        <v>7</v>
      </c>
      <c r="I118">
        <v>1</v>
      </c>
      <c r="J118">
        <v>1</v>
      </c>
      <c r="K118">
        <v>1</v>
      </c>
      <c r="N118">
        <v>0</v>
      </c>
      <c r="O118">
        <v>0</v>
      </c>
      <c r="P118">
        <v>0</v>
      </c>
      <c r="Q118">
        <v>0</v>
      </c>
      <c r="R118">
        <v>0</v>
      </c>
      <c r="S118">
        <v>0.1</v>
      </c>
      <c r="T118">
        <v>0</v>
      </c>
      <c r="U118">
        <v>0</v>
      </c>
      <c r="V118">
        <v>12</v>
      </c>
      <c r="W118">
        <v>0</v>
      </c>
      <c r="X118">
        <v>21</v>
      </c>
      <c r="Y118">
        <v>0</v>
      </c>
      <c r="Z118">
        <v>0</v>
      </c>
      <c r="AA118">
        <v>0</v>
      </c>
      <c r="AB118">
        <v>0</v>
      </c>
      <c r="AC118">
        <v>0</v>
      </c>
      <c r="AD118">
        <v>0</v>
      </c>
      <c r="AE118">
        <v>0</v>
      </c>
      <c r="AF118">
        <v>0.1</v>
      </c>
      <c r="AG118">
        <v>0</v>
      </c>
      <c r="AH118">
        <v>0</v>
      </c>
      <c r="AI118">
        <v>0</v>
      </c>
      <c r="AJ118">
        <v>0</v>
      </c>
      <c r="AK118">
        <v>0</v>
      </c>
      <c r="AL118">
        <v>14</v>
      </c>
      <c r="AM118">
        <v>0</v>
      </c>
      <c r="AN118">
        <v>0</v>
      </c>
      <c r="AO118">
        <v>6.8</v>
      </c>
      <c r="AP118">
        <v>0</v>
      </c>
      <c r="AQ118">
        <v>0</v>
      </c>
      <c r="AR118">
        <v>10</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row>
    <row r="119" spans="1:75" x14ac:dyDescent="0.25">
      <c r="A119">
        <v>2449000</v>
      </c>
      <c r="B119">
        <v>1</v>
      </c>
      <c r="C119" s="1">
        <v>17411</v>
      </c>
      <c r="D119">
        <v>1</v>
      </c>
      <c r="E119">
        <v>42</v>
      </c>
      <c r="F119">
        <v>246.9</v>
      </c>
      <c r="G119">
        <v>25</v>
      </c>
      <c r="H119">
        <v>13</v>
      </c>
      <c r="I119">
        <v>1</v>
      </c>
      <c r="J119">
        <v>1</v>
      </c>
      <c r="K119">
        <v>1</v>
      </c>
      <c r="N119">
        <v>11</v>
      </c>
      <c r="O119">
        <v>21</v>
      </c>
      <c r="P119">
        <v>0</v>
      </c>
      <c r="Q119">
        <v>0.1</v>
      </c>
      <c r="R119">
        <v>0</v>
      </c>
      <c r="S119">
        <v>0</v>
      </c>
      <c r="T119">
        <v>11.2</v>
      </c>
      <c r="U119">
        <v>0</v>
      </c>
      <c r="V119">
        <v>0</v>
      </c>
      <c r="W119">
        <v>0</v>
      </c>
      <c r="X119">
        <v>0</v>
      </c>
      <c r="Y119">
        <v>0</v>
      </c>
      <c r="Z119">
        <v>0</v>
      </c>
      <c r="AA119">
        <v>0</v>
      </c>
      <c r="AB119">
        <v>0</v>
      </c>
      <c r="AC119">
        <v>0.2</v>
      </c>
      <c r="AD119">
        <v>0</v>
      </c>
      <c r="AE119">
        <v>28</v>
      </c>
      <c r="AF119">
        <v>36</v>
      </c>
      <c r="AG119">
        <v>0</v>
      </c>
      <c r="AH119">
        <v>0</v>
      </c>
      <c r="AI119">
        <v>0</v>
      </c>
      <c r="AJ119">
        <v>18</v>
      </c>
      <c r="AK119">
        <v>35</v>
      </c>
      <c r="AL119">
        <v>42</v>
      </c>
      <c r="AM119">
        <v>22</v>
      </c>
      <c r="AN119">
        <v>12.4</v>
      </c>
      <c r="AO119">
        <v>0</v>
      </c>
      <c r="AP119">
        <v>10</v>
      </c>
      <c r="AQ119">
        <v>0</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0</v>
      </c>
    </row>
    <row r="120" spans="1:75" x14ac:dyDescent="0.25">
      <c r="A120">
        <v>2449000</v>
      </c>
      <c r="B120">
        <v>1</v>
      </c>
      <c r="C120" s="1">
        <v>17441</v>
      </c>
      <c r="D120">
        <v>1</v>
      </c>
      <c r="E120">
        <v>35</v>
      </c>
      <c r="F120">
        <v>84.5</v>
      </c>
      <c r="G120">
        <v>25</v>
      </c>
      <c r="H120">
        <v>8</v>
      </c>
      <c r="I120">
        <v>1</v>
      </c>
      <c r="J120">
        <v>1</v>
      </c>
      <c r="K120">
        <v>1</v>
      </c>
      <c r="N120">
        <v>0</v>
      </c>
      <c r="O120">
        <v>10</v>
      </c>
      <c r="P120">
        <v>0</v>
      </c>
      <c r="Q120">
        <v>0</v>
      </c>
      <c r="R120">
        <v>0</v>
      </c>
      <c r="S120">
        <v>0</v>
      </c>
      <c r="T120">
        <v>0</v>
      </c>
      <c r="U120">
        <v>0</v>
      </c>
      <c r="V120">
        <v>12</v>
      </c>
      <c r="W120">
        <v>0</v>
      </c>
      <c r="X120">
        <v>0</v>
      </c>
      <c r="Y120">
        <v>0</v>
      </c>
      <c r="Z120">
        <v>0</v>
      </c>
      <c r="AA120">
        <v>0</v>
      </c>
      <c r="AB120">
        <v>0</v>
      </c>
      <c r="AC120">
        <v>0</v>
      </c>
      <c r="AD120">
        <v>0</v>
      </c>
      <c r="AE120">
        <v>0</v>
      </c>
      <c r="AF120">
        <v>0</v>
      </c>
      <c r="AG120">
        <v>10.199999999999999</v>
      </c>
      <c r="AH120">
        <v>0.4</v>
      </c>
      <c r="AI120">
        <v>6.8</v>
      </c>
      <c r="AJ120">
        <v>10</v>
      </c>
      <c r="AK120">
        <v>0.1</v>
      </c>
      <c r="AL120">
        <v>35</v>
      </c>
      <c r="AM120">
        <v>0</v>
      </c>
      <c r="AN120">
        <v>0</v>
      </c>
      <c r="AO120">
        <v>0</v>
      </c>
      <c r="AP120">
        <v>0</v>
      </c>
      <c r="AQ120">
        <v>0</v>
      </c>
      <c r="AR120">
        <v>0</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row>
    <row r="121" spans="1:75" x14ac:dyDescent="0.25">
      <c r="A121">
        <v>2449000</v>
      </c>
      <c r="B121">
        <v>1</v>
      </c>
      <c r="C121" s="1">
        <v>17472</v>
      </c>
      <c r="D121">
        <v>1</v>
      </c>
      <c r="E121">
        <v>25</v>
      </c>
      <c r="F121">
        <v>95.9</v>
      </c>
      <c r="G121">
        <v>25</v>
      </c>
      <c r="H121">
        <v>8</v>
      </c>
      <c r="I121">
        <v>1</v>
      </c>
      <c r="J121">
        <v>1</v>
      </c>
      <c r="K121">
        <v>1</v>
      </c>
      <c r="N121">
        <v>0</v>
      </c>
      <c r="O121">
        <v>0</v>
      </c>
      <c r="P121">
        <v>20</v>
      </c>
      <c r="Q121">
        <v>0</v>
      </c>
      <c r="R121">
        <v>0</v>
      </c>
      <c r="S121">
        <v>0</v>
      </c>
      <c r="T121">
        <v>0</v>
      </c>
      <c r="U121">
        <v>0</v>
      </c>
      <c r="V121">
        <v>10</v>
      </c>
      <c r="W121">
        <v>0</v>
      </c>
      <c r="X121">
        <v>0.1</v>
      </c>
      <c r="Y121">
        <v>0</v>
      </c>
      <c r="Z121">
        <v>0</v>
      </c>
      <c r="AA121">
        <v>0</v>
      </c>
      <c r="AB121">
        <v>12</v>
      </c>
      <c r="AC121">
        <v>0</v>
      </c>
      <c r="AD121">
        <v>0</v>
      </c>
      <c r="AE121">
        <v>0</v>
      </c>
      <c r="AF121">
        <v>0</v>
      </c>
      <c r="AG121">
        <v>6.8</v>
      </c>
      <c r="AH121">
        <v>0</v>
      </c>
      <c r="AI121">
        <v>10</v>
      </c>
      <c r="AJ121">
        <v>12</v>
      </c>
      <c r="AK121">
        <v>0</v>
      </c>
      <c r="AL121">
        <v>25</v>
      </c>
      <c r="AM121">
        <v>0</v>
      </c>
      <c r="AN121">
        <v>0</v>
      </c>
      <c r="AO121">
        <v>0</v>
      </c>
      <c r="AP121">
        <v>0</v>
      </c>
      <c r="AQ121">
        <v>0</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0</v>
      </c>
    </row>
    <row r="122" spans="1:75" x14ac:dyDescent="0.25">
      <c r="A122">
        <v>2449000</v>
      </c>
      <c r="B122">
        <v>1</v>
      </c>
      <c r="C122" s="1">
        <v>17502</v>
      </c>
      <c r="D122">
        <v>1</v>
      </c>
      <c r="E122">
        <v>50</v>
      </c>
      <c r="F122">
        <v>140.80000000000001</v>
      </c>
      <c r="G122">
        <v>11</v>
      </c>
      <c r="H122">
        <v>9</v>
      </c>
      <c r="I122">
        <v>1</v>
      </c>
      <c r="J122">
        <v>1</v>
      </c>
      <c r="K122">
        <v>1</v>
      </c>
      <c r="N122">
        <v>0</v>
      </c>
      <c r="O122">
        <v>0</v>
      </c>
      <c r="P122">
        <v>0</v>
      </c>
      <c r="Q122">
        <v>10</v>
      </c>
      <c r="R122">
        <v>0</v>
      </c>
      <c r="S122">
        <v>0</v>
      </c>
      <c r="T122">
        <v>0</v>
      </c>
      <c r="U122">
        <v>0</v>
      </c>
      <c r="V122">
        <v>0</v>
      </c>
      <c r="W122">
        <v>0</v>
      </c>
      <c r="X122">
        <v>50</v>
      </c>
      <c r="Y122">
        <v>0</v>
      </c>
      <c r="Z122">
        <v>0</v>
      </c>
      <c r="AA122">
        <v>0</v>
      </c>
      <c r="AB122">
        <v>12</v>
      </c>
      <c r="AC122">
        <v>0</v>
      </c>
      <c r="AD122">
        <v>12</v>
      </c>
      <c r="AE122">
        <v>10</v>
      </c>
      <c r="AF122">
        <v>0</v>
      </c>
      <c r="AG122">
        <v>14</v>
      </c>
      <c r="AH122">
        <v>0</v>
      </c>
      <c r="AI122">
        <v>14</v>
      </c>
      <c r="AJ122">
        <v>0</v>
      </c>
      <c r="AK122">
        <v>0</v>
      </c>
      <c r="AL122">
        <v>0</v>
      </c>
      <c r="AM122">
        <v>0</v>
      </c>
      <c r="AN122">
        <v>0</v>
      </c>
      <c r="AO122">
        <v>6.8</v>
      </c>
      <c r="AP122">
        <v>0</v>
      </c>
      <c r="AQ122">
        <v>12</v>
      </c>
      <c r="AR122">
        <v>0</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row>
    <row r="123" spans="1:75" s="2" customFormat="1" x14ac:dyDescent="0.25">
      <c r="A123" s="2">
        <v>2449000</v>
      </c>
      <c r="B123" s="2">
        <v>1</v>
      </c>
      <c r="C123" s="3">
        <v>17533</v>
      </c>
      <c r="D123" s="2">
        <v>1</v>
      </c>
      <c r="E123" s="2">
        <v>25</v>
      </c>
      <c r="F123" s="2">
        <v>136.5</v>
      </c>
      <c r="G123" s="2">
        <v>14</v>
      </c>
      <c r="H123" s="2">
        <v>10</v>
      </c>
      <c r="I123" s="2">
        <v>1</v>
      </c>
      <c r="J123" s="2">
        <v>1</v>
      </c>
      <c r="K123" s="2">
        <v>1</v>
      </c>
      <c r="N123" s="2">
        <v>0</v>
      </c>
      <c r="O123" s="2">
        <v>0</v>
      </c>
      <c r="P123" s="2">
        <v>0</v>
      </c>
      <c r="Q123" s="2">
        <v>0</v>
      </c>
      <c r="R123" s="2">
        <v>0</v>
      </c>
      <c r="S123" s="2">
        <v>0</v>
      </c>
      <c r="T123" s="2">
        <v>10</v>
      </c>
      <c r="U123" s="2">
        <v>0</v>
      </c>
      <c r="V123" s="2">
        <v>0</v>
      </c>
      <c r="W123" s="2">
        <v>6.8</v>
      </c>
      <c r="X123" s="2">
        <v>0</v>
      </c>
      <c r="Y123" s="2">
        <v>0</v>
      </c>
      <c r="Z123" s="2">
        <v>0</v>
      </c>
      <c r="AA123" s="2">
        <v>25</v>
      </c>
      <c r="AB123" s="2">
        <v>0</v>
      </c>
      <c r="AC123" s="2">
        <v>0</v>
      </c>
      <c r="AD123" s="2">
        <v>0.7</v>
      </c>
      <c r="AE123" s="2">
        <v>0</v>
      </c>
      <c r="AF123" s="2">
        <v>22</v>
      </c>
      <c r="AG123" s="2">
        <v>16</v>
      </c>
      <c r="AH123" s="2">
        <v>0</v>
      </c>
      <c r="AI123" s="2">
        <v>14</v>
      </c>
      <c r="AJ123" s="2">
        <v>0</v>
      </c>
      <c r="AK123" s="2">
        <v>0</v>
      </c>
      <c r="AL123" s="2">
        <v>0</v>
      </c>
      <c r="AM123" s="2">
        <v>0</v>
      </c>
      <c r="AN123" s="2">
        <v>0</v>
      </c>
      <c r="AO123" s="2">
        <v>14</v>
      </c>
      <c r="AP123" s="2">
        <v>10</v>
      </c>
      <c r="AQ123" s="2">
        <v>0</v>
      </c>
      <c r="AR123" s="2">
        <v>18</v>
      </c>
      <c r="AS123" s="2">
        <v>1</v>
      </c>
      <c r="AT123" s="2">
        <v>1</v>
      </c>
      <c r="AU123" s="2">
        <v>1</v>
      </c>
      <c r="AV123" s="2">
        <v>1</v>
      </c>
      <c r="AW123" s="2">
        <v>1</v>
      </c>
      <c r="AX123" s="2">
        <v>1</v>
      </c>
      <c r="AY123" s="2">
        <v>1</v>
      </c>
      <c r="AZ123" s="2">
        <v>1</v>
      </c>
      <c r="BA123" s="2">
        <v>1</v>
      </c>
      <c r="BB123" s="2">
        <v>1</v>
      </c>
      <c r="BC123" s="2">
        <v>1</v>
      </c>
      <c r="BD123" s="2">
        <v>1</v>
      </c>
      <c r="BE123" s="2">
        <v>1</v>
      </c>
      <c r="BF123" s="2">
        <v>1</v>
      </c>
      <c r="BG123" s="2">
        <v>1</v>
      </c>
      <c r="BH123" s="2">
        <v>1</v>
      </c>
      <c r="BI123" s="2">
        <v>1</v>
      </c>
      <c r="BJ123" s="2">
        <v>1</v>
      </c>
      <c r="BK123" s="2">
        <v>1</v>
      </c>
      <c r="BL123" s="2">
        <v>1</v>
      </c>
      <c r="BM123" s="2">
        <v>1</v>
      </c>
      <c r="BN123" s="2">
        <v>1</v>
      </c>
      <c r="BO123" s="2">
        <v>1</v>
      </c>
      <c r="BP123" s="2">
        <v>1</v>
      </c>
      <c r="BQ123" s="2">
        <v>1</v>
      </c>
      <c r="BR123" s="2">
        <v>1</v>
      </c>
      <c r="BS123" s="2">
        <v>1</v>
      </c>
      <c r="BT123" s="2">
        <v>1</v>
      </c>
      <c r="BU123" s="2">
        <v>1</v>
      </c>
      <c r="BV123" s="2">
        <v>1</v>
      </c>
      <c r="BW123" s="2">
        <v>1</v>
      </c>
    </row>
    <row r="124" spans="1:75" x14ac:dyDescent="0.25">
      <c r="A124">
        <v>2449000</v>
      </c>
      <c r="B124">
        <v>1</v>
      </c>
      <c r="C124" s="1">
        <v>17564</v>
      </c>
      <c r="D124">
        <v>1</v>
      </c>
      <c r="E124">
        <v>35.6</v>
      </c>
      <c r="F124">
        <v>149.4</v>
      </c>
      <c r="G124">
        <v>7</v>
      </c>
      <c r="H124">
        <v>9</v>
      </c>
      <c r="I124">
        <v>1</v>
      </c>
      <c r="J124">
        <v>1</v>
      </c>
      <c r="K124">
        <v>1</v>
      </c>
      <c r="N124">
        <v>0</v>
      </c>
      <c r="O124">
        <v>0</v>
      </c>
      <c r="P124">
        <v>0</v>
      </c>
      <c r="Q124">
        <v>28</v>
      </c>
      <c r="R124">
        <v>0</v>
      </c>
      <c r="S124">
        <v>6.8</v>
      </c>
      <c r="T124">
        <v>35.6</v>
      </c>
      <c r="U124">
        <v>0</v>
      </c>
      <c r="V124">
        <v>0</v>
      </c>
      <c r="W124">
        <v>0</v>
      </c>
      <c r="X124">
        <v>6.8</v>
      </c>
      <c r="Y124">
        <v>0</v>
      </c>
      <c r="Z124">
        <v>14</v>
      </c>
      <c r="AA124">
        <v>0</v>
      </c>
      <c r="AB124">
        <v>14</v>
      </c>
      <c r="AC124">
        <v>0</v>
      </c>
      <c r="AD124">
        <v>0</v>
      </c>
      <c r="AE124">
        <v>0</v>
      </c>
      <c r="AF124">
        <v>0</v>
      </c>
      <c r="AG124">
        <v>0</v>
      </c>
      <c r="AH124">
        <v>0</v>
      </c>
      <c r="AI124">
        <v>0</v>
      </c>
      <c r="AJ124">
        <v>0</v>
      </c>
      <c r="AK124">
        <v>10</v>
      </c>
      <c r="AL124">
        <v>0</v>
      </c>
      <c r="AM124">
        <v>0</v>
      </c>
      <c r="AN124">
        <v>12</v>
      </c>
      <c r="AO124">
        <v>0</v>
      </c>
      <c r="AP124">
        <v>22.2</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0</v>
      </c>
    </row>
    <row r="125" spans="1:75" x14ac:dyDescent="0.25">
      <c r="A125">
        <v>2449000</v>
      </c>
      <c r="B125">
        <v>1</v>
      </c>
      <c r="C125" s="1">
        <v>17593</v>
      </c>
      <c r="D125">
        <v>1</v>
      </c>
      <c r="E125">
        <v>19.2</v>
      </c>
      <c r="F125">
        <v>76.400000000000006</v>
      </c>
      <c r="G125">
        <v>24</v>
      </c>
      <c r="H125">
        <v>8</v>
      </c>
      <c r="I125">
        <v>1</v>
      </c>
      <c r="J125">
        <v>1</v>
      </c>
      <c r="K125">
        <v>1</v>
      </c>
      <c r="N125">
        <v>0</v>
      </c>
      <c r="O125">
        <v>0</v>
      </c>
      <c r="P125">
        <v>0</v>
      </c>
      <c r="Q125">
        <v>0</v>
      </c>
      <c r="R125">
        <v>0</v>
      </c>
      <c r="S125">
        <v>0</v>
      </c>
      <c r="T125">
        <v>10</v>
      </c>
      <c r="U125">
        <v>0</v>
      </c>
      <c r="V125">
        <v>0</v>
      </c>
      <c r="W125">
        <v>0</v>
      </c>
      <c r="X125">
        <v>14</v>
      </c>
      <c r="Y125">
        <v>12</v>
      </c>
      <c r="Z125">
        <v>0</v>
      </c>
      <c r="AA125">
        <v>0</v>
      </c>
      <c r="AB125">
        <v>0</v>
      </c>
      <c r="AC125">
        <v>0</v>
      </c>
      <c r="AD125">
        <v>0</v>
      </c>
      <c r="AE125">
        <v>0</v>
      </c>
      <c r="AF125">
        <v>10</v>
      </c>
      <c r="AG125">
        <v>0</v>
      </c>
      <c r="AH125">
        <v>0.6</v>
      </c>
      <c r="AI125">
        <v>0</v>
      </c>
      <c r="AJ125">
        <v>0</v>
      </c>
      <c r="AK125">
        <v>19.2</v>
      </c>
      <c r="AL125">
        <v>0</v>
      </c>
      <c r="AM125">
        <v>10</v>
      </c>
      <c r="AN125">
        <v>0</v>
      </c>
      <c r="AO125">
        <v>0</v>
      </c>
      <c r="AP125">
        <v>0</v>
      </c>
      <c r="AQ125">
        <v>0</v>
      </c>
      <c r="AR125">
        <v>0.6</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row>
    <row r="126" spans="1:75" x14ac:dyDescent="0.25">
      <c r="A126">
        <v>2449000</v>
      </c>
      <c r="B126">
        <v>1</v>
      </c>
      <c r="C126" s="1">
        <v>17624</v>
      </c>
      <c r="D126">
        <v>1</v>
      </c>
      <c r="E126">
        <v>47</v>
      </c>
      <c r="F126">
        <v>97.2</v>
      </c>
      <c r="G126">
        <v>4</v>
      </c>
      <c r="H126">
        <v>5</v>
      </c>
      <c r="I126">
        <v>1</v>
      </c>
      <c r="J126">
        <v>1</v>
      </c>
      <c r="K126">
        <v>1</v>
      </c>
      <c r="N126">
        <v>0</v>
      </c>
      <c r="O126">
        <v>0</v>
      </c>
      <c r="P126">
        <v>10.199999999999999</v>
      </c>
      <c r="Q126">
        <v>47</v>
      </c>
      <c r="R126">
        <v>0</v>
      </c>
      <c r="S126">
        <v>0</v>
      </c>
      <c r="T126">
        <v>0</v>
      </c>
      <c r="U126">
        <v>0</v>
      </c>
      <c r="V126">
        <v>12</v>
      </c>
      <c r="W126">
        <v>0</v>
      </c>
      <c r="X126">
        <v>0</v>
      </c>
      <c r="Y126">
        <v>0</v>
      </c>
      <c r="Z126">
        <v>0</v>
      </c>
      <c r="AA126">
        <v>0</v>
      </c>
      <c r="AB126">
        <v>0</v>
      </c>
      <c r="AC126">
        <v>0</v>
      </c>
      <c r="AD126">
        <v>0</v>
      </c>
      <c r="AE126">
        <v>0</v>
      </c>
      <c r="AF126">
        <v>10</v>
      </c>
      <c r="AG126">
        <v>0</v>
      </c>
      <c r="AH126">
        <v>18</v>
      </c>
      <c r="AI126">
        <v>0</v>
      </c>
      <c r="AJ126">
        <v>0</v>
      </c>
      <c r="AK126">
        <v>0</v>
      </c>
      <c r="AL126">
        <v>0</v>
      </c>
      <c r="AM126">
        <v>0</v>
      </c>
      <c r="AN126">
        <v>0</v>
      </c>
      <c r="AO126">
        <v>0</v>
      </c>
      <c r="AP126">
        <v>0</v>
      </c>
      <c r="AQ126">
        <v>0</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0</v>
      </c>
    </row>
    <row r="127" spans="1:75" x14ac:dyDescent="0.25">
      <c r="A127">
        <v>2449000</v>
      </c>
      <c r="B127">
        <v>1</v>
      </c>
      <c r="C127" s="1">
        <v>17654</v>
      </c>
      <c r="D127">
        <v>1</v>
      </c>
      <c r="E127">
        <v>34</v>
      </c>
      <c r="F127">
        <v>69.8</v>
      </c>
      <c r="G127">
        <v>25</v>
      </c>
      <c r="H127">
        <v>8</v>
      </c>
      <c r="I127">
        <v>1</v>
      </c>
      <c r="J127">
        <v>1</v>
      </c>
      <c r="K127">
        <v>1</v>
      </c>
      <c r="N127">
        <v>0</v>
      </c>
      <c r="O127">
        <v>0</v>
      </c>
      <c r="P127">
        <v>0</v>
      </c>
      <c r="Q127">
        <v>0</v>
      </c>
      <c r="R127">
        <v>0.2</v>
      </c>
      <c r="S127">
        <v>0</v>
      </c>
      <c r="T127">
        <v>0</v>
      </c>
      <c r="U127">
        <v>0</v>
      </c>
      <c r="V127">
        <v>0.4</v>
      </c>
      <c r="W127">
        <v>0</v>
      </c>
      <c r="X127">
        <v>0</v>
      </c>
      <c r="Y127">
        <v>0</v>
      </c>
      <c r="Z127">
        <v>0.2</v>
      </c>
      <c r="AA127">
        <v>0</v>
      </c>
      <c r="AB127">
        <v>0</v>
      </c>
      <c r="AC127">
        <v>0</v>
      </c>
      <c r="AD127">
        <v>0</v>
      </c>
      <c r="AE127">
        <v>24.2</v>
      </c>
      <c r="AF127">
        <v>10</v>
      </c>
      <c r="AG127">
        <v>0.6</v>
      </c>
      <c r="AH127">
        <v>0</v>
      </c>
      <c r="AI127">
        <v>0</v>
      </c>
      <c r="AJ127">
        <v>0</v>
      </c>
      <c r="AK127">
        <v>0</v>
      </c>
      <c r="AL127">
        <v>34</v>
      </c>
      <c r="AM127">
        <v>0</v>
      </c>
      <c r="AN127">
        <v>0</v>
      </c>
      <c r="AO127">
        <v>0</v>
      </c>
      <c r="AP127">
        <v>0.2</v>
      </c>
      <c r="AQ127">
        <v>0</v>
      </c>
      <c r="AR127">
        <v>0</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row>
    <row r="128" spans="1:75" x14ac:dyDescent="0.25">
      <c r="A128">
        <v>2449000</v>
      </c>
      <c r="B128">
        <v>1</v>
      </c>
      <c r="C128" s="1">
        <v>17685</v>
      </c>
      <c r="D128">
        <v>1</v>
      </c>
      <c r="E128">
        <v>0.2</v>
      </c>
      <c r="F128">
        <v>0.9</v>
      </c>
      <c r="G128">
        <v>8</v>
      </c>
      <c r="H128">
        <v>6</v>
      </c>
      <c r="I128">
        <v>1</v>
      </c>
      <c r="J128">
        <v>1</v>
      </c>
      <c r="K128">
        <v>1</v>
      </c>
      <c r="N128">
        <v>0</v>
      </c>
      <c r="O128">
        <v>0</v>
      </c>
      <c r="P128">
        <v>0</v>
      </c>
      <c r="Q128">
        <v>0</v>
      </c>
      <c r="R128">
        <v>0</v>
      </c>
      <c r="S128">
        <v>0</v>
      </c>
      <c r="T128">
        <v>0</v>
      </c>
      <c r="U128">
        <v>0.2</v>
      </c>
      <c r="V128">
        <v>0</v>
      </c>
      <c r="W128">
        <v>0</v>
      </c>
      <c r="X128">
        <v>0.1</v>
      </c>
      <c r="Y128">
        <v>0</v>
      </c>
      <c r="Z128">
        <v>0</v>
      </c>
      <c r="AA128">
        <v>0</v>
      </c>
      <c r="AB128">
        <v>0</v>
      </c>
      <c r="AC128">
        <v>0</v>
      </c>
      <c r="AD128">
        <v>0</v>
      </c>
      <c r="AE128">
        <v>0.2</v>
      </c>
      <c r="AF128">
        <v>0</v>
      </c>
      <c r="AG128">
        <v>0</v>
      </c>
      <c r="AH128">
        <v>0.1</v>
      </c>
      <c r="AI128">
        <v>0.2</v>
      </c>
      <c r="AJ128">
        <v>0</v>
      </c>
      <c r="AK128">
        <v>0</v>
      </c>
      <c r="AL128">
        <v>0.1</v>
      </c>
      <c r="AM128">
        <v>0</v>
      </c>
      <c r="AN128">
        <v>0</v>
      </c>
      <c r="AO128">
        <v>0</v>
      </c>
      <c r="AP128">
        <v>0</v>
      </c>
      <c r="AQ128">
        <v>0</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0</v>
      </c>
    </row>
    <row r="129" spans="1:75" x14ac:dyDescent="0.25">
      <c r="A129">
        <v>2449000</v>
      </c>
      <c r="B129">
        <v>1</v>
      </c>
      <c r="C129" s="1">
        <v>17715</v>
      </c>
      <c r="D129">
        <v>1</v>
      </c>
      <c r="E129">
        <v>22.4</v>
      </c>
      <c r="F129">
        <v>108.3</v>
      </c>
      <c r="G129">
        <v>28</v>
      </c>
      <c r="H129">
        <v>11</v>
      </c>
      <c r="I129">
        <v>1</v>
      </c>
      <c r="J129">
        <v>1</v>
      </c>
      <c r="K129">
        <v>1</v>
      </c>
      <c r="N129">
        <v>0</v>
      </c>
      <c r="O129">
        <v>0</v>
      </c>
      <c r="P129">
        <v>0</v>
      </c>
      <c r="Q129">
        <v>10</v>
      </c>
      <c r="R129">
        <v>0</v>
      </c>
      <c r="S129">
        <v>0</v>
      </c>
      <c r="T129">
        <v>0</v>
      </c>
      <c r="U129">
        <v>0</v>
      </c>
      <c r="V129">
        <v>0</v>
      </c>
      <c r="W129">
        <v>0</v>
      </c>
      <c r="X129">
        <v>0</v>
      </c>
      <c r="Y129">
        <v>6.8</v>
      </c>
      <c r="Z129">
        <v>0</v>
      </c>
      <c r="AA129">
        <v>12</v>
      </c>
      <c r="AB129">
        <v>0</v>
      </c>
      <c r="AC129">
        <v>0</v>
      </c>
      <c r="AD129">
        <v>0</v>
      </c>
      <c r="AE129">
        <v>0</v>
      </c>
      <c r="AF129">
        <v>0.2</v>
      </c>
      <c r="AG129">
        <v>0</v>
      </c>
      <c r="AH129">
        <v>0</v>
      </c>
      <c r="AI129">
        <v>0</v>
      </c>
      <c r="AJ129">
        <v>10</v>
      </c>
      <c r="AK129">
        <v>0</v>
      </c>
      <c r="AL129">
        <v>11</v>
      </c>
      <c r="AM129">
        <v>0</v>
      </c>
      <c r="AN129">
        <v>16</v>
      </c>
      <c r="AO129">
        <v>22.4</v>
      </c>
      <c r="AP129">
        <v>9.1999999999999993</v>
      </c>
      <c r="AQ129">
        <v>10</v>
      </c>
      <c r="AR129">
        <v>0.7</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row>
    <row r="130" spans="1:75" x14ac:dyDescent="0.25">
      <c r="A130">
        <v>2449000</v>
      </c>
      <c r="B130">
        <v>1</v>
      </c>
      <c r="C130" s="1">
        <v>17746</v>
      </c>
      <c r="D130">
        <v>1</v>
      </c>
      <c r="E130">
        <v>38</v>
      </c>
      <c r="F130">
        <v>103.2</v>
      </c>
      <c r="G130">
        <v>8</v>
      </c>
      <c r="H130">
        <v>8</v>
      </c>
      <c r="I130">
        <v>1</v>
      </c>
      <c r="J130">
        <v>1</v>
      </c>
      <c r="K130">
        <v>1</v>
      </c>
      <c r="N130">
        <v>0</v>
      </c>
      <c r="O130">
        <v>0.1</v>
      </c>
      <c r="P130">
        <v>0</v>
      </c>
      <c r="Q130">
        <v>0</v>
      </c>
      <c r="R130">
        <v>0</v>
      </c>
      <c r="S130">
        <v>12</v>
      </c>
      <c r="T130">
        <v>10</v>
      </c>
      <c r="U130">
        <v>38</v>
      </c>
      <c r="V130">
        <v>0</v>
      </c>
      <c r="W130">
        <v>0</v>
      </c>
      <c r="X130">
        <v>0</v>
      </c>
      <c r="Y130">
        <v>10</v>
      </c>
      <c r="Z130">
        <v>21</v>
      </c>
      <c r="AA130">
        <v>0</v>
      </c>
      <c r="AB130">
        <v>0</v>
      </c>
      <c r="AC130">
        <v>0.1</v>
      </c>
      <c r="AD130">
        <v>0</v>
      </c>
      <c r="AE130">
        <v>0</v>
      </c>
      <c r="AF130">
        <v>0</v>
      </c>
      <c r="AG130">
        <v>0</v>
      </c>
      <c r="AH130">
        <v>0</v>
      </c>
      <c r="AI130">
        <v>0</v>
      </c>
      <c r="AJ130">
        <v>0</v>
      </c>
      <c r="AK130">
        <v>0</v>
      </c>
      <c r="AL130">
        <v>0</v>
      </c>
      <c r="AM130">
        <v>0</v>
      </c>
      <c r="AN130">
        <v>12</v>
      </c>
      <c r="AO130">
        <v>0</v>
      </c>
      <c r="AP130">
        <v>0</v>
      </c>
      <c r="AQ130">
        <v>0</v>
      </c>
      <c r="AR130">
        <v>0</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row>
    <row r="131" spans="1:75" x14ac:dyDescent="0.25">
      <c r="A131">
        <v>2449000</v>
      </c>
      <c r="B131">
        <v>1</v>
      </c>
      <c r="C131" s="1">
        <v>17777</v>
      </c>
      <c r="D131">
        <v>1</v>
      </c>
      <c r="E131">
        <v>10</v>
      </c>
      <c r="F131">
        <v>38.299999999999997</v>
      </c>
      <c r="G131">
        <v>12</v>
      </c>
      <c r="H131">
        <v>7</v>
      </c>
      <c r="I131">
        <v>1</v>
      </c>
      <c r="J131">
        <v>1</v>
      </c>
      <c r="K131">
        <v>1</v>
      </c>
      <c r="N131">
        <v>0</v>
      </c>
      <c r="O131">
        <v>0</v>
      </c>
      <c r="P131">
        <v>0</v>
      </c>
      <c r="Q131">
        <v>0</v>
      </c>
      <c r="R131">
        <v>0</v>
      </c>
      <c r="S131">
        <v>0</v>
      </c>
      <c r="T131">
        <v>0</v>
      </c>
      <c r="U131">
        <v>0</v>
      </c>
      <c r="V131">
        <v>0</v>
      </c>
      <c r="W131">
        <v>0</v>
      </c>
      <c r="X131">
        <v>0</v>
      </c>
      <c r="Y131">
        <v>10</v>
      </c>
      <c r="Z131">
        <v>6.8</v>
      </c>
      <c r="AA131">
        <v>0</v>
      </c>
      <c r="AB131">
        <v>0</v>
      </c>
      <c r="AC131">
        <v>0</v>
      </c>
      <c r="AD131">
        <v>0</v>
      </c>
      <c r="AE131">
        <v>0.6</v>
      </c>
      <c r="AF131">
        <v>10</v>
      </c>
      <c r="AG131">
        <v>0</v>
      </c>
      <c r="AH131">
        <v>0.3</v>
      </c>
      <c r="AI131">
        <v>0</v>
      </c>
      <c r="AJ131">
        <v>0</v>
      </c>
      <c r="AK131">
        <v>0</v>
      </c>
      <c r="AL131">
        <v>0</v>
      </c>
      <c r="AM131">
        <v>0</v>
      </c>
      <c r="AN131">
        <v>0.6</v>
      </c>
      <c r="AO131">
        <v>10</v>
      </c>
      <c r="AP131">
        <v>0</v>
      </c>
      <c r="AQ131">
        <v>0</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0</v>
      </c>
    </row>
    <row r="132" spans="1:75" x14ac:dyDescent="0.25">
      <c r="A132">
        <v>2449000</v>
      </c>
      <c r="B132">
        <v>1</v>
      </c>
      <c r="C132" s="1">
        <v>17807</v>
      </c>
      <c r="D132">
        <v>1</v>
      </c>
      <c r="E132">
        <v>22</v>
      </c>
      <c r="F132">
        <v>60</v>
      </c>
      <c r="G132">
        <v>28</v>
      </c>
      <c r="H132">
        <v>7</v>
      </c>
      <c r="I132">
        <v>1</v>
      </c>
      <c r="J132">
        <v>1</v>
      </c>
      <c r="K132">
        <v>1</v>
      </c>
      <c r="N132">
        <v>0</v>
      </c>
      <c r="O132">
        <v>0</v>
      </c>
      <c r="P132">
        <v>0</v>
      </c>
      <c r="Q132">
        <v>0.3</v>
      </c>
      <c r="R132">
        <v>0</v>
      </c>
      <c r="S132">
        <v>0</v>
      </c>
      <c r="T132">
        <v>0</v>
      </c>
      <c r="U132">
        <v>0</v>
      </c>
      <c r="V132">
        <v>0</v>
      </c>
      <c r="W132">
        <v>0.4</v>
      </c>
      <c r="X132">
        <v>6.2</v>
      </c>
      <c r="Y132">
        <v>0.1</v>
      </c>
      <c r="Z132">
        <v>0</v>
      </c>
      <c r="AA132">
        <v>0</v>
      </c>
      <c r="AB132">
        <v>0</v>
      </c>
      <c r="AC132">
        <v>0</v>
      </c>
      <c r="AD132">
        <v>0</v>
      </c>
      <c r="AE132">
        <v>0</v>
      </c>
      <c r="AF132">
        <v>0</v>
      </c>
      <c r="AG132">
        <v>0</v>
      </c>
      <c r="AH132">
        <v>0</v>
      </c>
      <c r="AI132">
        <v>0</v>
      </c>
      <c r="AJ132">
        <v>0</v>
      </c>
      <c r="AK132">
        <v>0</v>
      </c>
      <c r="AL132">
        <v>10</v>
      </c>
      <c r="AM132">
        <v>0</v>
      </c>
      <c r="AN132">
        <v>0</v>
      </c>
      <c r="AO132">
        <v>22</v>
      </c>
      <c r="AP132">
        <v>21</v>
      </c>
      <c r="AQ132">
        <v>0</v>
      </c>
      <c r="AR132">
        <v>0</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row>
    <row r="133" spans="1:75" x14ac:dyDescent="0.25">
      <c r="A133">
        <v>2449000</v>
      </c>
      <c r="B133">
        <v>1</v>
      </c>
      <c r="C133" s="1">
        <v>17838</v>
      </c>
      <c r="D133">
        <v>1</v>
      </c>
      <c r="E133">
        <v>10</v>
      </c>
      <c r="F133">
        <v>18.899999999999999</v>
      </c>
      <c r="G133">
        <v>8</v>
      </c>
      <c r="H133">
        <v>6</v>
      </c>
      <c r="I133">
        <v>1</v>
      </c>
      <c r="J133">
        <v>1</v>
      </c>
      <c r="K133">
        <v>1</v>
      </c>
      <c r="N133">
        <v>0</v>
      </c>
      <c r="O133">
        <v>0</v>
      </c>
      <c r="P133">
        <v>0</v>
      </c>
      <c r="Q133">
        <v>0</v>
      </c>
      <c r="R133">
        <v>0</v>
      </c>
      <c r="S133">
        <v>0</v>
      </c>
      <c r="T133">
        <v>0</v>
      </c>
      <c r="U133">
        <v>10</v>
      </c>
      <c r="V133">
        <v>0</v>
      </c>
      <c r="W133">
        <v>0</v>
      </c>
      <c r="X133">
        <v>0</v>
      </c>
      <c r="Y133">
        <v>0.7</v>
      </c>
      <c r="Z133">
        <v>0</v>
      </c>
      <c r="AA133">
        <v>0</v>
      </c>
      <c r="AB133">
        <v>0</v>
      </c>
      <c r="AC133">
        <v>0</v>
      </c>
      <c r="AD133">
        <v>0.6</v>
      </c>
      <c r="AE133">
        <v>0</v>
      </c>
      <c r="AF133">
        <v>0</v>
      </c>
      <c r="AG133">
        <v>0.7</v>
      </c>
      <c r="AH133">
        <v>0</v>
      </c>
      <c r="AI133">
        <v>0</v>
      </c>
      <c r="AJ133">
        <v>0</v>
      </c>
      <c r="AK133">
        <v>0</v>
      </c>
      <c r="AL133">
        <v>0</v>
      </c>
      <c r="AM133">
        <v>0.1</v>
      </c>
      <c r="AN133">
        <v>6.8</v>
      </c>
      <c r="AO133">
        <v>0</v>
      </c>
      <c r="AP133">
        <v>0</v>
      </c>
      <c r="AQ133">
        <v>0</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0</v>
      </c>
    </row>
    <row r="134" spans="1:75" x14ac:dyDescent="0.25">
      <c r="A134">
        <v>2449000</v>
      </c>
      <c r="B134">
        <v>1</v>
      </c>
      <c r="C134" s="1">
        <v>17868</v>
      </c>
      <c r="D134">
        <v>1</v>
      </c>
      <c r="E134">
        <v>19</v>
      </c>
      <c r="F134">
        <v>53</v>
      </c>
      <c r="G134">
        <v>19</v>
      </c>
      <c r="H134">
        <v>5</v>
      </c>
      <c r="I134">
        <v>1</v>
      </c>
      <c r="J134">
        <v>1</v>
      </c>
      <c r="K134">
        <v>1</v>
      </c>
      <c r="N134">
        <v>0</v>
      </c>
      <c r="O134">
        <v>0</v>
      </c>
      <c r="P134">
        <v>0</v>
      </c>
      <c r="Q134">
        <v>0.1</v>
      </c>
      <c r="R134">
        <v>0</v>
      </c>
      <c r="S134">
        <v>0</v>
      </c>
      <c r="T134">
        <v>0</v>
      </c>
      <c r="U134">
        <v>0</v>
      </c>
      <c r="V134">
        <v>17.100000000000001</v>
      </c>
      <c r="W134">
        <v>0</v>
      </c>
      <c r="X134">
        <v>0</v>
      </c>
      <c r="Y134">
        <v>10</v>
      </c>
      <c r="Z134">
        <v>0</v>
      </c>
      <c r="AA134">
        <v>0</v>
      </c>
      <c r="AB134">
        <v>0</v>
      </c>
      <c r="AC134">
        <v>0</v>
      </c>
      <c r="AD134">
        <v>0</v>
      </c>
      <c r="AE134">
        <v>0</v>
      </c>
      <c r="AF134">
        <v>19</v>
      </c>
      <c r="AG134">
        <v>0</v>
      </c>
      <c r="AH134">
        <v>0</v>
      </c>
      <c r="AI134">
        <v>0</v>
      </c>
      <c r="AJ134">
        <v>0</v>
      </c>
      <c r="AK134">
        <v>0</v>
      </c>
      <c r="AL134">
        <v>0</v>
      </c>
      <c r="AM134">
        <v>0</v>
      </c>
      <c r="AN134">
        <v>0</v>
      </c>
      <c r="AO134">
        <v>6.8</v>
      </c>
      <c r="AP134">
        <v>0</v>
      </c>
      <c r="AQ134">
        <v>0</v>
      </c>
      <c r="AR134">
        <v>0</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row>
    <row r="135" spans="1:75" s="2" customFormat="1" x14ac:dyDescent="0.25">
      <c r="A135" s="2">
        <v>2449000</v>
      </c>
      <c r="B135" s="2">
        <v>1</v>
      </c>
      <c r="C135" s="3">
        <v>17899</v>
      </c>
      <c r="D135" s="2">
        <v>1</v>
      </c>
      <c r="E135" s="2">
        <v>25</v>
      </c>
      <c r="F135" s="2">
        <v>78</v>
      </c>
      <c r="G135" s="2">
        <v>18</v>
      </c>
      <c r="H135" s="2">
        <v>7</v>
      </c>
      <c r="I135" s="2">
        <v>1</v>
      </c>
      <c r="J135" s="2">
        <v>1</v>
      </c>
      <c r="K135" s="2">
        <v>1</v>
      </c>
      <c r="N135" s="2">
        <v>0</v>
      </c>
      <c r="O135" s="2">
        <v>0</v>
      </c>
      <c r="P135" s="2">
        <v>0</v>
      </c>
      <c r="Q135" s="2">
        <v>0</v>
      </c>
      <c r="R135" s="2">
        <v>0</v>
      </c>
      <c r="S135" s="2">
        <v>0</v>
      </c>
      <c r="T135" s="2">
        <v>10.199999999999999</v>
      </c>
      <c r="U135" s="2">
        <v>0.6</v>
      </c>
      <c r="V135" s="2">
        <v>12</v>
      </c>
      <c r="W135" s="2">
        <v>0</v>
      </c>
      <c r="X135" s="2">
        <v>6.2</v>
      </c>
      <c r="Y135" s="2">
        <v>0</v>
      </c>
      <c r="Z135" s="2">
        <v>0</v>
      </c>
      <c r="AA135" s="2">
        <v>0</v>
      </c>
      <c r="AB135" s="2">
        <v>0</v>
      </c>
      <c r="AC135" s="2">
        <v>12</v>
      </c>
      <c r="AD135" s="2">
        <v>0</v>
      </c>
      <c r="AE135" s="2">
        <v>25</v>
      </c>
      <c r="AF135" s="2">
        <v>0</v>
      </c>
      <c r="AG135" s="2">
        <v>0</v>
      </c>
      <c r="AH135" s="2">
        <v>0</v>
      </c>
      <c r="AI135" s="2">
        <v>0</v>
      </c>
      <c r="AJ135" s="2">
        <v>0</v>
      </c>
      <c r="AK135" s="2">
        <v>0</v>
      </c>
      <c r="AL135" s="2">
        <v>0</v>
      </c>
      <c r="AM135" s="2">
        <v>0</v>
      </c>
      <c r="AN135" s="2">
        <v>0</v>
      </c>
      <c r="AO135" s="2">
        <v>0</v>
      </c>
      <c r="AP135" s="2">
        <v>0</v>
      </c>
      <c r="AQ135" s="2">
        <v>12</v>
      </c>
      <c r="AR135" s="2">
        <v>0</v>
      </c>
      <c r="AS135" s="2">
        <v>1</v>
      </c>
      <c r="AT135" s="2">
        <v>1</v>
      </c>
      <c r="AU135" s="2">
        <v>1</v>
      </c>
      <c r="AV135" s="2">
        <v>1</v>
      </c>
      <c r="AW135" s="2">
        <v>1</v>
      </c>
      <c r="AX135" s="2">
        <v>1</v>
      </c>
      <c r="AY135" s="2">
        <v>1</v>
      </c>
      <c r="AZ135" s="2">
        <v>1</v>
      </c>
      <c r="BA135" s="2">
        <v>1</v>
      </c>
      <c r="BB135" s="2">
        <v>1</v>
      </c>
      <c r="BC135" s="2">
        <v>1</v>
      </c>
      <c r="BD135" s="2">
        <v>1</v>
      </c>
      <c r="BE135" s="2">
        <v>1</v>
      </c>
      <c r="BF135" s="2">
        <v>1</v>
      </c>
      <c r="BG135" s="2">
        <v>1</v>
      </c>
      <c r="BH135" s="2">
        <v>1</v>
      </c>
      <c r="BI135" s="2">
        <v>1</v>
      </c>
      <c r="BJ135" s="2">
        <v>1</v>
      </c>
      <c r="BK135" s="2">
        <v>1</v>
      </c>
      <c r="BL135" s="2">
        <v>1</v>
      </c>
      <c r="BM135" s="2">
        <v>1</v>
      </c>
      <c r="BN135" s="2">
        <v>1</v>
      </c>
      <c r="BO135" s="2">
        <v>1</v>
      </c>
      <c r="BP135" s="2">
        <v>1</v>
      </c>
      <c r="BQ135" s="2">
        <v>1</v>
      </c>
      <c r="BR135" s="2">
        <v>1</v>
      </c>
      <c r="BS135" s="2">
        <v>1</v>
      </c>
      <c r="BT135" s="2">
        <v>1</v>
      </c>
      <c r="BU135" s="2">
        <v>1</v>
      </c>
      <c r="BV135" s="2">
        <v>1</v>
      </c>
      <c r="BW135" s="2">
        <v>1</v>
      </c>
    </row>
    <row r="136" spans="1:75" x14ac:dyDescent="0.25">
      <c r="A136">
        <v>2449000</v>
      </c>
      <c r="B136">
        <v>1</v>
      </c>
      <c r="C136" s="1">
        <v>17930</v>
      </c>
      <c r="D136">
        <v>1</v>
      </c>
      <c r="E136">
        <v>24</v>
      </c>
      <c r="F136">
        <v>102</v>
      </c>
      <c r="G136">
        <v>16</v>
      </c>
      <c r="H136">
        <v>6</v>
      </c>
      <c r="I136">
        <v>1</v>
      </c>
      <c r="J136">
        <v>1</v>
      </c>
      <c r="K136">
        <v>1</v>
      </c>
      <c r="N136">
        <v>0</v>
      </c>
      <c r="O136">
        <v>0</v>
      </c>
      <c r="P136">
        <v>0</v>
      </c>
      <c r="Q136">
        <v>0</v>
      </c>
      <c r="R136">
        <v>10</v>
      </c>
      <c r="S136">
        <v>0</v>
      </c>
      <c r="T136">
        <v>12</v>
      </c>
      <c r="U136">
        <v>22</v>
      </c>
      <c r="V136">
        <v>0</v>
      </c>
      <c r="W136">
        <v>0</v>
      </c>
      <c r="X136">
        <v>0</v>
      </c>
      <c r="Y136">
        <v>0</v>
      </c>
      <c r="Z136">
        <v>0</v>
      </c>
      <c r="AA136">
        <v>0</v>
      </c>
      <c r="AB136">
        <v>0</v>
      </c>
      <c r="AC136">
        <v>24</v>
      </c>
      <c r="AD136">
        <v>0</v>
      </c>
      <c r="AE136">
        <v>0</v>
      </c>
      <c r="AF136">
        <v>0</v>
      </c>
      <c r="AG136">
        <v>0</v>
      </c>
      <c r="AH136">
        <v>22</v>
      </c>
      <c r="AI136">
        <v>0</v>
      </c>
      <c r="AJ136">
        <v>0</v>
      </c>
      <c r="AK136">
        <v>0</v>
      </c>
      <c r="AL136">
        <v>0</v>
      </c>
      <c r="AM136">
        <v>0</v>
      </c>
      <c r="AN136">
        <v>0</v>
      </c>
      <c r="AO136">
        <v>12</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0</v>
      </c>
    </row>
    <row r="137" spans="1:75" x14ac:dyDescent="0.25">
      <c r="A137">
        <v>2449000</v>
      </c>
      <c r="B137">
        <v>1</v>
      </c>
      <c r="C137" s="1">
        <v>17958</v>
      </c>
      <c r="D137">
        <v>1</v>
      </c>
      <c r="E137">
        <v>25</v>
      </c>
      <c r="F137">
        <v>99.2</v>
      </c>
      <c r="G137">
        <v>7</v>
      </c>
      <c r="H137">
        <v>7</v>
      </c>
      <c r="I137">
        <v>1</v>
      </c>
      <c r="J137">
        <v>1</v>
      </c>
      <c r="K137">
        <v>1</v>
      </c>
      <c r="N137">
        <v>0</v>
      </c>
      <c r="O137">
        <v>0</v>
      </c>
      <c r="P137">
        <v>17</v>
      </c>
      <c r="Q137">
        <v>0</v>
      </c>
      <c r="R137">
        <v>12</v>
      </c>
      <c r="S137">
        <v>0</v>
      </c>
      <c r="T137">
        <v>25</v>
      </c>
      <c r="U137">
        <v>21.2</v>
      </c>
      <c r="V137">
        <v>0</v>
      </c>
      <c r="W137">
        <v>0</v>
      </c>
      <c r="X137">
        <v>0</v>
      </c>
      <c r="Y137">
        <v>0</v>
      </c>
      <c r="Z137">
        <v>0</v>
      </c>
      <c r="AA137">
        <v>0</v>
      </c>
      <c r="AB137">
        <v>0</v>
      </c>
      <c r="AC137">
        <v>0</v>
      </c>
      <c r="AD137">
        <v>0</v>
      </c>
      <c r="AE137">
        <v>0</v>
      </c>
      <c r="AF137">
        <v>0</v>
      </c>
      <c r="AG137">
        <v>0</v>
      </c>
      <c r="AH137">
        <v>0</v>
      </c>
      <c r="AI137">
        <v>0</v>
      </c>
      <c r="AJ137">
        <v>0.2</v>
      </c>
      <c r="AK137">
        <v>0</v>
      </c>
      <c r="AL137">
        <v>0</v>
      </c>
      <c r="AM137">
        <v>0</v>
      </c>
      <c r="AN137">
        <v>6.8</v>
      </c>
      <c r="AO137">
        <v>0</v>
      </c>
      <c r="AP137">
        <v>0</v>
      </c>
      <c r="AQ137">
        <v>17</v>
      </c>
      <c r="AR137">
        <v>0</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row>
    <row r="138" spans="1:75" x14ac:dyDescent="0.25">
      <c r="A138">
        <v>2449000</v>
      </c>
      <c r="B138">
        <v>1</v>
      </c>
      <c r="C138" s="1">
        <v>17989</v>
      </c>
      <c r="D138">
        <v>1</v>
      </c>
      <c r="E138">
        <v>22</v>
      </c>
      <c r="F138">
        <v>54.2</v>
      </c>
      <c r="G138">
        <v>24</v>
      </c>
      <c r="H138">
        <v>5</v>
      </c>
      <c r="I138">
        <v>1</v>
      </c>
      <c r="J138">
        <v>1</v>
      </c>
      <c r="K138">
        <v>1</v>
      </c>
      <c r="N138">
        <v>0</v>
      </c>
      <c r="O138">
        <v>10</v>
      </c>
      <c r="P138">
        <v>0</v>
      </c>
      <c r="Q138">
        <v>0</v>
      </c>
      <c r="R138">
        <v>10</v>
      </c>
      <c r="S138">
        <v>0</v>
      </c>
      <c r="T138">
        <v>0</v>
      </c>
      <c r="U138">
        <v>0</v>
      </c>
      <c r="V138">
        <v>0</v>
      </c>
      <c r="W138">
        <v>0</v>
      </c>
      <c r="X138">
        <v>0</v>
      </c>
      <c r="Y138">
        <v>0</v>
      </c>
      <c r="Z138">
        <v>0</v>
      </c>
      <c r="AA138">
        <v>0</v>
      </c>
      <c r="AB138">
        <v>0.2</v>
      </c>
      <c r="AC138">
        <v>0</v>
      </c>
      <c r="AD138">
        <v>0</v>
      </c>
      <c r="AE138">
        <v>0</v>
      </c>
      <c r="AF138">
        <v>0</v>
      </c>
      <c r="AG138">
        <v>0</v>
      </c>
      <c r="AH138">
        <v>0</v>
      </c>
      <c r="AI138">
        <v>0</v>
      </c>
      <c r="AJ138">
        <v>0</v>
      </c>
      <c r="AK138">
        <v>22</v>
      </c>
      <c r="AL138">
        <v>12</v>
      </c>
      <c r="AM138">
        <v>0</v>
      </c>
      <c r="AN138">
        <v>0</v>
      </c>
      <c r="AO138">
        <v>0</v>
      </c>
      <c r="AP138">
        <v>0</v>
      </c>
      <c r="AQ138">
        <v>0</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0</v>
      </c>
    </row>
    <row r="139" spans="1:75" x14ac:dyDescent="0.25">
      <c r="A139">
        <v>2449000</v>
      </c>
      <c r="B139">
        <v>1</v>
      </c>
      <c r="C139" s="1">
        <v>18019</v>
      </c>
      <c r="D139">
        <v>1</v>
      </c>
      <c r="E139">
        <v>21</v>
      </c>
      <c r="F139">
        <v>49.3</v>
      </c>
      <c r="G139">
        <v>11</v>
      </c>
      <c r="H139">
        <v>5</v>
      </c>
      <c r="I139">
        <v>1</v>
      </c>
      <c r="J139">
        <v>1</v>
      </c>
      <c r="K139">
        <v>1</v>
      </c>
      <c r="N139">
        <v>0</v>
      </c>
      <c r="O139">
        <v>0</v>
      </c>
      <c r="P139">
        <v>0</v>
      </c>
      <c r="Q139">
        <v>10</v>
      </c>
      <c r="R139">
        <v>12</v>
      </c>
      <c r="S139">
        <v>0</v>
      </c>
      <c r="T139">
        <v>6.2</v>
      </c>
      <c r="U139">
        <v>0</v>
      </c>
      <c r="V139">
        <v>0</v>
      </c>
      <c r="W139">
        <v>0</v>
      </c>
      <c r="X139">
        <v>21</v>
      </c>
      <c r="Y139">
        <v>0</v>
      </c>
      <c r="Z139">
        <v>0</v>
      </c>
      <c r="AA139">
        <v>0</v>
      </c>
      <c r="AB139">
        <v>0</v>
      </c>
      <c r="AC139">
        <v>0</v>
      </c>
      <c r="AD139">
        <v>0</v>
      </c>
      <c r="AE139">
        <v>0</v>
      </c>
      <c r="AF139">
        <v>0</v>
      </c>
      <c r="AG139">
        <v>0</v>
      </c>
      <c r="AH139">
        <v>0</v>
      </c>
      <c r="AI139">
        <v>0</v>
      </c>
      <c r="AJ139">
        <v>0.1</v>
      </c>
      <c r="AK139">
        <v>0</v>
      </c>
      <c r="AL139">
        <v>0</v>
      </c>
      <c r="AM139">
        <v>0</v>
      </c>
      <c r="AN139">
        <v>0</v>
      </c>
      <c r="AO139">
        <v>0</v>
      </c>
      <c r="AP139">
        <v>0</v>
      </c>
      <c r="AQ139">
        <v>0</v>
      </c>
      <c r="AR139">
        <v>0</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row>
    <row r="140" spans="1:75" x14ac:dyDescent="0.25">
      <c r="A140">
        <v>2449000</v>
      </c>
      <c r="B140">
        <v>1</v>
      </c>
      <c r="C140" s="1">
        <v>18050</v>
      </c>
      <c r="D140">
        <v>1</v>
      </c>
      <c r="E140">
        <v>21</v>
      </c>
      <c r="F140">
        <v>43</v>
      </c>
      <c r="G140">
        <v>9</v>
      </c>
      <c r="H140">
        <v>3</v>
      </c>
      <c r="I140">
        <v>1</v>
      </c>
      <c r="J140">
        <v>1</v>
      </c>
      <c r="K140">
        <v>1</v>
      </c>
      <c r="N140">
        <v>0</v>
      </c>
      <c r="O140">
        <v>0</v>
      </c>
      <c r="P140">
        <v>0</v>
      </c>
      <c r="Q140">
        <v>0</v>
      </c>
      <c r="R140">
        <v>10</v>
      </c>
      <c r="S140">
        <v>0</v>
      </c>
      <c r="T140">
        <v>0</v>
      </c>
      <c r="U140">
        <v>0</v>
      </c>
      <c r="V140">
        <v>21</v>
      </c>
      <c r="W140">
        <v>0</v>
      </c>
      <c r="X140">
        <v>0</v>
      </c>
      <c r="Y140">
        <v>0</v>
      </c>
      <c r="Z140">
        <v>0</v>
      </c>
      <c r="AA140">
        <v>0</v>
      </c>
      <c r="AB140">
        <v>12</v>
      </c>
      <c r="AC140">
        <v>0</v>
      </c>
      <c r="AD140">
        <v>0</v>
      </c>
      <c r="AE140">
        <v>0</v>
      </c>
      <c r="AF140">
        <v>0</v>
      </c>
      <c r="AG140">
        <v>0</v>
      </c>
      <c r="AH140">
        <v>0</v>
      </c>
      <c r="AI140">
        <v>0</v>
      </c>
      <c r="AJ140">
        <v>0</v>
      </c>
      <c r="AK140">
        <v>0</v>
      </c>
      <c r="AL140">
        <v>0</v>
      </c>
      <c r="AM140">
        <v>0</v>
      </c>
      <c r="AN140">
        <v>0</v>
      </c>
      <c r="AO140">
        <v>0</v>
      </c>
      <c r="AP140">
        <v>0</v>
      </c>
      <c r="AQ140">
        <v>0</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0</v>
      </c>
    </row>
    <row r="141" spans="1:75" x14ac:dyDescent="0.25">
      <c r="A141">
        <v>2449000</v>
      </c>
      <c r="B141">
        <v>1</v>
      </c>
      <c r="C141" s="1">
        <v>18080</v>
      </c>
      <c r="D141">
        <v>1</v>
      </c>
      <c r="E141">
        <v>12.2</v>
      </c>
      <c r="F141">
        <v>28.7</v>
      </c>
      <c r="G141">
        <v>22</v>
      </c>
      <c r="H141">
        <v>4</v>
      </c>
      <c r="I141">
        <v>1</v>
      </c>
      <c r="J141">
        <v>1</v>
      </c>
      <c r="K141">
        <v>1</v>
      </c>
      <c r="N141">
        <v>0</v>
      </c>
      <c r="O141">
        <v>0</v>
      </c>
      <c r="P141">
        <v>0</v>
      </c>
      <c r="Q141">
        <v>0</v>
      </c>
      <c r="R141">
        <v>0</v>
      </c>
      <c r="S141">
        <v>0</v>
      </c>
      <c r="T141">
        <v>0</v>
      </c>
      <c r="U141">
        <v>0</v>
      </c>
      <c r="V141">
        <v>0.1</v>
      </c>
      <c r="W141">
        <v>0</v>
      </c>
      <c r="X141">
        <v>0</v>
      </c>
      <c r="Y141">
        <v>0</v>
      </c>
      <c r="Z141">
        <v>0</v>
      </c>
      <c r="AA141">
        <v>0</v>
      </c>
      <c r="AB141">
        <v>0</v>
      </c>
      <c r="AC141">
        <v>0</v>
      </c>
      <c r="AD141">
        <v>6.4</v>
      </c>
      <c r="AE141">
        <v>0</v>
      </c>
      <c r="AF141">
        <v>0</v>
      </c>
      <c r="AG141">
        <v>0</v>
      </c>
      <c r="AH141">
        <v>10</v>
      </c>
      <c r="AI141">
        <v>12.2</v>
      </c>
      <c r="AJ141">
        <v>0</v>
      </c>
      <c r="AK141">
        <v>0</v>
      </c>
      <c r="AL141">
        <v>0</v>
      </c>
      <c r="AM141">
        <v>0</v>
      </c>
      <c r="AN141">
        <v>0</v>
      </c>
      <c r="AO141">
        <v>0</v>
      </c>
      <c r="AP141">
        <v>0</v>
      </c>
      <c r="AQ141">
        <v>0</v>
      </c>
      <c r="AR141">
        <v>0</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row>
    <row r="142" spans="1:75" x14ac:dyDescent="0.25">
      <c r="A142">
        <v>2449000</v>
      </c>
      <c r="B142">
        <v>1</v>
      </c>
      <c r="C142" s="1">
        <v>18111</v>
      </c>
      <c r="D142">
        <v>1</v>
      </c>
      <c r="E142">
        <v>28.2</v>
      </c>
      <c r="F142">
        <v>40.200000000000003</v>
      </c>
      <c r="G142">
        <v>23</v>
      </c>
      <c r="H142">
        <v>2</v>
      </c>
      <c r="I142">
        <v>1</v>
      </c>
      <c r="J142">
        <v>1</v>
      </c>
      <c r="K142">
        <v>1</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12</v>
      </c>
      <c r="AJ142">
        <v>28.2</v>
      </c>
      <c r="AK142">
        <v>0</v>
      </c>
      <c r="AL142">
        <v>0</v>
      </c>
      <c r="AM142">
        <v>0</v>
      </c>
      <c r="AN142">
        <v>0</v>
      </c>
      <c r="AO142">
        <v>0</v>
      </c>
      <c r="AP142">
        <v>0</v>
      </c>
      <c r="AQ142">
        <v>0</v>
      </c>
      <c r="AR142">
        <v>0</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row>
    <row r="143" spans="1:75" x14ac:dyDescent="0.25">
      <c r="A143">
        <v>2449000</v>
      </c>
      <c r="B143">
        <v>1</v>
      </c>
      <c r="C143" s="1">
        <v>18142</v>
      </c>
      <c r="D143">
        <v>1</v>
      </c>
      <c r="E143">
        <v>20</v>
      </c>
      <c r="F143">
        <v>76.3</v>
      </c>
      <c r="G143">
        <v>23</v>
      </c>
      <c r="H143">
        <v>7</v>
      </c>
      <c r="I143">
        <v>1</v>
      </c>
      <c r="J143">
        <v>1</v>
      </c>
      <c r="K143">
        <v>1</v>
      </c>
      <c r="N143">
        <v>0</v>
      </c>
      <c r="O143">
        <v>0</v>
      </c>
      <c r="P143">
        <v>0</v>
      </c>
      <c r="Q143">
        <v>0</v>
      </c>
      <c r="R143">
        <v>0</v>
      </c>
      <c r="S143">
        <v>0.1</v>
      </c>
      <c r="T143">
        <v>0</v>
      </c>
      <c r="U143">
        <v>0</v>
      </c>
      <c r="V143">
        <v>0</v>
      </c>
      <c r="W143">
        <v>10</v>
      </c>
      <c r="X143">
        <v>0</v>
      </c>
      <c r="Y143">
        <v>12</v>
      </c>
      <c r="Z143">
        <v>0</v>
      </c>
      <c r="AA143">
        <v>0</v>
      </c>
      <c r="AB143">
        <v>12.2</v>
      </c>
      <c r="AC143">
        <v>0</v>
      </c>
      <c r="AD143">
        <v>0</v>
      </c>
      <c r="AE143">
        <v>10</v>
      </c>
      <c r="AF143">
        <v>0</v>
      </c>
      <c r="AG143">
        <v>0</v>
      </c>
      <c r="AH143">
        <v>0</v>
      </c>
      <c r="AI143">
        <v>12</v>
      </c>
      <c r="AJ143">
        <v>20</v>
      </c>
      <c r="AK143">
        <v>0</v>
      </c>
      <c r="AL143">
        <v>0</v>
      </c>
      <c r="AM143">
        <v>0</v>
      </c>
      <c r="AN143">
        <v>0</v>
      </c>
      <c r="AO143">
        <v>0</v>
      </c>
      <c r="AP143">
        <v>0</v>
      </c>
      <c r="AQ143">
        <v>0</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0</v>
      </c>
    </row>
    <row r="144" spans="1:75" x14ac:dyDescent="0.25">
      <c r="A144">
        <v>2449000</v>
      </c>
      <c r="B144">
        <v>1</v>
      </c>
      <c r="C144" s="1">
        <v>18172</v>
      </c>
      <c r="D144">
        <v>1</v>
      </c>
      <c r="E144">
        <v>14</v>
      </c>
      <c r="F144">
        <v>61.7</v>
      </c>
      <c r="G144">
        <v>13</v>
      </c>
      <c r="H144">
        <v>7</v>
      </c>
      <c r="I144">
        <v>1</v>
      </c>
      <c r="J144">
        <v>1</v>
      </c>
      <c r="K144">
        <v>1</v>
      </c>
      <c r="N144">
        <v>0</v>
      </c>
      <c r="O144">
        <v>0</v>
      </c>
      <c r="P144">
        <v>0</v>
      </c>
      <c r="Q144">
        <v>0</v>
      </c>
      <c r="R144">
        <v>12</v>
      </c>
      <c r="S144">
        <v>0</v>
      </c>
      <c r="T144">
        <v>0</v>
      </c>
      <c r="U144">
        <v>12</v>
      </c>
      <c r="V144">
        <v>0</v>
      </c>
      <c r="W144">
        <v>0</v>
      </c>
      <c r="X144">
        <v>0</v>
      </c>
      <c r="Y144">
        <v>0</v>
      </c>
      <c r="Z144">
        <v>14</v>
      </c>
      <c r="AA144">
        <v>0</v>
      </c>
      <c r="AB144">
        <v>0</v>
      </c>
      <c r="AC144">
        <v>0</v>
      </c>
      <c r="AD144">
        <v>0</v>
      </c>
      <c r="AE144">
        <v>6.8</v>
      </c>
      <c r="AF144">
        <v>0</v>
      </c>
      <c r="AG144">
        <v>0</v>
      </c>
      <c r="AH144">
        <v>4.2</v>
      </c>
      <c r="AI144">
        <v>0</v>
      </c>
      <c r="AJ144">
        <v>0</v>
      </c>
      <c r="AK144">
        <v>0</v>
      </c>
      <c r="AL144">
        <v>0</v>
      </c>
      <c r="AM144">
        <v>0</v>
      </c>
      <c r="AN144">
        <v>0</v>
      </c>
      <c r="AO144">
        <v>0.7</v>
      </c>
      <c r="AP144">
        <v>12</v>
      </c>
      <c r="AQ144">
        <v>0</v>
      </c>
      <c r="AR144">
        <v>0</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row>
    <row r="145" spans="1:75" x14ac:dyDescent="0.25">
      <c r="A145">
        <v>2449000</v>
      </c>
      <c r="B145">
        <v>1</v>
      </c>
      <c r="C145" s="1">
        <v>18203</v>
      </c>
      <c r="D145">
        <v>1</v>
      </c>
      <c r="E145">
        <v>14</v>
      </c>
      <c r="F145">
        <v>25.8</v>
      </c>
      <c r="G145">
        <v>9</v>
      </c>
      <c r="H145">
        <v>5</v>
      </c>
      <c r="I145">
        <v>1</v>
      </c>
      <c r="J145">
        <v>1</v>
      </c>
      <c r="K145">
        <v>1</v>
      </c>
      <c r="N145">
        <v>0</v>
      </c>
      <c r="O145">
        <v>0</v>
      </c>
      <c r="P145">
        <v>0</v>
      </c>
      <c r="Q145">
        <v>0</v>
      </c>
      <c r="R145">
        <v>0</v>
      </c>
      <c r="S145">
        <v>10</v>
      </c>
      <c r="T145">
        <v>0.7</v>
      </c>
      <c r="U145">
        <v>0</v>
      </c>
      <c r="V145">
        <v>14</v>
      </c>
      <c r="W145">
        <v>0.7</v>
      </c>
      <c r="X145">
        <v>0</v>
      </c>
      <c r="Y145">
        <v>0</v>
      </c>
      <c r="Z145">
        <v>0</v>
      </c>
      <c r="AA145">
        <v>0</v>
      </c>
      <c r="AB145">
        <v>0</v>
      </c>
      <c r="AC145">
        <v>0</v>
      </c>
      <c r="AD145">
        <v>0</v>
      </c>
      <c r="AE145">
        <v>0</v>
      </c>
      <c r="AF145">
        <v>0</v>
      </c>
      <c r="AG145">
        <v>0</v>
      </c>
      <c r="AH145">
        <v>0</v>
      </c>
      <c r="AI145">
        <v>0</v>
      </c>
      <c r="AJ145">
        <v>0</v>
      </c>
      <c r="AK145">
        <v>0.4</v>
      </c>
      <c r="AL145">
        <v>0</v>
      </c>
      <c r="AM145">
        <v>0</v>
      </c>
      <c r="AN145">
        <v>0</v>
      </c>
      <c r="AO145">
        <v>0</v>
      </c>
      <c r="AP145">
        <v>0</v>
      </c>
      <c r="AQ145">
        <v>0</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0</v>
      </c>
    </row>
    <row r="146" spans="1:75" x14ac:dyDescent="0.25">
      <c r="A146">
        <v>2449000</v>
      </c>
      <c r="B146">
        <v>1</v>
      </c>
      <c r="C146" s="1">
        <v>18233</v>
      </c>
      <c r="D146">
        <v>1</v>
      </c>
      <c r="E146">
        <v>60</v>
      </c>
      <c r="F146">
        <v>109.5</v>
      </c>
      <c r="G146">
        <v>7</v>
      </c>
      <c r="H146">
        <v>7</v>
      </c>
      <c r="I146">
        <v>1</v>
      </c>
      <c r="J146">
        <v>1</v>
      </c>
      <c r="K146">
        <v>1</v>
      </c>
      <c r="N146">
        <v>12</v>
      </c>
      <c r="O146">
        <v>0</v>
      </c>
      <c r="P146">
        <v>0</v>
      </c>
      <c r="Q146">
        <v>0</v>
      </c>
      <c r="R146">
        <v>0</v>
      </c>
      <c r="S146">
        <v>0</v>
      </c>
      <c r="T146">
        <v>60</v>
      </c>
      <c r="U146">
        <v>10</v>
      </c>
      <c r="V146">
        <v>0</v>
      </c>
      <c r="W146">
        <v>0</v>
      </c>
      <c r="X146">
        <v>0.7</v>
      </c>
      <c r="Y146">
        <v>0</v>
      </c>
      <c r="Z146">
        <v>0</v>
      </c>
      <c r="AA146">
        <v>0</v>
      </c>
      <c r="AB146">
        <v>0</v>
      </c>
      <c r="AC146">
        <v>0</v>
      </c>
      <c r="AD146">
        <v>10</v>
      </c>
      <c r="AE146">
        <v>0</v>
      </c>
      <c r="AF146">
        <v>0</v>
      </c>
      <c r="AG146">
        <v>0</v>
      </c>
      <c r="AH146">
        <v>0</v>
      </c>
      <c r="AI146">
        <v>6.8</v>
      </c>
      <c r="AJ146">
        <v>0</v>
      </c>
      <c r="AK146">
        <v>0</v>
      </c>
      <c r="AL146">
        <v>0</v>
      </c>
      <c r="AM146">
        <v>0</v>
      </c>
      <c r="AN146">
        <v>10</v>
      </c>
      <c r="AO146">
        <v>0</v>
      </c>
      <c r="AP146">
        <v>0</v>
      </c>
      <c r="AQ146">
        <v>0</v>
      </c>
      <c r="AR146">
        <v>0</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row>
    <row r="147" spans="1:75" s="2" customFormat="1" x14ac:dyDescent="0.25">
      <c r="A147" s="2">
        <v>2449000</v>
      </c>
      <c r="B147" s="2">
        <v>1</v>
      </c>
      <c r="C147" s="3">
        <v>18264</v>
      </c>
      <c r="D147" s="2">
        <v>1</v>
      </c>
      <c r="E147" s="2">
        <v>26.2</v>
      </c>
      <c r="F147" s="2">
        <v>190.4</v>
      </c>
      <c r="G147" s="2">
        <v>20</v>
      </c>
      <c r="H147" s="2">
        <v>13</v>
      </c>
      <c r="I147" s="2">
        <v>1</v>
      </c>
      <c r="J147" s="2">
        <v>1</v>
      </c>
      <c r="K147" s="2">
        <v>1</v>
      </c>
      <c r="N147" s="2">
        <v>0</v>
      </c>
      <c r="O147" s="2">
        <v>0</v>
      </c>
      <c r="P147" s="2">
        <v>10</v>
      </c>
      <c r="Q147" s="2">
        <v>0</v>
      </c>
      <c r="R147" s="2">
        <v>21</v>
      </c>
      <c r="S147" s="2">
        <v>0</v>
      </c>
      <c r="T147" s="2">
        <v>0</v>
      </c>
      <c r="U147" s="2">
        <v>10</v>
      </c>
      <c r="V147" s="2">
        <v>0</v>
      </c>
      <c r="W147" s="2">
        <v>12</v>
      </c>
      <c r="X147" s="2">
        <v>10</v>
      </c>
      <c r="Y147" s="2">
        <v>0</v>
      </c>
      <c r="Z147" s="2">
        <v>12.2</v>
      </c>
      <c r="AA147" s="2">
        <v>0</v>
      </c>
      <c r="AB147" s="2">
        <v>0</v>
      </c>
      <c r="AC147" s="2">
        <v>0</v>
      </c>
      <c r="AD147" s="2">
        <v>10</v>
      </c>
      <c r="AE147" s="2">
        <v>12</v>
      </c>
      <c r="AF147" s="2">
        <v>21</v>
      </c>
      <c r="AG147" s="2">
        <v>26.2</v>
      </c>
      <c r="AH147" s="2">
        <v>0</v>
      </c>
      <c r="AI147" s="2">
        <v>0</v>
      </c>
      <c r="AJ147" s="2">
        <v>12</v>
      </c>
      <c r="AK147" s="2">
        <v>0</v>
      </c>
      <c r="AL147" s="2">
        <v>0</v>
      </c>
      <c r="AM147" s="2">
        <v>0</v>
      </c>
      <c r="AN147" s="2">
        <v>0</v>
      </c>
      <c r="AO147" s="2">
        <v>12</v>
      </c>
      <c r="AP147" s="2">
        <v>0</v>
      </c>
      <c r="AQ147" s="2">
        <v>22</v>
      </c>
      <c r="AR147" s="2">
        <v>0</v>
      </c>
      <c r="AS147" s="2">
        <v>1</v>
      </c>
      <c r="AT147" s="2">
        <v>1</v>
      </c>
      <c r="AU147" s="2">
        <v>1</v>
      </c>
      <c r="AV147" s="2">
        <v>1</v>
      </c>
      <c r="AW147" s="2">
        <v>1</v>
      </c>
      <c r="AX147" s="2">
        <v>1</v>
      </c>
      <c r="AY147" s="2">
        <v>1</v>
      </c>
      <c r="AZ147" s="2">
        <v>1</v>
      </c>
      <c r="BA147" s="2">
        <v>1</v>
      </c>
      <c r="BB147" s="2">
        <v>1</v>
      </c>
      <c r="BC147" s="2">
        <v>1</v>
      </c>
      <c r="BD147" s="2">
        <v>1</v>
      </c>
      <c r="BE147" s="2">
        <v>1</v>
      </c>
      <c r="BF147" s="2">
        <v>1</v>
      </c>
      <c r="BG147" s="2">
        <v>1</v>
      </c>
      <c r="BH147" s="2">
        <v>1</v>
      </c>
      <c r="BI147" s="2">
        <v>1</v>
      </c>
      <c r="BJ147" s="2">
        <v>1</v>
      </c>
      <c r="BK147" s="2">
        <v>1</v>
      </c>
      <c r="BL147" s="2">
        <v>1</v>
      </c>
      <c r="BM147" s="2">
        <v>1</v>
      </c>
      <c r="BN147" s="2">
        <v>1</v>
      </c>
      <c r="BO147" s="2">
        <v>1</v>
      </c>
      <c r="BP147" s="2">
        <v>1</v>
      </c>
      <c r="BQ147" s="2">
        <v>1</v>
      </c>
      <c r="BR147" s="2">
        <v>1</v>
      </c>
      <c r="BS147" s="2">
        <v>1</v>
      </c>
      <c r="BT147" s="2">
        <v>1</v>
      </c>
      <c r="BU147" s="2">
        <v>1</v>
      </c>
      <c r="BV147" s="2">
        <v>1</v>
      </c>
      <c r="BW147" s="2">
        <v>1</v>
      </c>
    </row>
    <row r="148" spans="1:75" x14ac:dyDescent="0.25">
      <c r="A148">
        <v>2449000</v>
      </c>
      <c r="B148">
        <v>1</v>
      </c>
      <c r="C148" s="1">
        <v>18295</v>
      </c>
      <c r="D148">
        <v>1</v>
      </c>
      <c r="E148">
        <v>28</v>
      </c>
      <c r="F148">
        <v>134</v>
      </c>
      <c r="G148">
        <v>2</v>
      </c>
      <c r="H148">
        <v>8</v>
      </c>
      <c r="I148">
        <v>1</v>
      </c>
      <c r="J148">
        <v>1</v>
      </c>
      <c r="K148">
        <v>1</v>
      </c>
      <c r="N148">
        <v>0</v>
      </c>
      <c r="O148">
        <v>28</v>
      </c>
      <c r="P148">
        <v>0</v>
      </c>
      <c r="Q148">
        <v>22</v>
      </c>
      <c r="R148">
        <v>21</v>
      </c>
      <c r="S148">
        <v>0</v>
      </c>
      <c r="T148">
        <v>0</v>
      </c>
      <c r="U148">
        <v>12</v>
      </c>
      <c r="V148">
        <v>0</v>
      </c>
      <c r="W148">
        <v>0</v>
      </c>
      <c r="X148">
        <v>21</v>
      </c>
      <c r="Y148">
        <v>0</v>
      </c>
      <c r="Z148">
        <v>10</v>
      </c>
      <c r="AA148">
        <v>0</v>
      </c>
      <c r="AB148">
        <v>0</v>
      </c>
      <c r="AC148">
        <v>10</v>
      </c>
      <c r="AD148">
        <v>0</v>
      </c>
      <c r="AE148">
        <v>0</v>
      </c>
      <c r="AF148">
        <v>0</v>
      </c>
      <c r="AG148">
        <v>0</v>
      </c>
      <c r="AH148">
        <v>0</v>
      </c>
      <c r="AI148">
        <v>0</v>
      </c>
      <c r="AJ148">
        <v>0</v>
      </c>
      <c r="AK148">
        <v>10</v>
      </c>
      <c r="AL148">
        <v>0</v>
      </c>
      <c r="AM148">
        <v>0</v>
      </c>
      <c r="AN148">
        <v>0</v>
      </c>
      <c r="AO148">
        <v>0</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0</v>
      </c>
    </row>
    <row r="149" spans="1:75" x14ac:dyDescent="0.25">
      <c r="A149">
        <v>2449000</v>
      </c>
      <c r="B149">
        <v>1</v>
      </c>
      <c r="C149" s="1">
        <v>18323</v>
      </c>
      <c r="D149">
        <v>1</v>
      </c>
      <c r="E149">
        <v>35</v>
      </c>
      <c r="F149">
        <v>285.60000000000002</v>
      </c>
      <c r="G149">
        <v>3</v>
      </c>
      <c r="H149">
        <v>18</v>
      </c>
      <c r="I149">
        <v>1</v>
      </c>
      <c r="J149">
        <v>1</v>
      </c>
      <c r="K149">
        <v>1</v>
      </c>
      <c r="N149">
        <v>0</v>
      </c>
      <c r="O149">
        <v>12.2</v>
      </c>
      <c r="P149">
        <v>35</v>
      </c>
      <c r="Q149">
        <v>25</v>
      </c>
      <c r="R149">
        <v>12</v>
      </c>
      <c r="S149">
        <v>32</v>
      </c>
      <c r="T149">
        <v>22</v>
      </c>
      <c r="U149">
        <v>10</v>
      </c>
      <c r="V149">
        <v>21.2</v>
      </c>
      <c r="W149">
        <v>0</v>
      </c>
      <c r="X149">
        <v>0</v>
      </c>
      <c r="Y149">
        <v>0</v>
      </c>
      <c r="Z149">
        <v>0</v>
      </c>
      <c r="AA149">
        <v>10</v>
      </c>
      <c r="AB149">
        <v>0</v>
      </c>
      <c r="AC149">
        <v>12</v>
      </c>
      <c r="AD149">
        <v>0</v>
      </c>
      <c r="AE149">
        <v>10</v>
      </c>
      <c r="AF149">
        <v>12</v>
      </c>
      <c r="AG149">
        <v>21.2</v>
      </c>
      <c r="AH149">
        <v>0</v>
      </c>
      <c r="AI149">
        <v>6.8</v>
      </c>
      <c r="AJ149">
        <v>0</v>
      </c>
      <c r="AK149">
        <v>10</v>
      </c>
      <c r="AL149">
        <v>0</v>
      </c>
      <c r="AM149">
        <v>12</v>
      </c>
      <c r="AN149">
        <v>0</v>
      </c>
      <c r="AO149">
        <v>10</v>
      </c>
      <c r="AP149">
        <v>0</v>
      </c>
      <c r="AQ149">
        <v>0</v>
      </c>
      <c r="AR149">
        <v>12.2</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row>
    <row r="150" spans="1:75" x14ac:dyDescent="0.25">
      <c r="A150">
        <v>2449000</v>
      </c>
      <c r="B150">
        <v>1</v>
      </c>
      <c r="C150" s="1">
        <v>18354</v>
      </c>
      <c r="D150">
        <v>1</v>
      </c>
      <c r="E150">
        <v>21</v>
      </c>
      <c r="F150">
        <v>106.8</v>
      </c>
      <c r="G150">
        <v>18</v>
      </c>
      <c r="H150">
        <v>9</v>
      </c>
      <c r="I150">
        <v>1</v>
      </c>
      <c r="J150">
        <v>1</v>
      </c>
      <c r="K150">
        <v>1</v>
      </c>
      <c r="N150">
        <v>11</v>
      </c>
      <c r="O150">
        <v>0</v>
      </c>
      <c r="P150">
        <v>0</v>
      </c>
      <c r="Q150">
        <v>0</v>
      </c>
      <c r="R150">
        <v>0</v>
      </c>
      <c r="S150">
        <v>0</v>
      </c>
      <c r="T150">
        <v>0</v>
      </c>
      <c r="U150">
        <v>0</v>
      </c>
      <c r="V150">
        <v>0</v>
      </c>
      <c r="W150">
        <v>0</v>
      </c>
      <c r="X150">
        <v>0</v>
      </c>
      <c r="Y150">
        <v>0</v>
      </c>
      <c r="Z150">
        <v>10</v>
      </c>
      <c r="AA150">
        <v>0</v>
      </c>
      <c r="AB150">
        <v>12</v>
      </c>
      <c r="AC150">
        <v>10</v>
      </c>
      <c r="AD150">
        <v>0</v>
      </c>
      <c r="AE150">
        <v>21</v>
      </c>
      <c r="AF150">
        <v>0</v>
      </c>
      <c r="AG150">
        <v>0</v>
      </c>
      <c r="AH150">
        <v>0</v>
      </c>
      <c r="AI150">
        <v>0</v>
      </c>
      <c r="AJ150">
        <v>0</v>
      </c>
      <c r="AK150">
        <v>0</v>
      </c>
      <c r="AL150">
        <v>10</v>
      </c>
      <c r="AM150">
        <v>12</v>
      </c>
      <c r="AN150">
        <v>14</v>
      </c>
      <c r="AO150">
        <v>0</v>
      </c>
      <c r="AP150">
        <v>6.8</v>
      </c>
      <c r="AQ150">
        <v>0</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0</v>
      </c>
    </row>
    <row r="151" spans="1:75" x14ac:dyDescent="0.25">
      <c r="A151">
        <v>2449000</v>
      </c>
      <c r="B151">
        <v>1</v>
      </c>
      <c r="C151" s="1">
        <v>18384</v>
      </c>
      <c r="D151">
        <v>1</v>
      </c>
      <c r="E151">
        <v>12</v>
      </c>
      <c r="F151">
        <v>37.4</v>
      </c>
      <c r="G151">
        <v>4</v>
      </c>
      <c r="H151">
        <v>4</v>
      </c>
      <c r="I151">
        <v>1</v>
      </c>
      <c r="J151">
        <v>1</v>
      </c>
      <c r="K151">
        <v>1</v>
      </c>
      <c r="N151">
        <v>0</v>
      </c>
      <c r="O151">
        <v>0</v>
      </c>
      <c r="P151">
        <v>0</v>
      </c>
      <c r="Q151">
        <v>12</v>
      </c>
      <c r="R151">
        <v>0</v>
      </c>
      <c r="S151">
        <v>8.6</v>
      </c>
      <c r="T151">
        <v>0</v>
      </c>
      <c r="U151">
        <v>0</v>
      </c>
      <c r="V151">
        <v>0</v>
      </c>
      <c r="W151">
        <v>0</v>
      </c>
      <c r="X151">
        <v>0</v>
      </c>
      <c r="Y151">
        <v>0</v>
      </c>
      <c r="Z151">
        <v>0</v>
      </c>
      <c r="AA151">
        <v>0</v>
      </c>
      <c r="AB151">
        <v>0</v>
      </c>
      <c r="AC151">
        <v>0</v>
      </c>
      <c r="AD151">
        <v>10</v>
      </c>
      <c r="AE151">
        <v>0</v>
      </c>
      <c r="AF151">
        <v>0</v>
      </c>
      <c r="AG151">
        <v>0</v>
      </c>
      <c r="AH151">
        <v>0</v>
      </c>
      <c r="AI151">
        <v>0</v>
      </c>
      <c r="AJ151">
        <v>0</v>
      </c>
      <c r="AK151">
        <v>0</v>
      </c>
      <c r="AL151">
        <v>0</v>
      </c>
      <c r="AM151">
        <v>0</v>
      </c>
      <c r="AN151">
        <v>0</v>
      </c>
      <c r="AO151">
        <v>0</v>
      </c>
      <c r="AP151">
        <v>6.8</v>
      </c>
      <c r="AQ151">
        <v>0</v>
      </c>
      <c r="AR151">
        <v>0</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row>
    <row r="152" spans="1:75" x14ac:dyDescent="0.25">
      <c r="A152">
        <v>2449000</v>
      </c>
      <c r="B152">
        <v>1</v>
      </c>
      <c r="C152" s="1">
        <v>18415</v>
      </c>
      <c r="D152">
        <v>1</v>
      </c>
      <c r="E152">
        <v>13</v>
      </c>
      <c r="F152">
        <v>47.5</v>
      </c>
      <c r="G152">
        <v>16</v>
      </c>
      <c r="H152">
        <v>5</v>
      </c>
      <c r="I152">
        <v>1</v>
      </c>
      <c r="J152">
        <v>1</v>
      </c>
      <c r="K152">
        <v>1</v>
      </c>
      <c r="N152">
        <v>0</v>
      </c>
      <c r="O152">
        <v>0</v>
      </c>
      <c r="P152">
        <v>0</v>
      </c>
      <c r="Q152">
        <v>0</v>
      </c>
      <c r="R152">
        <v>0</v>
      </c>
      <c r="S152">
        <v>10</v>
      </c>
      <c r="T152">
        <v>12</v>
      </c>
      <c r="U152">
        <v>0</v>
      </c>
      <c r="V152">
        <v>0</v>
      </c>
      <c r="W152">
        <v>0</v>
      </c>
      <c r="X152">
        <v>0</v>
      </c>
      <c r="Y152">
        <v>0</v>
      </c>
      <c r="Z152">
        <v>0</v>
      </c>
      <c r="AA152">
        <v>0</v>
      </c>
      <c r="AB152">
        <v>0</v>
      </c>
      <c r="AC152">
        <v>13</v>
      </c>
      <c r="AD152">
        <v>0</v>
      </c>
      <c r="AE152">
        <v>0</v>
      </c>
      <c r="AF152">
        <v>0</v>
      </c>
      <c r="AG152">
        <v>0</v>
      </c>
      <c r="AH152">
        <v>0</v>
      </c>
      <c r="AI152">
        <v>6.2</v>
      </c>
      <c r="AJ152">
        <v>0</v>
      </c>
      <c r="AK152">
        <v>0</v>
      </c>
      <c r="AL152">
        <v>6.3</v>
      </c>
      <c r="AM152">
        <v>0</v>
      </c>
      <c r="AN152">
        <v>0</v>
      </c>
      <c r="AO152">
        <v>0</v>
      </c>
      <c r="AP152">
        <v>0</v>
      </c>
      <c r="AQ152">
        <v>0</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0</v>
      </c>
    </row>
    <row r="153" spans="1:75" x14ac:dyDescent="0.25">
      <c r="A153">
        <v>2449000</v>
      </c>
      <c r="B153">
        <v>1</v>
      </c>
      <c r="C153" s="1">
        <v>18445</v>
      </c>
      <c r="D153">
        <v>1</v>
      </c>
      <c r="E153">
        <v>12.2</v>
      </c>
      <c r="F153">
        <v>44.3</v>
      </c>
      <c r="G153">
        <v>8</v>
      </c>
      <c r="H153">
        <v>5</v>
      </c>
      <c r="I153">
        <v>1</v>
      </c>
      <c r="J153">
        <v>1</v>
      </c>
      <c r="K153">
        <v>1</v>
      </c>
      <c r="N153">
        <v>12</v>
      </c>
      <c r="O153">
        <v>0</v>
      </c>
      <c r="P153">
        <v>0</v>
      </c>
      <c r="Q153">
        <v>0</v>
      </c>
      <c r="R153">
        <v>10</v>
      </c>
      <c r="S153">
        <v>0</v>
      </c>
      <c r="T153">
        <v>10</v>
      </c>
      <c r="U153">
        <v>12.2</v>
      </c>
      <c r="V153">
        <v>0</v>
      </c>
      <c r="W153">
        <v>0</v>
      </c>
      <c r="X153">
        <v>0</v>
      </c>
      <c r="Y153">
        <v>0</v>
      </c>
      <c r="Z153">
        <v>0</v>
      </c>
      <c r="AA153">
        <v>0</v>
      </c>
      <c r="AB153">
        <v>0</v>
      </c>
      <c r="AC153">
        <v>0</v>
      </c>
      <c r="AD153">
        <v>0</v>
      </c>
      <c r="AE153">
        <v>0</v>
      </c>
      <c r="AF153">
        <v>0</v>
      </c>
      <c r="AG153">
        <v>0.1</v>
      </c>
      <c r="AH153">
        <v>0</v>
      </c>
      <c r="AI153">
        <v>0</v>
      </c>
      <c r="AJ153">
        <v>0</v>
      </c>
      <c r="AK153">
        <v>0</v>
      </c>
      <c r="AL153">
        <v>0</v>
      </c>
      <c r="AM153">
        <v>0</v>
      </c>
      <c r="AN153">
        <v>0</v>
      </c>
      <c r="AO153">
        <v>0</v>
      </c>
      <c r="AP153">
        <v>0</v>
      </c>
      <c r="AQ153">
        <v>0</v>
      </c>
      <c r="AR153">
        <v>0</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row>
    <row r="154" spans="1:75" x14ac:dyDescent="0.25">
      <c r="A154">
        <v>2449000</v>
      </c>
      <c r="B154">
        <v>1</v>
      </c>
      <c r="C154" s="1">
        <v>18476</v>
      </c>
      <c r="D154">
        <v>1</v>
      </c>
      <c r="E154">
        <v>0.2</v>
      </c>
      <c r="F154">
        <v>0.2</v>
      </c>
      <c r="G154">
        <v>10</v>
      </c>
      <c r="H154">
        <v>1</v>
      </c>
      <c r="I154">
        <v>1</v>
      </c>
      <c r="J154">
        <v>1</v>
      </c>
      <c r="K154">
        <v>1</v>
      </c>
      <c r="N154">
        <v>0</v>
      </c>
      <c r="O154">
        <v>0</v>
      </c>
      <c r="P154">
        <v>0</v>
      </c>
      <c r="Q154">
        <v>0</v>
      </c>
      <c r="R154">
        <v>0</v>
      </c>
      <c r="S154">
        <v>0</v>
      </c>
      <c r="T154">
        <v>0</v>
      </c>
      <c r="U154">
        <v>0</v>
      </c>
      <c r="V154">
        <v>0</v>
      </c>
      <c r="W154">
        <v>0.2</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row>
    <row r="155" spans="1:75" x14ac:dyDescent="0.25">
      <c r="A155">
        <v>2449000</v>
      </c>
      <c r="B155">
        <v>1</v>
      </c>
      <c r="C155" s="1">
        <v>18507</v>
      </c>
      <c r="D155">
        <v>1</v>
      </c>
      <c r="E155">
        <v>14</v>
      </c>
      <c r="F155">
        <v>56</v>
      </c>
      <c r="G155">
        <v>9</v>
      </c>
      <c r="H155">
        <v>5</v>
      </c>
      <c r="I155">
        <v>1</v>
      </c>
      <c r="J155">
        <v>1</v>
      </c>
      <c r="K155">
        <v>1</v>
      </c>
      <c r="N155">
        <v>0</v>
      </c>
      <c r="O155">
        <v>0</v>
      </c>
      <c r="P155">
        <v>0</v>
      </c>
      <c r="Q155">
        <v>0</v>
      </c>
      <c r="R155">
        <v>0</v>
      </c>
      <c r="S155">
        <v>0</v>
      </c>
      <c r="T155">
        <v>0</v>
      </c>
      <c r="U155">
        <v>10</v>
      </c>
      <c r="V155">
        <v>14</v>
      </c>
      <c r="W155">
        <v>0</v>
      </c>
      <c r="X155">
        <v>0</v>
      </c>
      <c r="Y155">
        <v>0</v>
      </c>
      <c r="Z155">
        <v>0</v>
      </c>
      <c r="AA155">
        <v>0</v>
      </c>
      <c r="AB155">
        <v>0</v>
      </c>
      <c r="AC155">
        <v>0</v>
      </c>
      <c r="AD155">
        <v>0</v>
      </c>
      <c r="AE155">
        <v>0</v>
      </c>
      <c r="AF155">
        <v>0</v>
      </c>
      <c r="AG155">
        <v>0</v>
      </c>
      <c r="AH155">
        <v>12</v>
      </c>
      <c r="AI155">
        <v>10</v>
      </c>
      <c r="AJ155">
        <v>0</v>
      </c>
      <c r="AK155">
        <v>10</v>
      </c>
      <c r="AL155">
        <v>0</v>
      </c>
      <c r="AM155">
        <v>0</v>
      </c>
      <c r="AN155">
        <v>0</v>
      </c>
      <c r="AO155">
        <v>0</v>
      </c>
      <c r="AP155">
        <v>0</v>
      </c>
      <c r="AQ155">
        <v>0</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0</v>
      </c>
    </row>
    <row r="156" spans="1:75" x14ac:dyDescent="0.25">
      <c r="A156">
        <v>2449000</v>
      </c>
      <c r="B156">
        <v>1</v>
      </c>
      <c r="C156" s="1">
        <v>18537</v>
      </c>
      <c r="D156">
        <v>1</v>
      </c>
      <c r="E156">
        <v>16.2</v>
      </c>
      <c r="F156">
        <v>131.4</v>
      </c>
      <c r="G156">
        <v>8</v>
      </c>
      <c r="H156">
        <v>12</v>
      </c>
      <c r="I156">
        <v>1</v>
      </c>
      <c r="J156">
        <v>1</v>
      </c>
      <c r="K156">
        <v>1</v>
      </c>
      <c r="N156">
        <v>0</v>
      </c>
      <c r="O156">
        <v>10</v>
      </c>
      <c r="P156">
        <v>0</v>
      </c>
      <c r="Q156">
        <v>0</v>
      </c>
      <c r="R156">
        <v>0</v>
      </c>
      <c r="S156">
        <v>0</v>
      </c>
      <c r="T156">
        <v>12</v>
      </c>
      <c r="U156">
        <v>16.2</v>
      </c>
      <c r="V156">
        <v>0</v>
      </c>
      <c r="W156">
        <v>0</v>
      </c>
      <c r="X156">
        <v>6.2</v>
      </c>
      <c r="Y156">
        <v>12</v>
      </c>
      <c r="Z156">
        <v>10</v>
      </c>
      <c r="AA156">
        <v>0</v>
      </c>
      <c r="AB156">
        <v>10</v>
      </c>
      <c r="AC156">
        <v>0</v>
      </c>
      <c r="AD156">
        <v>12.6</v>
      </c>
      <c r="AE156">
        <v>0</v>
      </c>
      <c r="AF156">
        <v>6.2</v>
      </c>
      <c r="AG156">
        <v>16.2</v>
      </c>
      <c r="AH156">
        <v>0</v>
      </c>
      <c r="AI156">
        <v>0</v>
      </c>
      <c r="AJ156">
        <v>0</v>
      </c>
      <c r="AK156">
        <v>0</v>
      </c>
      <c r="AL156">
        <v>0</v>
      </c>
      <c r="AM156">
        <v>10</v>
      </c>
      <c r="AN156">
        <v>0</v>
      </c>
      <c r="AO156">
        <v>0</v>
      </c>
      <c r="AP156">
        <v>0</v>
      </c>
      <c r="AQ156">
        <v>0</v>
      </c>
      <c r="AR156">
        <v>10</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row>
    <row r="157" spans="1:75" x14ac:dyDescent="0.25">
      <c r="A157">
        <v>2449000</v>
      </c>
      <c r="B157">
        <v>1</v>
      </c>
      <c r="C157" s="1">
        <v>18568</v>
      </c>
      <c r="D157">
        <v>1</v>
      </c>
      <c r="E157">
        <v>25</v>
      </c>
      <c r="F157">
        <v>119.2</v>
      </c>
      <c r="G157">
        <v>13</v>
      </c>
      <c r="H157">
        <v>9</v>
      </c>
      <c r="I157">
        <v>1</v>
      </c>
      <c r="J157">
        <v>1</v>
      </c>
      <c r="K157">
        <v>1</v>
      </c>
      <c r="N157">
        <v>0</v>
      </c>
      <c r="O157">
        <v>10</v>
      </c>
      <c r="P157">
        <v>0</v>
      </c>
      <c r="Q157">
        <v>0</v>
      </c>
      <c r="R157">
        <v>0</v>
      </c>
      <c r="S157">
        <v>0</v>
      </c>
      <c r="T157">
        <v>12</v>
      </c>
      <c r="U157">
        <v>0</v>
      </c>
      <c r="V157">
        <v>0</v>
      </c>
      <c r="W157">
        <v>10</v>
      </c>
      <c r="X157">
        <v>0</v>
      </c>
      <c r="Y157">
        <v>0</v>
      </c>
      <c r="Z157">
        <v>25</v>
      </c>
      <c r="AA157">
        <v>0</v>
      </c>
      <c r="AB157">
        <v>0</v>
      </c>
      <c r="AC157">
        <v>0</v>
      </c>
      <c r="AD157">
        <v>10</v>
      </c>
      <c r="AE157">
        <v>0</v>
      </c>
      <c r="AF157">
        <v>0</v>
      </c>
      <c r="AG157">
        <v>0</v>
      </c>
      <c r="AH157">
        <v>11</v>
      </c>
      <c r="AI157">
        <v>0</v>
      </c>
      <c r="AJ157">
        <v>0</v>
      </c>
      <c r="AK157">
        <v>0</v>
      </c>
      <c r="AL157">
        <v>0</v>
      </c>
      <c r="AM157">
        <v>10</v>
      </c>
      <c r="AN157">
        <v>0</v>
      </c>
      <c r="AO157">
        <v>14</v>
      </c>
      <c r="AP157">
        <v>17.2</v>
      </c>
      <c r="AQ157">
        <v>0</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0</v>
      </c>
    </row>
    <row r="158" spans="1:75" x14ac:dyDescent="0.25">
      <c r="A158">
        <v>2449000</v>
      </c>
      <c r="B158">
        <v>1</v>
      </c>
      <c r="C158" s="1">
        <v>18598</v>
      </c>
      <c r="D158">
        <v>1</v>
      </c>
      <c r="E158">
        <v>14.2</v>
      </c>
      <c r="F158">
        <v>125.6</v>
      </c>
      <c r="G158">
        <v>5</v>
      </c>
      <c r="H158">
        <v>11</v>
      </c>
      <c r="I158">
        <v>1</v>
      </c>
      <c r="J158">
        <v>1</v>
      </c>
      <c r="K158">
        <v>1</v>
      </c>
      <c r="N158">
        <v>0</v>
      </c>
      <c r="O158">
        <v>0</v>
      </c>
      <c r="P158">
        <v>0</v>
      </c>
      <c r="Q158">
        <v>12</v>
      </c>
      <c r="R158">
        <v>14.2</v>
      </c>
      <c r="S158">
        <v>0</v>
      </c>
      <c r="T158">
        <v>0</v>
      </c>
      <c r="U158">
        <v>0</v>
      </c>
      <c r="V158">
        <v>0</v>
      </c>
      <c r="W158">
        <v>10</v>
      </c>
      <c r="X158">
        <v>0</v>
      </c>
      <c r="Y158">
        <v>14</v>
      </c>
      <c r="Z158">
        <v>12</v>
      </c>
      <c r="AA158">
        <v>14</v>
      </c>
      <c r="AB158">
        <v>6.8</v>
      </c>
      <c r="AC158">
        <v>0</v>
      </c>
      <c r="AD158">
        <v>0</v>
      </c>
      <c r="AE158">
        <v>0</v>
      </c>
      <c r="AF158">
        <v>0</v>
      </c>
      <c r="AG158">
        <v>0</v>
      </c>
      <c r="AH158">
        <v>0</v>
      </c>
      <c r="AI158">
        <v>0</v>
      </c>
      <c r="AJ158">
        <v>12</v>
      </c>
      <c r="AK158">
        <v>0</v>
      </c>
      <c r="AL158">
        <v>0</v>
      </c>
      <c r="AM158">
        <v>10.199999999999999</v>
      </c>
      <c r="AN158">
        <v>0</v>
      </c>
      <c r="AO158">
        <v>14</v>
      </c>
      <c r="AP158">
        <v>6.4</v>
      </c>
      <c r="AQ158">
        <v>0</v>
      </c>
      <c r="AR158">
        <v>0</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row>
    <row r="159" spans="1:75" s="2" customFormat="1" x14ac:dyDescent="0.25">
      <c r="A159" s="2">
        <v>2449000</v>
      </c>
      <c r="B159" s="2">
        <v>1</v>
      </c>
      <c r="C159" s="3">
        <v>18629</v>
      </c>
      <c r="D159" s="2">
        <v>1</v>
      </c>
      <c r="E159" s="2">
        <v>28.2</v>
      </c>
      <c r="F159" s="2">
        <v>155.80000000000001</v>
      </c>
      <c r="G159" s="2">
        <v>24</v>
      </c>
      <c r="H159" s="2">
        <v>10</v>
      </c>
      <c r="I159" s="2">
        <v>1</v>
      </c>
      <c r="J159" s="2">
        <v>1</v>
      </c>
      <c r="K159" s="2">
        <v>1</v>
      </c>
      <c r="N159" s="2">
        <v>0</v>
      </c>
      <c r="O159" s="2">
        <v>0</v>
      </c>
      <c r="P159" s="2">
        <v>0</v>
      </c>
      <c r="Q159" s="2">
        <v>0</v>
      </c>
      <c r="R159" s="2">
        <v>0</v>
      </c>
      <c r="S159" s="2">
        <v>6.8</v>
      </c>
      <c r="T159" s="2">
        <v>9.1999999999999993</v>
      </c>
      <c r="U159" s="2">
        <v>0</v>
      </c>
      <c r="V159" s="2">
        <v>0</v>
      </c>
      <c r="W159" s="2">
        <v>0</v>
      </c>
      <c r="X159" s="2">
        <v>0</v>
      </c>
      <c r="Y159" s="2">
        <v>0</v>
      </c>
      <c r="Z159" s="2">
        <v>18.2</v>
      </c>
      <c r="AA159" s="2">
        <v>13</v>
      </c>
      <c r="AB159" s="2">
        <v>0</v>
      </c>
      <c r="AC159" s="2">
        <v>0</v>
      </c>
      <c r="AD159" s="2">
        <v>0</v>
      </c>
      <c r="AE159" s="2">
        <v>25</v>
      </c>
      <c r="AF159" s="2">
        <v>6.2</v>
      </c>
      <c r="AG159" s="2">
        <v>0</v>
      </c>
      <c r="AH159" s="2">
        <v>0</v>
      </c>
      <c r="AI159" s="2">
        <v>0</v>
      </c>
      <c r="AJ159" s="2">
        <v>25</v>
      </c>
      <c r="AK159" s="2">
        <v>28.2</v>
      </c>
      <c r="AL159" s="2">
        <v>12.2</v>
      </c>
      <c r="AM159" s="2">
        <v>0</v>
      </c>
      <c r="AN159" s="2">
        <v>12</v>
      </c>
      <c r="AO159" s="2">
        <v>0</v>
      </c>
      <c r="AP159" s="2">
        <v>0</v>
      </c>
      <c r="AQ159" s="2">
        <v>0</v>
      </c>
      <c r="AR159" s="2">
        <v>0</v>
      </c>
      <c r="AS159" s="2">
        <v>1</v>
      </c>
      <c r="AT159" s="2">
        <v>1</v>
      </c>
      <c r="AU159" s="2">
        <v>1</v>
      </c>
      <c r="AV159" s="2">
        <v>1</v>
      </c>
      <c r="AW159" s="2">
        <v>1</v>
      </c>
      <c r="AX159" s="2">
        <v>1</v>
      </c>
      <c r="AY159" s="2">
        <v>1</v>
      </c>
      <c r="AZ159" s="2">
        <v>1</v>
      </c>
      <c r="BA159" s="2">
        <v>1</v>
      </c>
      <c r="BB159" s="2">
        <v>1</v>
      </c>
      <c r="BC159" s="2">
        <v>1</v>
      </c>
      <c r="BD159" s="2">
        <v>1</v>
      </c>
      <c r="BE159" s="2">
        <v>1</v>
      </c>
      <c r="BF159" s="2">
        <v>1</v>
      </c>
      <c r="BG159" s="2">
        <v>1</v>
      </c>
      <c r="BH159" s="2">
        <v>1</v>
      </c>
      <c r="BI159" s="2">
        <v>1</v>
      </c>
      <c r="BJ159" s="2">
        <v>1</v>
      </c>
      <c r="BK159" s="2">
        <v>1</v>
      </c>
      <c r="BL159" s="2">
        <v>1</v>
      </c>
      <c r="BM159" s="2">
        <v>1</v>
      </c>
      <c r="BN159" s="2">
        <v>1</v>
      </c>
      <c r="BO159" s="2">
        <v>1</v>
      </c>
      <c r="BP159" s="2">
        <v>1</v>
      </c>
      <c r="BQ159" s="2">
        <v>1</v>
      </c>
      <c r="BR159" s="2">
        <v>1</v>
      </c>
      <c r="BS159" s="2">
        <v>1</v>
      </c>
      <c r="BT159" s="2">
        <v>1</v>
      </c>
      <c r="BU159" s="2">
        <v>1</v>
      </c>
      <c r="BV159" s="2">
        <v>1</v>
      </c>
      <c r="BW159" s="2">
        <v>1</v>
      </c>
    </row>
    <row r="160" spans="1:75" x14ac:dyDescent="0.25">
      <c r="A160">
        <v>2449000</v>
      </c>
      <c r="B160">
        <v>1</v>
      </c>
      <c r="C160" s="1">
        <v>18660</v>
      </c>
      <c r="D160">
        <v>1</v>
      </c>
      <c r="E160">
        <v>25</v>
      </c>
      <c r="F160">
        <v>117.1</v>
      </c>
      <c r="G160">
        <v>19</v>
      </c>
      <c r="H160">
        <v>9</v>
      </c>
      <c r="I160">
        <v>1</v>
      </c>
      <c r="J160">
        <v>1</v>
      </c>
      <c r="K160">
        <v>1</v>
      </c>
      <c r="N160">
        <v>0</v>
      </c>
      <c r="O160">
        <v>0</v>
      </c>
      <c r="P160">
        <v>0</v>
      </c>
      <c r="Q160">
        <v>10.199999999999999</v>
      </c>
      <c r="R160">
        <v>6.8</v>
      </c>
      <c r="S160">
        <v>10</v>
      </c>
      <c r="T160">
        <v>0</v>
      </c>
      <c r="U160">
        <v>0</v>
      </c>
      <c r="V160">
        <v>0</v>
      </c>
      <c r="W160">
        <v>0</v>
      </c>
      <c r="X160">
        <v>0</v>
      </c>
      <c r="Y160">
        <v>0</v>
      </c>
      <c r="Z160">
        <v>0</v>
      </c>
      <c r="AA160">
        <v>0</v>
      </c>
      <c r="AB160">
        <v>10</v>
      </c>
      <c r="AC160">
        <v>0</v>
      </c>
      <c r="AD160">
        <v>11</v>
      </c>
      <c r="AE160">
        <v>0</v>
      </c>
      <c r="AF160">
        <v>25</v>
      </c>
      <c r="AG160">
        <v>22.1</v>
      </c>
      <c r="AH160">
        <v>0</v>
      </c>
      <c r="AI160">
        <v>0</v>
      </c>
      <c r="AJ160">
        <v>12</v>
      </c>
      <c r="AK160">
        <v>0</v>
      </c>
      <c r="AL160">
        <v>0</v>
      </c>
      <c r="AM160">
        <v>10</v>
      </c>
      <c r="AN160">
        <v>0</v>
      </c>
      <c r="AO160">
        <v>0</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0</v>
      </c>
    </row>
    <row r="161" spans="1:75" x14ac:dyDescent="0.25">
      <c r="A161">
        <v>2449000</v>
      </c>
      <c r="B161">
        <v>1</v>
      </c>
      <c r="C161" s="1">
        <v>18688</v>
      </c>
      <c r="D161">
        <v>1</v>
      </c>
      <c r="E161">
        <v>22.2</v>
      </c>
      <c r="F161">
        <v>130.80000000000001</v>
      </c>
      <c r="G161">
        <v>14</v>
      </c>
      <c r="H161">
        <v>11</v>
      </c>
      <c r="I161">
        <v>1</v>
      </c>
      <c r="J161">
        <v>1</v>
      </c>
      <c r="K161">
        <v>1</v>
      </c>
      <c r="N161">
        <v>0</v>
      </c>
      <c r="O161">
        <v>0</v>
      </c>
      <c r="P161">
        <v>0</v>
      </c>
      <c r="Q161">
        <v>0</v>
      </c>
      <c r="R161">
        <v>9.1999999999999993</v>
      </c>
      <c r="S161">
        <v>12.2</v>
      </c>
      <c r="T161">
        <v>10.4</v>
      </c>
      <c r="U161">
        <v>0</v>
      </c>
      <c r="V161">
        <v>0</v>
      </c>
      <c r="W161">
        <v>0</v>
      </c>
      <c r="X161">
        <v>0</v>
      </c>
      <c r="Y161">
        <v>8.1999999999999993</v>
      </c>
      <c r="Z161">
        <v>20</v>
      </c>
      <c r="AA161">
        <v>22.2</v>
      </c>
      <c r="AB161">
        <v>12</v>
      </c>
      <c r="AC161">
        <v>8.1999999999999993</v>
      </c>
      <c r="AD161">
        <v>12</v>
      </c>
      <c r="AE161">
        <v>0</v>
      </c>
      <c r="AF161">
        <v>10.199999999999999</v>
      </c>
      <c r="AG161">
        <v>0</v>
      </c>
      <c r="AH161">
        <v>0</v>
      </c>
      <c r="AI161">
        <v>0</v>
      </c>
      <c r="AJ161">
        <v>6.2</v>
      </c>
      <c r="AK161">
        <v>0</v>
      </c>
      <c r="AL161">
        <v>0</v>
      </c>
      <c r="AM161">
        <v>0</v>
      </c>
      <c r="AN161">
        <v>0</v>
      </c>
      <c r="AO161">
        <v>0</v>
      </c>
      <c r="AP161">
        <v>0</v>
      </c>
      <c r="AQ161">
        <v>0</v>
      </c>
      <c r="AR161">
        <v>0</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row>
    <row r="162" spans="1:75" x14ac:dyDescent="0.25">
      <c r="A162">
        <v>2449000</v>
      </c>
      <c r="B162">
        <v>1</v>
      </c>
      <c r="C162" s="1">
        <v>18719</v>
      </c>
      <c r="D162">
        <v>1</v>
      </c>
      <c r="E162">
        <v>19.2</v>
      </c>
      <c r="F162">
        <v>48</v>
      </c>
      <c r="G162">
        <v>2</v>
      </c>
      <c r="H162">
        <v>5</v>
      </c>
      <c r="I162">
        <v>1</v>
      </c>
      <c r="J162">
        <v>1</v>
      </c>
      <c r="K162">
        <v>1</v>
      </c>
      <c r="N162">
        <v>0</v>
      </c>
      <c r="O162">
        <v>19.2</v>
      </c>
      <c r="P162">
        <v>0</v>
      </c>
      <c r="Q162">
        <v>0</v>
      </c>
      <c r="R162">
        <v>0</v>
      </c>
      <c r="S162">
        <v>6.2</v>
      </c>
      <c r="T162">
        <v>0</v>
      </c>
      <c r="U162">
        <v>0</v>
      </c>
      <c r="V162">
        <v>0</v>
      </c>
      <c r="W162">
        <v>0</v>
      </c>
      <c r="X162">
        <v>0</v>
      </c>
      <c r="Y162">
        <v>0</v>
      </c>
      <c r="Z162">
        <v>6.4</v>
      </c>
      <c r="AA162">
        <v>0</v>
      </c>
      <c r="AB162">
        <v>10</v>
      </c>
      <c r="AC162">
        <v>0</v>
      </c>
      <c r="AD162">
        <v>6.2</v>
      </c>
      <c r="AE162">
        <v>0</v>
      </c>
      <c r="AF162">
        <v>0</v>
      </c>
      <c r="AG162">
        <v>0</v>
      </c>
      <c r="AH162">
        <v>0</v>
      </c>
      <c r="AI162">
        <v>0</v>
      </c>
      <c r="AJ162">
        <v>0</v>
      </c>
      <c r="AK162">
        <v>0</v>
      </c>
      <c r="AL162">
        <v>0</v>
      </c>
      <c r="AM162">
        <v>0</v>
      </c>
      <c r="AN162">
        <v>0</v>
      </c>
      <c r="AO162">
        <v>0</v>
      </c>
      <c r="AP162">
        <v>0</v>
      </c>
      <c r="AQ162">
        <v>0</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0</v>
      </c>
    </row>
    <row r="163" spans="1:75" x14ac:dyDescent="0.25">
      <c r="A163">
        <v>2449000</v>
      </c>
      <c r="B163">
        <v>1</v>
      </c>
      <c r="C163" s="1">
        <v>18749</v>
      </c>
      <c r="D163">
        <v>1</v>
      </c>
      <c r="E163">
        <v>10.199999999999999</v>
      </c>
      <c r="F163">
        <v>30.2</v>
      </c>
      <c r="G163">
        <v>3</v>
      </c>
      <c r="H163">
        <v>3</v>
      </c>
      <c r="I163">
        <v>1</v>
      </c>
      <c r="J163">
        <v>1</v>
      </c>
      <c r="K163">
        <v>1</v>
      </c>
      <c r="N163">
        <v>0</v>
      </c>
      <c r="O163">
        <v>0</v>
      </c>
      <c r="P163">
        <v>10.199999999999999</v>
      </c>
      <c r="Q163">
        <v>0</v>
      </c>
      <c r="R163">
        <v>0</v>
      </c>
      <c r="S163">
        <v>0</v>
      </c>
      <c r="T163">
        <v>0</v>
      </c>
      <c r="U163">
        <v>0</v>
      </c>
      <c r="V163">
        <v>0</v>
      </c>
      <c r="W163">
        <v>0</v>
      </c>
      <c r="X163">
        <v>0</v>
      </c>
      <c r="Y163">
        <v>0</v>
      </c>
      <c r="Z163">
        <v>0</v>
      </c>
      <c r="AA163">
        <v>0</v>
      </c>
      <c r="AB163">
        <v>0</v>
      </c>
      <c r="AC163">
        <v>0</v>
      </c>
      <c r="AD163">
        <v>0</v>
      </c>
      <c r="AE163">
        <v>10</v>
      </c>
      <c r="AF163">
        <v>0</v>
      </c>
      <c r="AG163">
        <v>0</v>
      </c>
      <c r="AH163">
        <v>0</v>
      </c>
      <c r="AI163">
        <v>0</v>
      </c>
      <c r="AJ163">
        <v>0</v>
      </c>
      <c r="AK163">
        <v>0</v>
      </c>
      <c r="AL163">
        <v>0</v>
      </c>
      <c r="AM163">
        <v>0</v>
      </c>
      <c r="AN163">
        <v>0</v>
      </c>
      <c r="AO163">
        <v>0</v>
      </c>
      <c r="AP163">
        <v>10</v>
      </c>
      <c r="AQ163">
        <v>0</v>
      </c>
      <c r="AR163">
        <v>0</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row>
    <row r="164" spans="1:75" x14ac:dyDescent="0.25">
      <c r="A164">
        <v>2449000</v>
      </c>
      <c r="B164">
        <v>1</v>
      </c>
      <c r="C164" s="1">
        <v>18780</v>
      </c>
      <c r="D164">
        <v>1</v>
      </c>
      <c r="E164">
        <v>18.2</v>
      </c>
      <c r="F164">
        <v>46.6</v>
      </c>
      <c r="G164">
        <v>26</v>
      </c>
      <c r="H164">
        <v>4</v>
      </c>
      <c r="I164">
        <v>1</v>
      </c>
      <c r="J164">
        <v>1</v>
      </c>
      <c r="K164">
        <v>1</v>
      </c>
      <c r="N164">
        <v>0</v>
      </c>
      <c r="O164">
        <v>0</v>
      </c>
      <c r="P164">
        <v>0</v>
      </c>
      <c r="Q164">
        <v>0</v>
      </c>
      <c r="R164">
        <v>0</v>
      </c>
      <c r="S164">
        <v>10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18.2</v>
      </c>
      <c r="AN164">
        <v>0</v>
      </c>
      <c r="AO164">
        <v>12.2</v>
      </c>
      <c r="AP164">
        <v>6.2</v>
      </c>
      <c r="AQ164">
        <v>0</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0</v>
      </c>
    </row>
    <row r="165" spans="1:75" x14ac:dyDescent="0.25">
      <c r="A165">
        <v>2449000</v>
      </c>
      <c r="B165">
        <v>1</v>
      </c>
      <c r="C165" s="1">
        <v>18810</v>
      </c>
      <c r="D165">
        <v>1</v>
      </c>
      <c r="E165">
        <v>18.2</v>
      </c>
      <c r="F165">
        <v>36.6</v>
      </c>
      <c r="G165">
        <v>4</v>
      </c>
      <c r="H165">
        <v>3</v>
      </c>
      <c r="I165">
        <v>1</v>
      </c>
      <c r="J165">
        <v>1</v>
      </c>
      <c r="K165">
        <v>1</v>
      </c>
      <c r="N165">
        <v>0</v>
      </c>
      <c r="O165">
        <v>0</v>
      </c>
      <c r="P165">
        <v>0</v>
      </c>
      <c r="Q165">
        <v>18.2</v>
      </c>
      <c r="R165">
        <v>0</v>
      </c>
      <c r="S165">
        <v>0</v>
      </c>
      <c r="T165">
        <v>0</v>
      </c>
      <c r="U165">
        <v>0</v>
      </c>
      <c r="V165">
        <v>0</v>
      </c>
      <c r="W165">
        <v>12.2</v>
      </c>
      <c r="X165">
        <v>0</v>
      </c>
      <c r="Y165">
        <v>0</v>
      </c>
      <c r="Z165">
        <v>0</v>
      </c>
      <c r="AA165">
        <v>0</v>
      </c>
      <c r="AB165">
        <v>0</v>
      </c>
      <c r="AC165">
        <v>0</v>
      </c>
      <c r="AD165">
        <v>0</v>
      </c>
      <c r="AE165">
        <v>0</v>
      </c>
      <c r="AF165">
        <v>0</v>
      </c>
      <c r="AG165">
        <v>0</v>
      </c>
      <c r="AH165">
        <v>0</v>
      </c>
      <c r="AI165">
        <v>0</v>
      </c>
      <c r="AJ165">
        <v>0</v>
      </c>
      <c r="AK165">
        <v>6.2</v>
      </c>
      <c r="AL165">
        <v>0</v>
      </c>
      <c r="AM165">
        <v>0</v>
      </c>
      <c r="AN165">
        <v>0</v>
      </c>
      <c r="AO165">
        <v>0</v>
      </c>
      <c r="AP165">
        <v>0</v>
      </c>
      <c r="AQ165">
        <v>0</v>
      </c>
      <c r="AR165">
        <v>0</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row>
    <row r="166" spans="1:75" x14ac:dyDescent="0.25">
      <c r="A166">
        <v>2449000</v>
      </c>
      <c r="B166">
        <v>1</v>
      </c>
      <c r="C166" s="1">
        <v>18841</v>
      </c>
      <c r="D166">
        <v>1</v>
      </c>
      <c r="E166">
        <v>12</v>
      </c>
      <c r="F166">
        <v>71.2</v>
      </c>
      <c r="G166">
        <v>25</v>
      </c>
      <c r="H166">
        <v>7</v>
      </c>
      <c r="I166">
        <v>1</v>
      </c>
      <c r="J166">
        <v>1</v>
      </c>
      <c r="K166">
        <v>1</v>
      </c>
      <c r="N166">
        <v>0</v>
      </c>
      <c r="O166">
        <v>0</v>
      </c>
      <c r="P166">
        <v>0</v>
      </c>
      <c r="Q166">
        <v>0</v>
      </c>
      <c r="R166">
        <v>8.1999999999999993</v>
      </c>
      <c r="S166">
        <v>0</v>
      </c>
      <c r="T166">
        <v>0</v>
      </c>
      <c r="U166">
        <v>0</v>
      </c>
      <c r="V166">
        <v>0</v>
      </c>
      <c r="W166">
        <v>0</v>
      </c>
      <c r="X166">
        <v>0</v>
      </c>
      <c r="Y166">
        <v>0</v>
      </c>
      <c r="Z166">
        <v>0</v>
      </c>
      <c r="AA166">
        <v>0</v>
      </c>
      <c r="AB166">
        <v>0</v>
      </c>
      <c r="AC166">
        <v>0</v>
      </c>
      <c r="AD166">
        <v>0</v>
      </c>
      <c r="AE166">
        <v>0</v>
      </c>
      <c r="AF166">
        <v>0</v>
      </c>
      <c r="AG166">
        <v>8.1999999999999993</v>
      </c>
      <c r="AH166">
        <v>10.6</v>
      </c>
      <c r="AI166">
        <v>0</v>
      </c>
      <c r="AJ166">
        <v>10.199999999999999</v>
      </c>
      <c r="AK166">
        <v>0</v>
      </c>
      <c r="AL166">
        <v>12</v>
      </c>
      <c r="AM166">
        <v>0</v>
      </c>
      <c r="AN166">
        <v>0</v>
      </c>
      <c r="AO166">
        <v>0</v>
      </c>
      <c r="AP166">
        <v>12</v>
      </c>
      <c r="AQ166">
        <v>10</v>
      </c>
      <c r="AR166">
        <v>0</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row>
    <row r="167" spans="1:75" x14ac:dyDescent="0.25">
      <c r="A167">
        <v>2449000</v>
      </c>
      <c r="B167">
        <v>1</v>
      </c>
      <c r="C167" s="1">
        <v>18872</v>
      </c>
      <c r="D167">
        <v>1</v>
      </c>
      <c r="E167">
        <v>12</v>
      </c>
      <c r="F167">
        <v>27.4</v>
      </c>
      <c r="G167">
        <v>17</v>
      </c>
      <c r="H167">
        <v>3</v>
      </c>
      <c r="I167">
        <v>1</v>
      </c>
      <c r="J167">
        <v>1</v>
      </c>
      <c r="K167">
        <v>1</v>
      </c>
      <c r="N167">
        <v>0</v>
      </c>
      <c r="O167">
        <v>0</v>
      </c>
      <c r="P167">
        <v>0</v>
      </c>
      <c r="Q167">
        <v>0</v>
      </c>
      <c r="R167">
        <v>0</v>
      </c>
      <c r="S167">
        <v>0</v>
      </c>
      <c r="T167">
        <v>0</v>
      </c>
      <c r="U167">
        <v>0</v>
      </c>
      <c r="V167">
        <v>0</v>
      </c>
      <c r="W167">
        <v>0</v>
      </c>
      <c r="X167">
        <v>0</v>
      </c>
      <c r="Y167">
        <v>0</v>
      </c>
      <c r="Z167">
        <v>0</v>
      </c>
      <c r="AA167">
        <v>0</v>
      </c>
      <c r="AB167">
        <v>0</v>
      </c>
      <c r="AC167">
        <v>0</v>
      </c>
      <c r="AD167">
        <v>12</v>
      </c>
      <c r="AE167">
        <v>11.2</v>
      </c>
      <c r="AF167">
        <v>0</v>
      </c>
      <c r="AG167">
        <v>0</v>
      </c>
      <c r="AH167">
        <v>0</v>
      </c>
      <c r="AI167">
        <v>0</v>
      </c>
      <c r="AJ167">
        <v>0</v>
      </c>
      <c r="AK167">
        <v>0</v>
      </c>
      <c r="AL167">
        <v>0</v>
      </c>
      <c r="AM167">
        <v>4.2</v>
      </c>
      <c r="AN167">
        <v>0</v>
      </c>
      <c r="AO167">
        <v>0</v>
      </c>
      <c r="AP167">
        <v>0</v>
      </c>
      <c r="AQ167">
        <v>0</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0</v>
      </c>
    </row>
    <row r="168" spans="1:75" x14ac:dyDescent="0.25">
      <c r="A168">
        <v>2449000</v>
      </c>
      <c r="B168">
        <v>1</v>
      </c>
      <c r="C168" s="1">
        <v>18902</v>
      </c>
      <c r="D168">
        <v>1</v>
      </c>
      <c r="E168">
        <v>36.200000000000003</v>
      </c>
      <c r="F168">
        <v>144.6</v>
      </c>
      <c r="G168">
        <v>19</v>
      </c>
      <c r="H168">
        <v>10</v>
      </c>
      <c r="I168">
        <v>1</v>
      </c>
      <c r="J168">
        <v>1</v>
      </c>
      <c r="K168">
        <v>1</v>
      </c>
      <c r="N168">
        <v>0</v>
      </c>
      <c r="O168">
        <v>0</v>
      </c>
      <c r="P168">
        <v>0</v>
      </c>
      <c r="Q168">
        <v>0</v>
      </c>
      <c r="R168">
        <v>8.1999999999999993</v>
      </c>
      <c r="S168">
        <v>10.199999999999999</v>
      </c>
      <c r="T168">
        <v>0</v>
      </c>
      <c r="U168">
        <v>0</v>
      </c>
      <c r="V168">
        <v>0</v>
      </c>
      <c r="W168">
        <v>0</v>
      </c>
      <c r="X168">
        <v>0</v>
      </c>
      <c r="Y168">
        <v>0</v>
      </c>
      <c r="Z168">
        <v>0</v>
      </c>
      <c r="AA168">
        <v>11</v>
      </c>
      <c r="AB168">
        <v>14.2</v>
      </c>
      <c r="AC168">
        <v>20.2</v>
      </c>
      <c r="AD168">
        <v>0</v>
      </c>
      <c r="AE168">
        <v>0</v>
      </c>
      <c r="AF168">
        <v>36.200000000000003</v>
      </c>
      <c r="AG168">
        <v>0</v>
      </c>
      <c r="AH168">
        <v>0</v>
      </c>
      <c r="AI168">
        <v>0</v>
      </c>
      <c r="AJ168">
        <v>0</v>
      </c>
      <c r="AK168">
        <v>0</v>
      </c>
      <c r="AL168">
        <v>10</v>
      </c>
      <c r="AM168">
        <v>6.2</v>
      </c>
      <c r="AN168">
        <v>0</v>
      </c>
      <c r="AO168">
        <v>22.2</v>
      </c>
      <c r="AP168">
        <v>6.2</v>
      </c>
      <c r="AQ168">
        <v>0</v>
      </c>
      <c r="AR168">
        <v>0</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row>
    <row r="169" spans="1:75" x14ac:dyDescent="0.25">
      <c r="A169">
        <v>2449000</v>
      </c>
      <c r="B169">
        <v>1</v>
      </c>
      <c r="C169" s="1">
        <v>18933</v>
      </c>
      <c r="D169">
        <v>1</v>
      </c>
      <c r="E169">
        <v>12.2</v>
      </c>
      <c r="F169">
        <v>63.4</v>
      </c>
      <c r="G169">
        <v>15</v>
      </c>
      <c r="H169">
        <v>7</v>
      </c>
      <c r="I169">
        <v>1</v>
      </c>
      <c r="J169">
        <v>1</v>
      </c>
      <c r="K169">
        <v>1</v>
      </c>
      <c r="N169">
        <v>0</v>
      </c>
      <c r="O169">
        <v>0</v>
      </c>
      <c r="P169">
        <v>0</v>
      </c>
      <c r="Q169">
        <v>0</v>
      </c>
      <c r="R169">
        <v>0</v>
      </c>
      <c r="S169">
        <v>10.199999999999999</v>
      </c>
      <c r="T169">
        <v>9.1999999999999993</v>
      </c>
      <c r="U169">
        <v>0</v>
      </c>
      <c r="V169">
        <v>0</v>
      </c>
      <c r="W169">
        <v>0</v>
      </c>
      <c r="X169">
        <v>0</v>
      </c>
      <c r="Y169">
        <v>0</v>
      </c>
      <c r="Z169">
        <v>6.2</v>
      </c>
      <c r="AA169">
        <v>0</v>
      </c>
      <c r="AB169">
        <v>12.2</v>
      </c>
      <c r="AC169">
        <v>0</v>
      </c>
      <c r="AD169">
        <v>0</v>
      </c>
      <c r="AE169">
        <v>0</v>
      </c>
      <c r="AF169">
        <v>0</v>
      </c>
      <c r="AG169">
        <v>0</v>
      </c>
      <c r="AH169">
        <v>0</v>
      </c>
      <c r="AI169">
        <v>0</v>
      </c>
      <c r="AJ169">
        <v>0</v>
      </c>
      <c r="AK169">
        <v>10.199999999999999</v>
      </c>
      <c r="AL169">
        <v>9.1999999999999993</v>
      </c>
      <c r="AM169">
        <v>0</v>
      </c>
      <c r="AN169">
        <v>0</v>
      </c>
      <c r="AO169">
        <v>6.2</v>
      </c>
      <c r="AP169">
        <v>0</v>
      </c>
      <c r="AQ169">
        <v>0</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0</v>
      </c>
    </row>
    <row r="170" spans="1:75" x14ac:dyDescent="0.25">
      <c r="A170">
        <v>2449000</v>
      </c>
      <c r="B170">
        <v>1</v>
      </c>
      <c r="C170" s="1">
        <v>18963</v>
      </c>
      <c r="D170">
        <v>1</v>
      </c>
      <c r="E170">
        <v>10.199999999999999</v>
      </c>
      <c r="F170">
        <v>48.8</v>
      </c>
      <c r="G170">
        <v>16</v>
      </c>
      <c r="H170">
        <v>6</v>
      </c>
      <c r="I170">
        <v>1</v>
      </c>
      <c r="J170">
        <v>1</v>
      </c>
      <c r="K170">
        <v>1</v>
      </c>
      <c r="N170">
        <v>0</v>
      </c>
      <c r="O170">
        <v>0</v>
      </c>
      <c r="P170">
        <v>0</v>
      </c>
      <c r="Q170">
        <v>0</v>
      </c>
      <c r="R170">
        <v>0</v>
      </c>
      <c r="S170">
        <v>10</v>
      </c>
      <c r="T170">
        <v>0</v>
      </c>
      <c r="U170">
        <v>6.2</v>
      </c>
      <c r="V170">
        <v>0</v>
      </c>
      <c r="W170">
        <v>0</v>
      </c>
      <c r="X170">
        <v>0</v>
      </c>
      <c r="Y170">
        <v>0</v>
      </c>
      <c r="Z170">
        <v>0</v>
      </c>
      <c r="AA170">
        <v>0</v>
      </c>
      <c r="AB170">
        <v>0</v>
      </c>
      <c r="AC170">
        <v>10.199999999999999</v>
      </c>
      <c r="AD170">
        <v>0</v>
      </c>
      <c r="AE170">
        <v>0</v>
      </c>
      <c r="AF170">
        <v>0</v>
      </c>
      <c r="AG170">
        <v>0</v>
      </c>
      <c r="AH170">
        <v>6.2</v>
      </c>
      <c r="AI170">
        <v>0</v>
      </c>
      <c r="AJ170">
        <v>9.4</v>
      </c>
      <c r="AK170">
        <v>0</v>
      </c>
      <c r="AL170">
        <v>0</v>
      </c>
      <c r="AM170">
        <v>0</v>
      </c>
      <c r="AN170">
        <v>0</v>
      </c>
      <c r="AO170">
        <v>6.8</v>
      </c>
      <c r="AP170">
        <v>0</v>
      </c>
      <c r="AQ170">
        <v>0</v>
      </c>
      <c r="AR170">
        <v>0</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row>
    <row r="171" spans="1:75" s="2" customFormat="1" x14ac:dyDescent="0.25">
      <c r="A171" s="2">
        <v>2449000</v>
      </c>
      <c r="B171" s="2">
        <v>1</v>
      </c>
      <c r="C171" s="3">
        <v>18994</v>
      </c>
      <c r="D171" s="2">
        <v>1</v>
      </c>
      <c r="E171" s="2">
        <v>21.2</v>
      </c>
      <c r="F171" s="2">
        <v>68.599999999999994</v>
      </c>
      <c r="G171" s="2">
        <v>8</v>
      </c>
      <c r="H171" s="2">
        <v>7</v>
      </c>
      <c r="I171" s="2">
        <v>1</v>
      </c>
      <c r="J171" s="2">
        <v>1</v>
      </c>
      <c r="K171" s="2">
        <v>1</v>
      </c>
      <c r="N171" s="2">
        <v>9.1999999999999993</v>
      </c>
      <c r="O171" s="2">
        <v>0</v>
      </c>
      <c r="P171" s="2">
        <v>4.2</v>
      </c>
      <c r="Q171" s="2">
        <v>0</v>
      </c>
      <c r="R171" s="2">
        <v>0</v>
      </c>
      <c r="S171" s="2">
        <v>0</v>
      </c>
      <c r="T171" s="2">
        <v>0</v>
      </c>
      <c r="U171" s="2">
        <v>21.2</v>
      </c>
      <c r="V171" s="2">
        <v>6.2</v>
      </c>
      <c r="W171" s="2">
        <v>0</v>
      </c>
      <c r="X171" s="2">
        <v>0</v>
      </c>
      <c r="Y171" s="2">
        <v>15.2</v>
      </c>
      <c r="Z171" s="2">
        <v>0</v>
      </c>
      <c r="AA171" s="2">
        <v>0</v>
      </c>
      <c r="AB171" s="2">
        <v>0</v>
      </c>
      <c r="AC171" s="2">
        <v>0</v>
      </c>
      <c r="AD171" s="2">
        <v>0</v>
      </c>
      <c r="AE171" s="2">
        <v>0</v>
      </c>
      <c r="AF171" s="2">
        <v>0</v>
      </c>
      <c r="AG171" s="2">
        <v>0</v>
      </c>
      <c r="AH171" s="2">
        <v>0</v>
      </c>
      <c r="AI171" s="2">
        <v>0</v>
      </c>
      <c r="AJ171" s="2">
        <v>0</v>
      </c>
      <c r="AK171" s="2">
        <v>0</v>
      </c>
      <c r="AL171" s="2">
        <v>0</v>
      </c>
      <c r="AM171" s="2">
        <v>6.2</v>
      </c>
      <c r="AN171" s="2">
        <v>0</v>
      </c>
      <c r="AO171" s="2">
        <v>0</v>
      </c>
      <c r="AP171" s="2">
        <v>6.4</v>
      </c>
      <c r="AQ171" s="2">
        <v>0</v>
      </c>
      <c r="AR171" s="2">
        <v>0</v>
      </c>
      <c r="AS171" s="2">
        <v>1</v>
      </c>
      <c r="AT171" s="2">
        <v>1</v>
      </c>
      <c r="AU171" s="2">
        <v>1</v>
      </c>
      <c r="AV171" s="2">
        <v>1</v>
      </c>
      <c r="AW171" s="2">
        <v>1</v>
      </c>
      <c r="AX171" s="2">
        <v>1</v>
      </c>
      <c r="AY171" s="2">
        <v>1</v>
      </c>
      <c r="AZ171" s="2">
        <v>1</v>
      </c>
      <c r="BA171" s="2">
        <v>1</v>
      </c>
      <c r="BB171" s="2">
        <v>1</v>
      </c>
      <c r="BC171" s="2">
        <v>1</v>
      </c>
      <c r="BD171" s="2">
        <v>1</v>
      </c>
      <c r="BE171" s="2">
        <v>1</v>
      </c>
      <c r="BF171" s="2">
        <v>1</v>
      </c>
      <c r="BG171" s="2">
        <v>1</v>
      </c>
      <c r="BH171" s="2">
        <v>1</v>
      </c>
      <c r="BI171" s="2">
        <v>1</v>
      </c>
      <c r="BJ171" s="2">
        <v>1</v>
      </c>
      <c r="BK171" s="2">
        <v>1</v>
      </c>
      <c r="BL171" s="2">
        <v>1</v>
      </c>
      <c r="BM171" s="2">
        <v>1</v>
      </c>
      <c r="BN171" s="2">
        <v>1</v>
      </c>
      <c r="BO171" s="2">
        <v>1</v>
      </c>
      <c r="BP171" s="2">
        <v>1</v>
      </c>
      <c r="BQ171" s="2">
        <v>1</v>
      </c>
      <c r="BR171" s="2">
        <v>1</v>
      </c>
      <c r="BS171" s="2">
        <v>1</v>
      </c>
      <c r="BT171" s="2">
        <v>1</v>
      </c>
      <c r="BU171" s="2">
        <v>1</v>
      </c>
      <c r="BV171" s="2">
        <v>1</v>
      </c>
      <c r="BW171" s="2">
        <v>1</v>
      </c>
    </row>
    <row r="172" spans="1:75" x14ac:dyDescent="0.25">
      <c r="A172">
        <v>2449000</v>
      </c>
      <c r="B172">
        <v>1</v>
      </c>
      <c r="C172" s="1">
        <v>19025</v>
      </c>
      <c r="D172">
        <v>1</v>
      </c>
      <c r="E172">
        <v>32.200000000000003</v>
      </c>
      <c r="F172">
        <v>138.80000000000001</v>
      </c>
      <c r="G172">
        <v>3</v>
      </c>
      <c r="H172">
        <v>11</v>
      </c>
      <c r="I172">
        <v>1</v>
      </c>
      <c r="J172">
        <v>1</v>
      </c>
      <c r="K172">
        <v>1</v>
      </c>
      <c r="N172">
        <v>6.2</v>
      </c>
      <c r="O172">
        <v>12.2</v>
      </c>
      <c r="P172">
        <v>32.200000000000003</v>
      </c>
      <c r="Q172">
        <v>0</v>
      </c>
      <c r="R172">
        <v>0</v>
      </c>
      <c r="S172">
        <v>12.2</v>
      </c>
      <c r="T172">
        <v>9.1999999999999993</v>
      </c>
      <c r="U172">
        <v>18</v>
      </c>
      <c r="V172">
        <v>0</v>
      </c>
      <c r="W172">
        <v>0</v>
      </c>
      <c r="X172">
        <v>0</v>
      </c>
      <c r="Y172">
        <v>0</v>
      </c>
      <c r="Z172">
        <v>0</v>
      </c>
      <c r="AA172">
        <v>0</v>
      </c>
      <c r="AB172">
        <v>0</v>
      </c>
      <c r="AC172">
        <v>0</v>
      </c>
      <c r="AD172">
        <v>0</v>
      </c>
      <c r="AE172">
        <v>0</v>
      </c>
      <c r="AF172">
        <v>0</v>
      </c>
      <c r="AG172">
        <v>0</v>
      </c>
      <c r="AH172">
        <v>6.2</v>
      </c>
      <c r="AI172">
        <v>0</v>
      </c>
      <c r="AJ172">
        <v>0</v>
      </c>
      <c r="AK172">
        <v>0</v>
      </c>
      <c r="AL172">
        <v>10.199999999999999</v>
      </c>
      <c r="AM172">
        <v>12.2</v>
      </c>
      <c r="AN172">
        <v>9.1999999999999993</v>
      </c>
      <c r="AO172">
        <v>11</v>
      </c>
      <c r="AP172">
        <v>0</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0</v>
      </c>
    </row>
    <row r="173" spans="1:75" x14ac:dyDescent="0.25">
      <c r="A173">
        <v>2449000</v>
      </c>
      <c r="B173">
        <v>1</v>
      </c>
      <c r="C173" s="1">
        <v>19054</v>
      </c>
      <c r="D173">
        <v>1</v>
      </c>
      <c r="E173">
        <v>36.200000000000003</v>
      </c>
      <c r="F173">
        <v>120.8</v>
      </c>
      <c r="G173">
        <v>9</v>
      </c>
      <c r="H173">
        <v>11</v>
      </c>
      <c r="I173">
        <v>1</v>
      </c>
      <c r="J173">
        <v>1</v>
      </c>
      <c r="K173">
        <v>1</v>
      </c>
      <c r="N173">
        <v>0</v>
      </c>
      <c r="O173">
        <v>0</v>
      </c>
      <c r="P173">
        <v>8.1999999999999993</v>
      </c>
      <c r="Q173">
        <v>0.2</v>
      </c>
      <c r="R173">
        <v>0</v>
      </c>
      <c r="S173">
        <v>0</v>
      </c>
      <c r="T173">
        <v>0</v>
      </c>
      <c r="U173">
        <v>0</v>
      </c>
      <c r="V173">
        <v>36.200000000000003</v>
      </c>
      <c r="W173">
        <v>8.1999999999999993</v>
      </c>
      <c r="X173">
        <v>0</v>
      </c>
      <c r="Y173">
        <v>12.2</v>
      </c>
      <c r="Z173">
        <v>0</v>
      </c>
      <c r="AA173">
        <v>0</v>
      </c>
      <c r="AB173">
        <v>10.199999999999999</v>
      </c>
      <c r="AC173">
        <v>12</v>
      </c>
      <c r="AD173">
        <v>9.1999999999999993</v>
      </c>
      <c r="AE173">
        <v>0</v>
      </c>
      <c r="AF173">
        <v>8.1999999999999993</v>
      </c>
      <c r="AG173">
        <v>0</v>
      </c>
      <c r="AH173">
        <v>0</v>
      </c>
      <c r="AI173">
        <v>0</v>
      </c>
      <c r="AJ173">
        <v>0</v>
      </c>
      <c r="AK173">
        <v>0</v>
      </c>
      <c r="AL173">
        <v>10</v>
      </c>
      <c r="AM173">
        <v>6.2</v>
      </c>
      <c r="AN173">
        <v>0</v>
      </c>
      <c r="AO173">
        <v>0</v>
      </c>
      <c r="AP173">
        <v>0</v>
      </c>
      <c r="AQ173">
        <v>0</v>
      </c>
      <c r="AR173">
        <v>0</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row>
    <row r="174" spans="1:75" x14ac:dyDescent="0.25">
      <c r="A174">
        <v>2449000</v>
      </c>
      <c r="B174">
        <v>1</v>
      </c>
      <c r="C174" s="1">
        <v>19085</v>
      </c>
      <c r="D174">
        <v>1</v>
      </c>
      <c r="E174">
        <v>12.2</v>
      </c>
      <c r="F174">
        <v>22.4</v>
      </c>
      <c r="G174">
        <v>10</v>
      </c>
      <c r="H174">
        <v>2</v>
      </c>
      <c r="I174">
        <v>1</v>
      </c>
      <c r="J174">
        <v>1</v>
      </c>
      <c r="K174">
        <v>1</v>
      </c>
      <c r="N174">
        <v>10.199999999999999</v>
      </c>
      <c r="O174">
        <v>0</v>
      </c>
      <c r="P174">
        <v>0</v>
      </c>
      <c r="Q174">
        <v>0</v>
      </c>
      <c r="R174">
        <v>0</v>
      </c>
      <c r="S174">
        <v>0</v>
      </c>
      <c r="T174">
        <v>0</v>
      </c>
      <c r="U174">
        <v>0</v>
      </c>
      <c r="V174">
        <v>0</v>
      </c>
      <c r="W174">
        <v>12.2</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0</v>
      </c>
    </row>
    <row r="175" spans="1:75" x14ac:dyDescent="0.25">
      <c r="A175">
        <v>2449000</v>
      </c>
      <c r="B175">
        <v>1</v>
      </c>
      <c r="C175" s="1">
        <v>19115</v>
      </c>
      <c r="D175">
        <v>1</v>
      </c>
      <c r="E175">
        <v>6.2</v>
      </c>
      <c r="F175">
        <v>14.6</v>
      </c>
      <c r="G175">
        <v>24</v>
      </c>
      <c r="H175">
        <v>3</v>
      </c>
      <c r="I175">
        <v>1</v>
      </c>
      <c r="J175">
        <v>1</v>
      </c>
      <c r="K175">
        <v>1</v>
      </c>
      <c r="N175">
        <v>0</v>
      </c>
      <c r="O175">
        <v>0</v>
      </c>
      <c r="P175">
        <v>0</v>
      </c>
      <c r="Q175">
        <v>4.2</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6.2</v>
      </c>
      <c r="AL175">
        <v>0</v>
      </c>
      <c r="AM175">
        <v>4.2</v>
      </c>
      <c r="AN175">
        <v>0</v>
      </c>
      <c r="AO175">
        <v>0</v>
      </c>
      <c r="AP175">
        <v>0</v>
      </c>
      <c r="AQ175">
        <v>0</v>
      </c>
      <c r="AR175">
        <v>0</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row>
    <row r="176" spans="1:75" x14ac:dyDescent="0.25">
      <c r="A176">
        <v>2449000</v>
      </c>
      <c r="B176">
        <v>1</v>
      </c>
      <c r="C176" s="1">
        <v>19146</v>
      </c>
      <c r="D176">
        <v>1</v>
      </c>
      <c r="E176">
        <v>26.2</v>
      </c>
      <c r="F176">
        <v>141</v>
      </c>
      <c r="G176">
        <v>17</v>
      </c>
      <c r="H176">
        <v>9</v>
      </c>
      <c r="I176">
        <v>1</v>
      </c>
      <c r="J176">
        <v>1</v>
      </c>
      <c r="K176">
        <v>1</v>
      </c>
      <c r="N176">
        <v>0</v>
      </c>
      <c r="O176">
        <v>0</v>
      </c>
      <c r="P176">
        <v>0</v>
      </c>
      <c r="Q176">
        <v>0</v>
      </c>
      <c r="R176">
        <v>0</v>
      </c>
      <c r="S176">
        <v>8.1999999999999993</v>
      </c>
      <c r="T176">
        <v>0</v>
      </c>
      <c r="U176">
        <v>0</v>
      </c>
      <c r="V176">
        <v>6.2</v>
      </c>
      <c r="W176">
        <v>0</v>
      </c>
      <c r="X176">
        <v>0</v>
      </c>
      <c r="Y176">
        <v>10</v>
      </c>
      <c r="Z176">
        <v>12.2</v>
      </c>
      <c r="AA176">
        <v>25.2</v>
      </c>
      <c r="AB176">
        <v>10.199999999999999</v>
      </c>
      <c r="AC176">
        <v>17.2</v>
      </c>
      <c r="AD176">
        <v>26.2</v>
      </c>
      <c r="AE176">
        <v>25.6</v>
      </c>
      <c r="AF176">
        <v>0</v>
      </c>
      <c r="AG176">
        <v>0</v>
      </c>
      <c r="AH176">
        <v>0</v>
      </c>
      <c r="AI176">
        <v>0</v>
      </c>
      <c r="AJ176">
        <v>0</v>
      </c>
      <c r="AK176">
        <v>0</v>
      </c>
      <c r="AL176">
        <v>0</v>
      </c>
      <c r="AM176">
        <v>0</v>
      </c>
      <c r="AN176">
        <v>0</v>
      </c>
      <c r="AO176">
        <v>0</v>
      </c>
      <c r="AP176">
        <v>0</v>
      </c>
      <c r="AQ176">
        <v>0</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0</v>
      </c>
    </row>
    <row r="177" spans="1:75" x14ac:dyDescent="0.25">
      <c r="A177">
        <v>2449000</v>
      </c>
      <c r="B177">
        <v>1</v>
      </c>
      <c r="C177" s="1">
        <v>19176</v>
      </c>
      <c r="D177">
        <v>1</v>
      </c>
      <c r="E177">
        <v>9.1999999999999993</v>
      </c>
      <c r="F177">
        <v>15.4</v>
      </c>
      <c r="G177">
        <v>23</v>
      </c>
      <c r="H177">
        <v>2</v>
      </c>
      <c r="I177">
        <v>1</v>
      </c>
      <c r="J177">
        <v>1</v>
      </c>
      <c r="K177">
        <v>1</v>
      </c>
      <c r="N177">
        <v>0</v>
      </c>
      <c r="O177">
        <v>0</v>
      </c>
      <c r="P177">
        <v>0</v>
      </c>
      <c r="Q177">
        <v>0</v>
      </c>
      <c r="R177">
        <v>0</v>
      </c>
      <c r="S177">
        <v>6.2</v>
      </c>
      <c r="T177">
        <v>0</v>
      </c>
      <c r="U177">
        <v>0</v>
      </c>
      <c r="V177">
        <v>0</v>
      </c>
      <c r="W177">
        <v>0</v>
      </c>
      <c r="X177">
        <v>0</v>
      </c>
      <c r="Y177">
        <v>0</v>
      </c>
      <c r="Z177">
        <v>0</v>
      </c>
      <c r="AA177">
        <v>0</v>
      </c>
      <c r="AB177">
        <v>0</v>
      </c>
      <c r="AC177">
        <v>0</v>
      </c>
      <c r="AD177">
        <v>0</v>
      </c>
      <c r="AE177">
        <v>0</v>
      </c>
      <c r="AF177">
        <v>0</v>
      </c>
      <c r="AG177">
        <v>0</v>
      </c>
      <c r="AH177">
        <v>0</v>
      </c>
      <c r="AI177">
        <v>0</v>
      </c>
      <c r="AJ177">
        <v>9.1999999999999993</v>
      </c>
      <c r="AK177">
        <v>0</v>
      </c>
      <c r="AL177">
        <v>0</v>
      </c>
      <c r="AM177">
        <v>0</v>
      </c>
      <c r="AN177">
        <v>0</v>
      </c>
      <c r="AO177">
        <v>0</v>
      </c>
      <c r="AP177">
        <v>0</v>
      </c>
      <c r="AQ177">
        <v>0</v>
      </c>
      <c r="AR177">
        <v>0</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row>
    <row r="178" spans="1:75" x14ac:dyDescent="0.25">
      <c r="A178">
        <v>2449000</v>
      </c>
      <c r="B178">
        <v>1</v>
      </c>
      <c r="C178" s="1">
        <v>19207</v>
      </c>
      <c r="D178">
        <v>1</v>
      </c>
      <c r="E178">
        <v>6.2</v>
      </c>
      <c r="F178">
        <v>13.9</v>
      </c>
      <c r="G178">
        <v>26</v>
      </c>
      <c r="H178">
        <v>7</v>
      </c>
      <c r="I178">
        <v>1</v>
      </c>
      <c r="J178">
        <v>1</v>
      </c>
      <c r="K178">
        <v>1</v>
      </c>
      <c r="N178">
        <v>0</v>
      </c>
      <c r="O178">
        <v>0</v>
      </c>
      <c r="P178">
        <v>0.1</v>
      </c>
      <c r="Q178">
        <v>0.1</v>
      </c>
      <c r="R178">
        <v>0.8</v>
      </c>
      <c r="S178">
        <v>0</v>
      </c>
      <c r="T178">
        <v>0</v>
      </c>
      <c r="U178">
        <v>0</v>
      </c>
      <c r="V178">
        <v>0</v>
      </c>
      <c r="W178">
        <v>0</v>
      </c>
      <c r="X178">
        <v>0</v>
      </c>
      <c r="Y178">
        <v>0</v>
      </c>
      <c r="Z178">
        <v>0</v>
      </c>
      <c r="AA178">
        <v>0</v>
      </c>
      <c r="AB178">
        <v>0</v>
      </c>
      <c r="AC178">
        <v>0</v>
      </c>
      <c r="AD178">
        <v>0</v>
      </c>
      <c r="AE178">
        <v>0.8</v>
      </c>
      <c r="AF178">
        <v>0.7</v>
      </c>
      <c r="AG178">
        <v>0</v>
      </c>
      <c r="AH178">
        <v>0</v>
      </c>
      <c r="AI178">
        <v>0</v>
      </c>
      <c r="AJ178">
        <v>0</v>
      </c>
      <c r="AK178">
        <v>0</v>
      </c>
      <c r="AL178">
        <v>0</v>
      </c>
      <c r="AM178">
        <v>6.2</v>
      </c>
      <c r="AN178">
        <v>5.2</v>
      </c>
      <c r="AO178">
        <v>0</v>
      </c>
      <c r="AP178">
        <v>0</v>
      </c>
      <c r="AQ178">
        <v>0</v>
      </c>
      <c r="AR178">
        <v>0</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row>
    <row r="179" spans="1:75" x14ac:dyDescent="0.25">
      <c r="A179">
        <v>2449000</v>
      </c>
      <c r="B179">
        <v>1</v>
      </c>
      <c r="C179" s="1">
        <v>19238</v>
      </c>
      <c r="D179">
        <v>1</v>
      </c>
      <c r="E179">
        <v>25.2</v>
      </c>
      <c r="F179">
        <v>132.80000000000001</v>
      </c>
      <c r="G179">
        <v>6</v>
      </c>
      <c r="H179">
        <v>9</v>
      </c>
      <c r="I179">
        <v>1</v>
      </c>
      <c r="J179">
        <v>1</v>
      </c>
      <c r="K179">
        <v>1</v>
      </c>
      <c r="N179">
        <v>0</v>
      </c>
      <c r="O179">
        <v>0</v>
      </c>
      <c r="P179">
        <v>0</v>
      </c>
      <c r="Q179">
        <v>4.2</v>
      </c>
      <c r="R179">
        <v>9.1999999999999993</v>
      </c>
      <c r="S179">
        <v>25.2</v>
      </c>
      <c r="T179">
        <v>12.2</v>
      </c>
      <c r="U179">
        <v>0</v>
      </c>
      <c r="V179">
        <v>0</v>
      </c>
      <c r="W179">
        <v>0</v>
      </c>
      <c r="X179">
        <v>0</v>
      </c>
      <c r="Y179">
        <v>0</v>
      </c>
      <c r="Z179">
        <v>18.2</v>
      </c>
      <c r="AA179">
        <v>0</v>
      </c>
      <c r="AB179">
        <v>19.2</v>
      </c>
      <c r="AC179">
        <v>0</v>
      </c>
      <c r="AD179">
        <v>18.2</v>
      </c>
      <c r="AE179">
        <v>22.2</v>
      </c>
      <c r="AF179">
        <v>4.2</v>
      </c>
      <c r="AG179">
        <v>0</v>
      </c>
      <c r="AH179">
        <v>0</v>
      </c>
      <c r="AI179">
        <v>0</v>
      </c>
      <c r="AJ179">
        <v>0</v>
      </c>
      <c r="AK179">
        <v>0</v>
      </c>
      <c r="AL179">
        <v>0</v>
      </c>
      <c r="AM179">
        <v>0</v>
      </c>
      <c r="AN179">
        <v>0</v>
      </c>
      <c r="AO179">
        <v>0</v>
      </c>
      <c r="AP179">
        <v>0</v>
      </c>
      <c r="AQ179">
        <v>0</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0</v>
      </c>
    </row>
    <row r="180" spans="1:75" x14ac:dyDescent="0.25">
      <c r="A180">
        <v>2449000</v>
      </c>
      <c r="B180">
        <v>1</v>
      </c>
      <c r="C180" s="1">
        <v>19268</v>
      </c>
      <c r="D180">
        <v>1</v>
      </c>
      <c r="E180">
        <v>28.2</v>
      </c>
      <c r="F180">
        <v>123.6</v>
      </c>
      <c r="G180">
        <v>14</v>
      </c>
      <c r="H180">
        <v>8</v>
      </c>
      <c r="I180">
        <v>1</v>
      </c>
      <c r="J180">
        <v>1</v>
      </c>
      <c r="K180">
        <v>1</v>
      </c>
      <c r="N180">
        <v>0</v>
      </c>
      <c r="O180">
        <v>0</v>
      </c>
      <c r="P180">
        <v>0</v>
      </c>
      <c r="Q180">
        <v>0</v>
      </c>
      <c r="R180">
        <v>0</v>
      </c>
      <c r="S180">
        <v>0</v>
      </c>
      <c r="T180">
        <v>0</v>
      </c>
      <c r="U180">
        <v>25.2</v>
      </c>
      <c r="V180">
        <v>19.2</v>
      </c>
      <c r="W180">
        <v>0</v>
      </c>
      <c r="X180">
        <v>0</v>
      </c>
      <c r="Y180">
        <v>0</v>
      </c>
      <c r="Z180">
        <v>0</v>
      </c>
      <c r="AA180">
        <v>28.2</v>
      </c>
      <c r="AB180">
        <v>0</v>
      </c>
      <c r="AC180">
        <v>0</v>
      </c>
      <c r="AD180">
        <v>0</v>
      </c>
      <c r="AE180">
        <v>0</v>
      </c>
      <c r="AF180">
        <v>0</v>
      </c>
      <c r="AG180">
        <v>26.2</v>
      </c>
      <c r="AH180">
        <v>0</v>
      </c>
      <c r="AI180">
        <v>3.2</v>
      </c>
      <c r="AJ180">
        <v>9.1999999999999993</v>
      </c>
      <c r="AK180">
        <v>0</v>
      </c>
      <c r="AL180">
        <v>7.2</v>
      </c>
      <c r="AM180">
        <v>0</v>
      </c>
      <c r="AN180">
        <v>0</v>
      </c>
      <c r="AO180">
        <v>5.2</v>
      </c>
      <c r="AP180">
        <v>0</v>
      </c>
      <c r="AQ180">
        <v>0</v>
      </c>
      <c r="AR180">
        <v>0</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row>
    <row r="181" spans="1:75" x14ac:dyDescent="0.25">
      <c r="A181">
        <v>2449000</v>
      </c>
      <c r="B181">
        <v>1</v>
      </c>
      <c r="C181" s="1">
        <v>19299</v>
      </c>
      <c r="D181">
        <v>1</v>
      </c>
      <c r="E181">
        <v>28</v>
      </c>
      <c r="F181">
        <v>126.8</v>
      </c>
      <c r="G181">
        <v>20</v>
      </c>
      <c r="H181">
        <v>10</v>
      </c>
      <c r="I181">
        <v>1</v>
      </c>
      <c r="J181">
        <v>1</v>
      </c>
      <c r="K181">
        <v>1</v>
      </c>
      <c r="N181">
        <v>0</v>
      </c>
      <c r="O181">
        <v>25.2</v>
      </c>
      <c r="P181">
        <v>6.2</v>
      </c>
      <c r="Q181">
        <v>6.2</v>
      </c>
      <c r="R181">
        <v>0</v>
      </c>
      <c r="S181">
        <v>0</v>
      </c>
      <c r="T181">
        <v>0</v>
      </c>
      <c r="U181">
        <v>0</v>
      </c>
      <c r="V181">
        <v>0</v>
      </c>
      <c r="W181">
        <v>4.2</v>
      </c>
      <c r="X181">
        <v>0</v>
      </c>
      <c r="Y181">
        <v>0</v>
      </c>
      <c r="Z181">
        <v>0</v>
      </c>
      <c r="AA181">
        <v>0</v>
      </c>
      <c r="AB181">
        <v>0</v>
      </c>
      <c r="AC181">
        <v>0</v>
      </c>
      <c r="AD181">
        <v>0</v>
      </c>
      <c r="AE181">
        <v>4.2</v>
      </c>
      <c r="AF181">
        <v>25.2</v>
      </c>
      <c r="AG181">
        <v>28</v>
      </c>
      <c r="AH181">
        <v>0</v>
      </c>
      <c r="AI181">
        <v>0</v>
      </c>
      <c r="AJ181">
        <v>0</v>
      </c>
      <c r="AK181">
        <v>0</v>
      </c>
      <c r="AL181">
        <v>0</v>
      </c>
      <c r="AM181">
        <v>0</v>
      </c>
      <c r="AN181">
        <v>12</v>
      </c>
      <c r="AO181">
        <v>9.4</v>
      </c>
      <c r="AP181">
        <v>0</v>
      </c>
      <c r="AQ181">
        <v>6.2</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0</v>
      </c>
    </row>
    <row r="182" spans="1:75" x14ac:dyDescent="0.25">
      <c r="A182">
        <v>2449000</v>
      </c>
      <c r="B182">
        <v>1</v>
      </c>
      <c r="C182" s="1">
        <v>19329</v>
      </c>
      <c r="D182">
        <v>1</v>
      </c>
      <c r="E182">
        <v>32.200000000000003</v>
      </c>
      <c r="F182">
        <v>80.2</v>
      </c>
      <c r="G182">
        <v>12</v>
      </c>
      <c r="H182">
        <v>7</v>
      </c>
      <c r="I182">
        <v>1</v>
      </c>
      <c r="J182">
        <v>1</v>
      </c>
      <c r="K182">
        <v>1</v>
      </c>
      <c r="N182">
        <v>0</v>
      </c>
      <c r="O182">
        <v>0</v>
      </c>
      <c r="P182">
        <v>0</v>
      </c>
      <c r="Q182">
        <v>0</v>
      </c>
      <c r="R182">
        <v>9.1999999999999993</v>
      </c>
      <c r="S182">
        <v>0</v>
      </c>
      <c r="T182">
        <v>0</v>
      </c>
      <c r="U182">
        <v>0</v>
      </c>
      <c r="V182">
        <v>0</v>
      </c>
      <c r="W182">
        <v>0</v>
      </c>
      <c r="X182">
        <v>0</v>
      </c>
      <c r="Y182">
        <v>32.200000000000003</v>
      </c>
      <c r="Z182">
        <v>0</v>
      </c>
      <c r="AA182">
        <v>4.2</v>
      </c>
      <c r="AB182">
        <v>0</v>
      </c>
      <c r="AC182">
        <v>0</v>
      </c>
      <c r="AD182">
        <v>0</v>
      </c>
      <c r="AE182">
        <v>0</v>
      </c>
      <c r="AF182">
        <v>6.2</v>
      </c>
      <c r="AG182">
        <v>0</v>
      </c>
      <c r="AH182">
        <v>0</v>
      </c>
      <c r="AI182">
        <v>6.2</v>
      </c>
      <c r="AJ182">
        <v>0</v>
      </c>
      <c r="AK182">
        <v>0</v>
      </c>
      <c r="AL182">
        <v>0</v>
      </c>
      <c r="AM182">
        <v>12.2</v>
      </c>
      <c r="AN182">
        <v>0</v>
      </c>
      <c r="AO182">
        <v>0</v>
      </c>
      <c r="AP182">
        <v>0</v>
      </c>
      <c r="AQ182">
        <v>0</v>
      </c>
      <c r="AR182">
        <v>10</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row>
    <row r="183" spans="1:75" s="2" customFormat="1" x14ac:dyDescent="0.25">
      <c r="A183" s="2">
        <v>2449000</v>
      </c>
      <c r="B183" s="2">
        <v>1</v>
      </c>
      <c r="C183" s="3">
        <v>19360</v>
      </c>
      <c r="D183" s="2">
        <v>1</v>
      </c>
      <c r="E183" s="2">
        <v>28.2</v>
      </c>
      <c r="F183" s="2">
        <v>216</v>
      </c>
      <c r="G183" s="2">
        <v>8</v>
      </c>
      <c r="H183" s="2">
        <v>15</v>
      </c>
      <c r="I183" s="2">
        <v>1</v>
      </c>
      <c r="J183" s="2">
        <v>1</v>
      </c>
      <c r="K183" s="2">
        <v>1</v>
      </c>
      <c r="N183" s="2">
        <v>9.1999999999999993</v>
      </c>
      <c r="O183" s="2">
        <v>0</v>
      </c>
      <c r="P183" s="2">
        <v>6</v>
      </c>
      <c r="Q183" s="2">
        <v>12.2</v>
      </c>
      <c r="R183" s="2">
        <v>25</v>
      </c>
      <c r="S183" s="2">
        <v>6.2</v>
      </c>
      <c r="T183" s="2">
        <v>18.399999999999999</v>
      </c>
      <c r="U183" s="2">
        <v>28.2</v>
      </c>
      <c r="V183" s="2">
        <v>12</v>
      </c>
      <c r="W183" s="2">
        <v>0</v>
      </c>
      <c r="X183" s="2">
        <v>0</v>
      </c>
      <c r="Y183" s="2">
        <v>0</v>
      </c>
      <c r="Z183" s="2">
        <v>18.2</v>
      </c>
      <c r="AA183" s="2">
        <v>0</v>
      </c>
      <c r="AB183" s="2">
        <v>26</v>
      </c>
      <c r="AC183" s="2">
        <v>8.1999999999999993</v>
      </c>
      <c r="AD183" s="2">
        <v>0</v>
      </c>
      <c r="AE183" s="2">
        <v>0</v>
      </c>
      <c r="AF183" s="2">
        <v>0</v>
      </c>
      <c r="AG183" s="2">
        <v>0</v>
      </c>
      <c r="AH183" s="2">
        <v>0</v>
      </c>
      <c r="AI183" s="2">
        <v>0</v>
      </c>
      <c r="AJ183" s="2">
        <v>0</v>
      </c>
      <c r="AK183" s="2">
        <v>4</v>
      </c>
      <c r="AL183" s="2">
        <v>8.1999999999999993</v>
      </c>
      <c r="AM183" s="2">
        <v>0</v>
      </c>
      <c r="AN183" s="2">
        <v>0</v>
      </c>
      <c r="AO183" s="2">
        <v>0</v>
      </c>
      <c r="AP183" s="2">
        <v>12.2</v>
      </c>
      <c r="AQ183" s="2">
        <v>22</v>
      </c>
      <c r="AR183" s="2">
        <v>0</v>
      </c>
      <c r="AS183" s="2">
        <v>1</v>
      </c>
      <c r="AT183" s="2">
        <v>1</v>
      </c>
      <c r="AU183" s="2">
        <v>1</v>
      </c>
      <c r="AV183" s="2">
        <v>1</v>
      </c>
      <c r="AW183" s="2">
        <v>1</v>
      </c>
      <c r="AX183" s="2">
        <v>1</v>
      </c>
      <c r="AY183" s="2">
        <v>1</v>
      </c>
      <c r="AZ183" s="2">
        <v>1</v>
      </c>
      <c r="BA183" s="2">
        <v>1</v>
      </c>
      <c r="BB183" s="2">
        <v>1</v>
      </c>
      <c r="BC183" s="2">
        <v>1</v>
      </c>
      <c r="BD183" s="2">
        <v>1</v>
      </c>
      <c r="BE183" s="2">
        <v>1</v>
      </c>
      <c r="BF183" s="2">
        <v>1</v>
      </c>
      <c r="BG183" s="2">
        <v>1</v>
      </c>
      <c r="BH183" s="2">
        <v>1</v>
      </c>
      <c r="BI183" s="2">
        <v>1</v>
      </c>
      <c r="BJ183" s="2">
        <v>1</v>
      </c>
      <c r="BK183" s="2">
        <v>1</v>
      </c>
      <c r="BL183" s="2">
        <v>1</v>
      </c>
      <c r="BM183" s="2">
        <v>1</v>
      </c>
      <c r="BN183" s="2">
        <v>1</v>
      </c>
      <c r="BO183" s="2">
        <v>1</v>
      </c>
      <c r="BP183" s="2">
        <v>1</v>
      </c>
      <c r="BQ183" s="2">
        <v>1</v>
      </c>
      <c r="BR183" s="2">
        <v>1</v>
      </c>
      <c r="BS183" s="2">
        <v>1</v>
      </c>
      <c r="BT183" s="2">
        <v>1</v>
      </c>
      <c r="BU183" s="2">
        <v>1</v>
      </c>
      <c r="BV183" s="2">
        <v>1</v>
      </c>
      <c r="BW183" s="2">
        <v>1</v>
      </c>
    </row>
    <row r="184" spans="1:75" x14ac:dyDescent="0.25">
      <c r="A184">
        <v>2449000</v>
      </c>
      <c r="B184">
        <v>1</v>
      </c>
      <c r="C184" s="1">
        <v>19391</v>
      </c>
      <c r="D184">
        <v>1</v>
      </c>
      <c r="E184">
        <v>32.200000000000003</v>
      </c>
      <c r="F184">
        <v>105.4</v>
      </c>
      <c r="G184">
        <v>2</v>
      </c>
      <c r="H184">
        <v>7</v>
      </c>
      <c r="I184">
        <v>1</v>
      </c>
      <c r="J184">
        <v>1</v>
      </c>
      <c r="K184">
        <v>1</v>
      </c>
      <c r="N184">
        <v>6.2</v>
      </c>
      <c r="O184">
        <v>32.200000000000003</v>
      </c>
      <c r="P184">
        <v>0</v>
      </c>
      <c r="Q184">
        <v>0</v>
      </c>
      <c r="R184">
        <v>0</v>
      </c>
      <c r="S184">
        <v>0</v>
      </c>
      <c r="T184">
        <v>0</v>
      </c>
      <c r="U184">
        <v>0</v>
      </c>
      <c r="V184">
        <v>0</v>
      </c>
      <c r="W184">
        <v>0</v>
      </c>
      <c r="X184">
        <v>17.2</v>
      </c>
      <c r="Y184">
        <v>9.1999999999999993</v>
      </c>
      <c r="Z184">
        <v>10.199999999999999</v>
      </c>
      <c r="AA184">
        <v>0</v>
      </c>
      <c r="AB184">
        <v>0</v>
      </c>
      <c r="AC184">
        <v>0</v>
      </c>
      <c r="AD184">
        <v>0</v>
      </c>
      <c r="AE184">
        <v>0</v>
      </c>
      <c r="AF184">
        <v>0</v>
      </c>
      <c r="AG184">
        <v>0</v>
      </c>
      <c r="AH184">
        <v>0</v>
      </c>
      <c r="AI184">
        <v>0</v>
      </c>
      <c r="AJ184">
        <v>0</v>
      </c>
      <c r="AK184">
        <v>10.199999999999999</v>
      </c>
      <c r="AL184">
        <v>20.2</v>
      </c>
      <c r="AM184">
        <v>0</v>
      </c>
      <c r="AN184">
        <v>0</v>
      </c>
      <c r="AO184">
        <v>0</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0</v>
      </c>
    </row>
    <row r="185" spans="1:75" x14ac:dyDescent="0.25">
      <c r="A185">
        <v>2449000</v>
      </c>
      <c r="B185">
        <v>1</v>
      </c>
      <c r="C185" s="1">
        <v>19419</v>
      </c>
      <c r="D185">
        <v>1</v>
      </c>
      <c r="E185">
        <v>28.2</v>
      </c>
      <c r="F185">
        <v>129</v>
      </c>
      <c r="G185">
        <v>12</v>
      </c>
      <c r="H185">
        <v>8</v>
      </c>
      <c r="I185">
        <v>1</v>
      </c>
      <c r="J185">
        <v>1</v>
      </c>
      <c r="K185">
        <v>1</v>
      </c>
      <c r="N185">
        <v>0</v>
      </c>
      <c r="O185">
        <v>0</v>
      </c>
      <c r="P185">
        <v>20.2</v>
      </c>
      <c r="Q185">
        <v>22</v>
      </c>
      <c r="R185">
        <v>0</v>
      </c>
      <c r="S185">
        <v>0</v>
      </c>
      <c r="T185">
        <v>0</v>
      </c>
      <c r="U185">
        <v>0</v>
      </c>
      <c r="V185">
        <v>0</v>
      </c>
      <c r="W185">
        <v>0</v>
      </c>
      <c r="X185">
        <v>2</v>
      </c>
      <c r="Y185">
        <v>28.2</v>
      </c>
      <c r="Z185">
        <v>0</v>
      </c>
      <c r="AA185">
        <v>0</v>
      </c>
      <c r="AB185">
        <v>0</v>
      </c>
      <c r="AC185">
        <v>4.2</v>
      </c>
      <c r="AD185">
        <v>0</v>
      </c>
      <c r="AE185">
        <v>0</v>
      </c>
      <c r="AF185">
        <v>0</v>
      </c>
      <c r="AG185">
        <v>0</v>
      </c>
      <c r="AH185">
        <v>12.2</v>
      </c>
      <c r="AI185">
        <v>0</v>
      </c>
      <c r="AJ185">
        <v>0</v>
      </c>
      <c r="AK185">
        <v>12</v>
      </c>
      <c r="AL185">
        <v>0</v>
      </c>
      <c r="AM185">
        <v>0</v>
      </c>
      <c r="AN185">
        <v>28.2</v>
      </c>
      <c r="AO185">
        <v>0</v>
      </c>
      <c r="AP185">
        <v>0</v>
      </c>
      <c r="AQ185">
        <v>0</v>
      </c>
      <c r="AR185">
        <v>0</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row>
    <row r="186" spans="1:75" x14ac:dyDescent="0.25">
      <c r="A186">
        <v>2449000</v>
      </c>
      <c r="B186">
        <v>1</v>
      </c>
      <c r="C186" s="1">
        <v>19450</v>
      </c>
      <c r="D186">
        <v>1</v>
      </c>
      <c r="E186">
        <v>38.200000000000003</v>
      </c>
      <c r="F186">
        <v>168.2</v>
      </c>
      <c r="G186">
        <v>5</v>
      </c>
      <c r="H186">
        <v>8</v>
      </c>
      <c r="I186">
        <v>1</v>
      </c>
      <c r="J186">
        <v>1</v>
      </c>
      <c r="K186">
        <v>1</v>
      </c>
      <c r="N186">
        <v>0</v>
      </c>
      <c r="O186">
        <v>12</v>
      </c>
      <c r="P186">
        <v>18.2</v>
      </c>
      <c r="Q186">
        <v>0</v>
      </c>
      <c r="R186">
        <v>38.200000000000003</v>
      </c>
      <c r="S186">
        <v>0</v>
      </c>
      <c r="T186">
        <v>0</v>
      </c>
      <c r="U186">
        <v>28.2</v>
      </c>
      <c r="V186">
        <v>0</v>
      </c>
      <c r="W186">
        <v>0</v>
      </c>
      <c r="X186">
        <v>0</v>
      </c>
      <c r="Y186">
        <v>0</v>
      </c>
      <c r="Z186">
        <v>0</v>
      </c>
      <c r="AA186">
        <v>0</v>
      </c>
      <c r="AB186">
        <v>0</v>
      </c>
      <c r="AC186">
        <v>21</v>
      </c>
      <c r="AD186">
        <v>28.2</v>
      </c>
      <c r="AE186">
        <v>0</v>
      </c>
      <c r="AF186">
        <v>0</v>
      </c>
      <c r="AG186">
        <v>0</v>
      </c>
      <c r="AH186">
        <v>0</v>
      </c>
      <c r="AI186">
        <v>16.2</v>
      </c>
      <c r="AJ186">
        <v>0</v>
      </c>
      <c r="AK186">
        <v>0</v>
      </c>
      <c r="AL186">
        <v>0</v>
      </c>
      <c r="AM186">
        <v>0</v>
      </c>
      <c r="AN186">
        <v>0</v>
      </c>
      <c r="AO186">
        <v>6.2</v>
      </c>
      <c r="AP186">
        <v>0</v>
      </c>
      <c r="AQ186">
        <v>0</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0</v>
      </c>
    </row>
    <row r="187" spans="1:75" x14ac:dyDescent="0.25">
      <c r="A187">
        <v>2449000</v>
      </c>
      <c r="B187">
        <v>1</v>
      </c>
      <c r="C187" s="1">
        <v>19480</v>
      </c>
      <c r="D187">
        <v>1</v>
      </c>
      <c r="E187">
        <v>28.2</v>
      </c>
      <c r="F187">
        <v>108.3</v>
      </c>
      <c r="G187">
        <v>31</v>
      </c>
      <c r="H187">
        <v>10</v>
      </c>
      <c r="I187">
        <v>1</v>
      </c>
      <c r="J187">
        <v>1</v>
      </c>
      <c r="K187">
        <v>1</v>
      </c>
      <c r="N187">
        <v>0</v>
      </c>
      <c r="O187">
        <v>0</v>
      </c>
      <c r="P187">
        <v>0</v>
      </c>
      <c r="Q187">
        <v>0</v>
      </c>
      <c r="R187">
        <v>0</v>
      </c>
      <c r="S187">
        <v>0</v>
      </c>
      <c r="T187">
        <v>0</v>
      </c>
      <c r="U187">
        <v>0</v>
      </c>
      <c r="V187">
        <v>0</v>
      </c>
      <c r="W187">
        <v>0</v>
      </c>
      <c r="X187">
        <v>4.2</v>
      </c>
      <c r="Y187">
        <v>0</v>
      </c>
      <c r="Z187">
        <v>0</v>
      </c>
      <c r="AA187">
        <v>0</v>
      </c>
      <c r="AB187">
        <v>4.2</v>
      </c>
      <c r="AC187">
        <v>0</v>
      </c>
      <c r="AD187">
        <v>0</v>
      </c>
      <c r="AE187">
        <v>0</v>
      </c>
      <c r="AF187">
        <v>0.1</v>
      </c>
      <c r="AG187">
        <v>0</v>
      </c>
      <c r="AH187">
        <v>0</v>
      </c>
      <c r="AI187">
        <v>8.1999999999999993</v>
      </c>
      <c r="AJ187">
        <v>10.199999999999999</v>
      </c>
      <c r="AK187">
        <v>10</v>
      </c>
      <c r="AL187">
        <v>25.2</v>
      </c>
      <c r="AM187">
        <v>12</v>
      </c>
      <c r="AN187">
        <v>6</v>
      </c>
      <c r="AO187">
        <v>0</v>
      </c>
      <c r="AP187">
        <v>0</v>
      </c>
      <c r="AQ187">
        <v>0</v>
      </c>
      <c r="AR187">
        <v>28.2</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row>
    <row r="188" spans="1:75" x14ac:dyDescent="0.25">
      <c r="A188">
        <v>2449000</v>
      </c>
      <c r="B188">
        <v>1</v>
      </c>
      <c r="C188" s="1">
        <v>19511</v>
      </c>
      <c r="D188">
        <v>1</v>
      </c>
      <c r="E188">
        <v>28.2</v>
      </c>
      <c r="F188">
        <v>44.6</v>
      </c>
      <c r="G188">
        <v>10</v>
      </c>
      <c r="H188">
        <v>5</v>
      </c>
      <c r="I188">
        <v>1</v>
      </c>
      <c r="J188">
        <v>1</v>
      </c>
      <c r="K188">
        <v>1</v>
      </c>
      <c r="N188">
        <v>4.2</v>
      </c>
      <c r="O188">
        <v>0</v>
      </c>
      <c r="P188">
        <v>0</v>
      </c>
      <c r="Q188">
        <v>4</v>
      </c>
      <c r="R188">
        <v>0</v>
      </c>
      <c r="S188">
        <v>0</v>
      </c>
      <c r="T188">
        <v>0</v>
      </c>
      <c r="U188">
        <v>2</v>
      </c>
      <c r="V188">
        <v>0</v>
      </c>
      <c r="W188">
        <v>28.2</v>
      </c>
      <c r="X188">
        <v>0</v>
      </c>
      <c r="Y188">
        <v>0</v>
      </c>
      <c r="Z188">
        <v>0</v>
      </c>
      <c r="AA188">
        <v>0</v>
      </c>
      <c r="AB188">
        <v>0</v>
      </c>
      <c r="AC188">
        <v>0</v>
      </c>
      <c r="AD188">
        <v>0</v>
      </c>
      <c r="AE188">
        <v>0</v>
      </c>
      <c r="AF188">
        <v>6.2</v>
      </c>
      <c r="AG188">
        <v>0</v>
      </c>
      <c r="AH188">
        <v>0</v>
      </c>
      <c r="AI188">
        <v>0</v>
      </c>
      <c r="AJ188">
        <v>0</v>
      </c>
      <c r="AK188">
        <v>0</v>
      </c>
      <c r="AL188">
        <v>0</v>
      </c>
      <c r="AM188">
        <v>0</v>
      </c>
      <c r="AN188">
        <v>0</v>
      </c>
      <c r="AO188">
        <v>0</v>
      </c>
      <c r="AP188">
        <v>0</v>
      </c>
      <c r="AQ188">
        <v>0</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0</v>
      </c>
    </row>
    <row r="189" spans="1:75" x14ac:dyDescent="0.25">
      <c r="A189">
        <v>2449000</v>
      </c>
      <c r="B189">
        <v>1</v>
      </c>
      <c r="C189" s="1">
        <v>19541</v>
      </c>
      <c r="D189">
        <v>1</v>
      </c>
      <c r="E189">
        <v>29.2</v>
      </c>
      <c r="F189">
        <v>62</v>
      </c>
      <c r="G189">
        <v>19</v>
      </c>
      <c r="H189">
        <v>5</v>
      </c>
      <c r="I189">
        <v>1</v>
      </c>
      <c r="J189">
        <v>1</v>
      </c>
      <c r="K189">
        <v>1</v>
      </c>
      <c r="N189">
        <v>0</v>
      </c>
      <c r="O189">
        <v>0</v>
      </c>
      <c r="P189">
        <v>0</v>
      </c>
      <c r="Q189">
        <v>4.2</v>
      </c>
      <c r="R189">
        <v>0</v>
      </c>
      <c r="S189">
        <v>0</v>
      </c>
      <c r="T189">
        <v>6.2</v>
      </c>
      <c r="U189">
        <v>0</v>
      </c>
      <c r="V189">
        <v>0</v>
      </c>
      <c r="W189">
        <v>18.2</v>
      </c>
      <c r="X189">
        <v>0</v>
      </c>
      <c r="Y189">
        <v>0</v>
      </c>
      <c r="Z189">
        <v>0</v>
      </c>
      <c r="AA189">
        <v>0</v>
      </c>
      <c r="AB189">
        <v>0</v>
      </c>
      <c r="AC189">
        <v>0</v>
      </c>
      <c r="AD189">
        <v>0</v>
      </c>
      <c r="AE189">
        <v>0</v>
      </c>
      <c r="AF189">
        <v>29.2</v>
      </c>
      <c r="AG189">
        <v>4.2</v>
      </c>
      <c r="AH189">
        <v>0</v>
      </c>
      <c r="AI189">
        <v>0</v>
      </c>
      <c r="AJ189">
        <v>0</v>
      </c>
      <c r="AK189">
        <v>0</v>
      </c>
      <c r="AL189">
        <v>0</v>
      </c>
      <c r="AM189">
        <v>0</v>
      </c>
      <c r="AN189">
        <v>0</v>
      </c>
      <c r="AO189">
        <v>0</v>
      </c>
      <c r="AP189">
        <v>0</v>
      </c>
      <c r="AQ189">
        <v>0</v>
      </c>
      <c r="AR189">
        <v>0</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row>
    <row r="190" spans="1:75" x14ac:dyDescent="0.25">
      <c r="A190">
        <v>2449000</v>
      </c>
      <c r="B190">
        <v>1</v>
      </c>
      <c r="C190" s="1">
        <v>19572</v>
      </c>
      <c r="D190">
        <v>1</v>
      </c>
      <c r="E190">
        <v>27.2</v>
      </c>
      <c r="F190">
        <v>33.6</v>
      </c>
      <c r="G190">
        <v>27</v>
      </c>
      <c r="H190">
        <v>3</v>
      </c>
      <c r="I190">
        <v>1</v>
      </c>
      <c r="J190">
        <v>1</v>
      </c>
      <c r="K190">
        <v>1</v>
      </c>
      <c r="N190">
        <v>0</v>
      </c>
      <c r="O190">
        <v>0</v>
      </c>
      <c r="P190">
        <v>0</v>
      </c>
      <c r="Q190">
        <v>0</v>
      </c>
      <c r="R190">
        <v>0</v>
      </c>
      <c r="S190">
        <v>0</v>
      </c>
      <c r="T190">
        <v>0</v>
      </c>
      <c r="U190">
        <v>4.2</v>
      </c>
      <c r="V190">
        <v>0</v>
      </c>
      <c r="W190">
        <v>0</v>
      </c>
      <c r="X190">
        <v>0</v>
      </c>
      <c r="Y190">
        <v>0</v>
      </c>
      <c r="Z190">
        <v>0</v>
      </c>
      <c r="AA190">
        <v>0</v>
      </c>
      <c r="AB190">
        <v>0</v>
      </c>
      <c r="AC190">
        <v>0</v>
      </c>
      <c r="AD190">
        <v>0</v>
      </c>
      <c r="AE190">
        <v>0</v>
      </c>
      <c r="AF190">
        <v>0</v>
      </c>
      <c r="AG190">
        <v>0</v>
      </c>
      <c r="AH190">
        <v>0</v>
      </c>
      <c r="AI190">
        <v>0</v>
      </c>
      <c r="AJ190">
        <v>0</v>
      </c>
      <c r="AK190">
        <v>0</v>
      </c>
      <c r="AL190">
        <v>0</v>
      </c>
      <c r="AM190">
        <v>0</v>
      </c>
      <c r="AN190">
        <v>27.2</v>
      </c>
      <c r="AO190">
        <v>0</v>
      </c>
      <c r="AP190">
        <v>0</v>
      </c>
      <c r="AQ190">
        <v>2.2000000000000002</v>
      </c>
      <c r="AR190">
        <v>0</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row>
    <row r="191" spans="1:75" x14ac:dyDescent="0.25">
      <c r="A191">
        <v>2449000</v>
      </c>
      <c r="B191">
        <v>1</v>
      </c>
      <c r="C191" s="1">
        <v>19603</v>
      </c>
      <c r="D191">
        <v>1</v>
      </c>
      <c r="E191">
        <v>27.2</v>
      </c>
      <c r="F191">
        <v>79</v>
      </c>
      <c r="G191">
        <v>24</v>
      </c>
      <c r="H191">
        <v>5</v>
      </c>
      <c r="I191">
        <v>1</v>
      </c>
      <c r="J191">
        <v>1</v>
      </c>
      <c r="K191">
        <v>1</v>
      </c>
      <c r="N191">
        <v>0</v>
      </c>
      <c r="O191">
        <v>0</v>
      </c>
      <c r="P191">
        <v>0</v>
      </c>
      <c r="Q191">
        <v>0</v>
      </c>
      <c r="R191">
        <v>0</v>
      </c>
      <c r="S191">
        <v>0</v>
      </c>
      <c r="T191">
        <v>21.2</v>
      </c>
      <c r="U191">
        <v>0</v>
      </c>
      <c r="V191">
        <v>0</v>
      </c>
      <c r="W191">
        <v>6.2</v>
      </c>
      <c r="X191">
        <v>0</v>
      </c>
      <c r="Y191">
        <v>0</v>
      </c>
      <c r="Z191">
        <v>0</v>
      </c>
      <c r="AA191">
        <v>8.1999999999999993</v>
      </c>
      <c r="AB191">
        <v>0</v>
      </c>
      <c r="AC191">
        <v>16.2</v>
      </c>
      <c r="AD191">
        <v>0</v>
      </c>
      <c r="AE191">
        <v>0</v>
      </c>
      <c r="AF191">
        <v>0</v>
      </c>
      <c r="AG191">
        <v>0</v>
      </c>
      <c r="AH191">
        <v>0</v>
      </c>
      <c r="AI191">
        <v>0</v>
      </c>
      <c r="AJ191">
        <v>0</v>
      </c>
      <c r="AK191">
        <v>27.2</v>
      </c>
      <c r="AL191">
        <v>0</v>
      </c>
      <c r="AM191">
        <v>0</v>
      </c>
      <c r="AN191">
        <v>0</v>
      </c>
      <c r="AO191">
        <v>0</v>
      </c>
      <c r="AP191">
        <v>0</v>
      </c>
      <c r="AQ191">
        <v>0</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0</v>
      </c>
    </row>
    <row r="192" spans="1:75" x14ac:dyDescent="0.25">
      <c r="A192">
        <v>2449000</v>
      </c>
      <c r="B192">
        <v>1</v>
      </c>
      <c r="C192" s="1">
        <v>19633</v>
      </c>
      <c r="D192">
        <v>1</v>
      </c>
      <c r="E192">
        <v>29</v>
      </c>
      <c r="F192">
        <v>147.5</v>
      </c>
      <c r="G192">
        <v>6</v>
      </c>
      <c r="H192">
        <v>12</v>
      </c>
      <c r="I192">
        <v>1</v>
      </c>
      <c r="J192">
        <v>1</v>
      </c>
      <c r="K192">
        <v>1</v>
      </c>
      <c r="N192">
        <v>0</v>
      </c>
      <c r="O192">
        <v>0</v>
      </c>
      <c r="P192">
        <v>10.199999999999999</v>
      </c>
      <c r="Q192">
        <v>0</v>
      </c>
      <c r="R192">
        <v>16.2</v>
      </c>
      <c r="S192">
        <v>29</v>
      </c>
      <c r="T192">
        <v>0</v>
      </c>
      <c r="U192">
        <v>6</v>
      </c>
      <c r="V192">
        <v>0</v>
      </c>
      <c r="W192">
        <v>0</v>
      </c>
      <c r="X192">
        <v>0</v>
      </c>
      <c r="Y192">
        <v>0</v>
      </c>
      <c r="Z192">
        <v>10.199999999999999</v>
      </c>
      <c r="AA192">
        <v>0</v>
      </c>
      <c r="AB192">
        <v>4</v>
      </c>
      <c r="AC192">
        <v>0</v>
      </c>
      <c r="AD192">
        <v>12.2</v>
      </c>
      <c r="AE192">
        <v>0</v>
      </c>
      <c r="AF192">
        <v>21.2</v>
      </c>
      <c r="AG192">
        <v>0</v>
      </c>
      <c r="AH192">
        <v>0</v>
      </c>
      <c r="AI192">
        <v>18.100000000000001</v>
      </c>
      <c r="AJ192">
        <v>0</v>
      </c>
      <c r="AK192">
        <v>0</v>
      </c>
      <c r="AL192">
        <v>0</v>
      </c>
      <c r="AM192">
        <v>2</v>
      </c>
      <c r="AN192">
        <v>10.199999999999999</v>
      </c>
      <c r="AO192">
        <v>0</v>
      </c>
      <c r="AP192">
        <v>0</v>
      </c>
      <c r="AQ192">
        <v>8.1999999999999993</v>
      </c>
      <c r="AR192">
        <v>0</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row>
    <row r="193" spans="1:75" x14ac:dyDescent="0.25">
      <c r="A193">
        <v>2449000</v>
      </c>
      <c r="B193">
        <v>1</v>
      </c>
      <c r="C193" s="1">
        <v>19664</v>
      </c>
      <c r="D193">
        <v>1</v>
      </c>
      <c r="E193">
        <v>21</v>
      </c>
      <c r="F193">
        <v>85.2</v>
      </c>
      <c r="G193">
        <v>1</v>
      </c>
      <c r="H193">
        <v>8</v>
      </c>
      <c r="I193">
        <v>1</v>
      </c>
      <c r="J193">
        <v>1</v>
      </c>
      <c r="K193">
        <v>1</v>
      </c>
      <c r="N193">
        <v>21</v>
      </c>
      <c r="O193">
        <v>6</v>
      </c>
      <c r="P193">
        <v>0</v>
      </c>
      <c r="Q193">
        <v>0</v>
      </c>
      <c r="R193">
        <v>0</v>
      </c>
      <c r="S193">
        <v>0</v>
      </c>
      <c r="T193">
        <v>0</v>
      </c>
      <c r="U193">
        <v>0</v>
      </c>
      <c r="V193">
        <v>0</v>
      </c>
      <c r="W193">
        <v>0</v>
      </c>
      <c r="X193">
        <v>0</v>
      </c>
      <c r="Y193">
        <v>6</v>
      </c>
      <c r="Z193">
        <v>19.399999999999999</v>
      </c>
      <c r="AA193">
        <v>0</v>
      </c>
      <c r="AB193">
        <v>4.2</v>
      </c>
      <c r="AC193">
        <v>0</v>
      </c>
      <c r="AD193">
        <v>0</v>
      </c>
      <c r="AE193">
        <v>0</v>
      </c>
      <c r="AF193">
        <v>18.2</v>
      </c>
      <c r="AG193">
        <v>0</v>
      </c>
      <c r="AH193">
        <v>4.2</v>
      </c>
      <c r="AI193">
        <v>0</v>
      </c>
      <c r="AJ193">
        <v>0</v>
      </c>
      <c r="AK193">
        <v>0</v>
      </c>
      <c r="AL193">
        <v>0</v>
      </c>
      <c r="AM193">
        <v>0</v>
      </c>
      <c r="AN193">
        <v>0</v>
      </c>
      <c r="AO193">
        <v>0</v>
      </c>
      <c r="AP193">
        <v>6.2</v>
      </c>
      <c r="AQ193">
        <v>0</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0</v>
      </c>
    </row>
    <row r="194" spans="1:75" x14ac:dyDescent="0.25">
      <c r="A194">
        <v>2449000</v>
      </c>
      <c r="B194">
        <v>1</v>
      </c>
      <c r="C194" s="1">
        <v>19694</v>
      </c>
      <c r="D194">
        <v>1</v>
      </c>
      <c r="E194">
        <v>16</v>
      </c>
      <c r="F194">
        <v>103.4</v>
      </c>
      <c r="G194">
        <v>27</v>
      </c>
      <c r="H194">
        <v>10</v>
      </c>
      <c r="I194">
        <v>1</v>
      </c>
      <c r="J194">
        <v>1</v>
      </c>
      <c r="K194">
        <v>1</v>
      </c>
      <c r="N194">
        <v>0</v>
      </c>
      <c r="O194">
        <v>12</v>
      </c>
      <c r="P194">
        <v>0</v>
      </c>
      <c r="Q194">
        <v>14.2</v>
      </c>
      <c r="R194">
        <v>10.4</v>
      </c>
      <c r="S194">
        <v>7.4</v>
      </c>
      <c r="T194">
        <v>0</v>
      </c>
      <c r="U194">
        <v>0</v>
      </c>
      <c r="V194">
        <v>0</v>
      </c>
      <c r="W194">
        <v>0</v>
      </c>
      <c r="X194">
        <v>0</v>
      </c>
      <c r="Y194">
        <v>0</v>
      </c>
      <c r="Z194">
        <v>0</v>
      </c>
      <c r="AA194">
        <v>6.2</v>
      </c>
      <c r="AB194">
        <v>4.4000000000000004</v>
      </c>
      <c r="AC194">
        <v>12.4</v>
      </c>
      <c r="AD194">
        <v>6.2</v>
      </c>
      <c r="AE194">
        <v>0</v>
      </c>
      <c r="AF194">
        <v>0</v>
      </c>
      <c r="AG194">
        <v>0</v>
      </c>
      <c r="AH194">
        <v>0</v>
      </c>
      <c r="AI194">
        <v>0</v>
      </c>
      <c r="AJ194">
        <v>0</v>
      </c>
      <c r="AK194">
        <v>0</v>
      </c>
      <c r="AL194">
        <v>0</v>
      </c>
      <c r="AM194">
        <v>0</v>
      </c>
      <c r="AN194">
        <v>16</v>
      </c>
      <c r="AO194">
        <v>14.2</v>
      </c>
      <c r="AP194">
        <v>0</v>
      </c>
      <c r="AQ194">
        <v>0</v>
      </c>
      <c r="AR194">
        <v>0</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row>
    <row r="195" spans="1:75" s="2" customFormat="1" x14ac:dyDescent="0.25">
      <c r="A195" s="2">
        <v>2449000</v>
      </c>
      <c r="B195" s="2">
        <v>1</v>
      </c>
      <c r="C195" s="3">
        <v>19725</v>
      </c>
      <c r="D195" s="2">
        <v>1</v>
      </c>
      <c r="E195" s="2">
        <v>19.399999999999999</v>
      </c>
      <c r="F195" s="2">
        <v>149.19999999999999</v>
      </c>
      <c r="G195" s="2">
        <v>15</v>
      </c>
      <c r="H195" s="2">
        <v>14</v>
      </c>
      <c r="I195" s="2">
        <v>1</v>
      </c>
      <c r="J195" s="2">
        <v>1</v>
      </c>
      <c r="K195" s="2">
        <v>1</v>
      </c>
      <c r="N195" s="2">
        <v>0</v>
      </c>
      <c r="O195" s="2">
        <v>0</v>
      </c>
      <c r="P195" s="2">
        <v>18.2</v>
      </c>
      <c r="Q195" s="2">
        <v>17</v>
      </c>
      <c r="R195" s="2">
        <v>0</v>
      </c>
      <c r="S195" s="2">
        <v>0</v>
      </c>
      <c r="T195" s="2">
        <v>6.2</v>
      </c>
      <c r="U195" s="2">
        <v>12</v>
      </c>
      <c r="V195" s="2">
        <v>10.199999999999999</v>
      </c>
      <c r="W195" s="2">
        <v>0</v>
      </c>
      <c r="X195" s="2">
        <v>0</v>
      </c>
      <c r="Y195" s="2">
        <v>0</v>
      </c>
      <c r="Z195" s="2">
        <v>6.2</v>
      </c>
      <c r="AA195" s="2">
        <v>12.4</v>
      </c>
      <c r="AB195" s="2">
        <v>19.399999999999999</v>
      </c>
      <c r="AC195" s="2">
        <v>12.2</v>
      </c>
      <c r="AD195" s="2">
        <v>10.199999999999999</v>
      </c>
      <c r="AE195" s="2">
        <v>6.4</v>
      </c>
      <c r="AF195" s="2">
        <v>0</v>
      </c>
      <c r="AG195" s="2">
        <v>0</v>
      </c>
      <c r="AH195" s="2">
        <v>0</v>
      </c>
      <c r="AI195" s="2">
        <v>0</v>
      </c>
      <c r="AJ195" s="2">
        <v>10.4</v>
      </c>
      <c r="AK195" s="2">
        <v>0</v>
      </c>
      <c r="AL195" s="2">
        <v>0</v>
      </c>
      <c r="AM195" s="2">
        <v>4.2</v>
      </c>
      <c r="AN195" s="2">
        <v>0</v>
      </c>
      <c r="AO195" s="2">
        <v>0</v>
      </c>
      <c r="AP195" s="2">
        <v>0</v>
      </c>
      <c r="AQ195" s="2">
        <v>0</v>
      </c>
      <c r="AR195" s="2">
        <v>4.2</v>
      </c>
      <c r="AS195" s="2">
        <v>1</v>
      </c>
      <c r="AT195" s="2">
        <v>1</v>
      </c>
      <c r="AU195" s="2">
        <v>1</v>
      </c>
      <c r="AV195" s="2">
        <v>1</v>
      </c>
      <c r="AW195" s="2">
        <v>1</v>
      </c>
      <c r="AX195" s="2">
        <v>1</v>
      </c>
      <c r="AY195" s="2">
        <v>1</v>
      </c>
      <c r="AZ195" s="2">
        <v>1</v>
      </c>
      <c r="BA195" s="2">
        <v>1</v>
      </c>
      <c r="BB195" s="2">
        <v>1</v>
      </c>
      <c r="BC195" s="2">
        <v>1</v>
      </c>
      <c r="BD195" s="2">
        <v>1</v>
      </c>
      <c r="BE195" s="2">
        <v>1</v>
      </c>
      <c r="BF195" s="2">
        <v>1</v>
      </c>
      <c r="BG195" s="2">
        <v>1</v>
      </c>
      <c r="BH195" s="2">
        <v>1</v>
      </c>
      <c r="BI195" s="2">
        <v>1</v>
      </c>
      <c r="BJ195" s="2">
        <v>1</v>
      </c>
      <c r="BK195" s="2">
        <v>1</v>
      </c>
      <c r="BL195" s="2">
        <v>1</v>
      </c>
      <c r="BM195" s="2">
        <v>1</v>
      </c>
      <c r="BN195" s="2">
        <v>1</v>
      </c>
      <c r="BO195" s="2">
        <v>1</v>
      </c>
      <c r="BP195" s="2">
        <v>1</v>
      </c>
      <c r="BQ195" s="2">
        <v>1</v>
      </c>
      <c r="BR195" s="2">
        <v>1</v>
      </c>
      <c r="BS195" s="2">
        <v>1</v>
      </c>
      <c r="BT195" s="2">
        <v>1</v>
      </c>
      <c r="BU195" s="2">
        <v>1</v>
      </c>
      <c r="BV195" s="2">
        <v>1</v>
      </c>
      <c r="BW195" s="2">
        <v>1</v>
      </c>
    </row>
    <row r="196" spans="1:75" x14ac:dyDescent="0.25">
      <c r="A196">
        <v>2449000</v>
      </c>
      <c r="B196">
        <v>1</v>
      </c>
      <c r="C196" s="1">
        <v>19756</v>
      </c>
      <c r="D196">
        <v>1</v>
      </c>
      <c r="E196">
        <v>33.4</v>
      </c>
      <c r="F196">
        <v>95.8</v>
      </c>
      <c r="G196">
        <v>7</v>
      </c>
      <c r="H196">
        <v>8</v>
      </c>
      <c r="I196">
        <v>1</v>
      </c>
      <c r="J196">
        <v>1</v>
      </c>
      <c r="K196">
        <v>1</v>
      </c>
      <c r="N196">
        <v>12.2</v>
      </c>
      <c r="O196">
        <v>0</v>
      </c>
      <c r="P196">
        <v>0</v>
      </c>
      <c r="Q196">
        <v>0</v>
      </c>
      <c r="R196">
        <v>0</v>
      </c>
      <c r="S196">
        <v>12.2</v>
      </c>
      <c r="T196">
        <v>33.4</v>
      </c>
      <c r="U196">
        <v>6.2</v>
      </c>
      <c r="V196">
        <v>0</v>
      </c>
      <c r="W196">
        <v>0</v>
      </c>
      <c r="X196">
        <v>0</v>
      </c>
      <c r="Y196">
        <v>0</v>
      </c>
      <c r="Z196">
        <v>0</v>
      </c>
      <c r="AA196">
        <v>0</v>
      </c>
      <c r="AB196">
        <v>0</v>
      </c>
      <c r="AC196">
        <v>0</v>
      </c>
      <c r="AD196">
        <v>0</v>
      </c>
      <c r="AE196">
        <v>6.4</v>
      </c>
      <c r="AF196">
        <v>12.2</v>
      </c>
      <c r="AG196">
        <v>0</v>
      </c>
      <c r="AH196">
        <v>0</v>
      </c>
      <c r="AI196">
        <v>7</v>
      </c>
      <c r="AJ196">
        <v>0</v>
      </c>
      <c r="AK196">
        <v>0</v>
      </c>
      <c r="AL196">
        <v>0</v>
      </c>
      <c r="AM196">
        <v>0</v>
      </c>
      <c r="AN196">
        <v>0</v>
      </c>
      <c r="AO196">
        <v>6.2</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0</v>
      </c>
    </row>
    <row r="197" spans="1:75" x14ac:dyDescent="0.25">
      <c r="A197">
        <v>2449000</v>
      </c>
      <c r="B197">
        <v>1</v>
      </c>
      <c r="C197" s="1">
        <v>19784</v>
      </c>
      <c r="D197">
        <v>1</v>
      </c>
      <c r="E197">
        <v>17.2</v>
      </c>
      <c r="F197">
        <v>116.6</v>
      </c>
      <c r="G197">
        <v>8</v>
      </c>
      <c r="H197">
        <v>10</v>
      </c>
      <c r="I197">
        <v>1</v>
      </c>
      <c r="J197">
        <v>1</v>
      </c>
      <c r="K197">
        <v>1</v>
      </c>
      <c r="N197">
        <v>8.4</v>
      </c>
      <c r="O197">
        <v>0</v>
      </c>
      <c r="P197">
        <v>0</v>
      </c>
      <c r="Q197">
        <v>9.1999999999999993</v>
      </c>
      <c r="R197">
        <v>0</v>
      </c>
      <c r="S197">
        <v>16.2</v>
      </c>
      <c r="T197">
        <v>0</v>
      </c>
      <c r="U197">
        <v>17.2</v>
      </c>
      <c r="V197">
        <v>0</v>
      </c>
      <c r="W197">
        <v>12</v>
      </c>
      <c r="X197">
        <v>17</v>
      </c>
      <c r="Y197">
        <v>0</v>
      </c>
      <c r="Z197">
        <v>0</v>
      </c>
      <c r="AA197">
        <v>4.2</v>
      </c>
      <c r="AB197">
        <v>0</v>
      </c>
      <c r="AC197">
        <v>0</v>
      </c>
      <c r="AD197">
        <v>0</v>
      </c>
      <c r="AE197">
        <v>0</v>
      </c>
      <c r="AF197">
        <v>0</v>
      </c>
      <c r="AG197">
        <v>0</v>
      </c>
      <c r="AH197">
        <v>0</v>
      </c>
      <c r="AI197">
        <v>0</v>
      </c>
      <c r="AJ197">
        <v>0</v>
      </c>
      <c r="AK197">
        <v>0</v>
      </c>
      <c r="AL197">
        <v>0</v>
      </c>
      <c r="AM197">
        <v>0</v>
      </c>
      <c r="AN197">
        <v>12.2</v>
      </c>
      <c r="AO197">
        <v>14</v>
      </c>
      <c r="AP197">
        <v>0</v>
      </c>
      <c r="AQ197">
        <v>0</v>
      </c>
      <c r="AR197">
        <v>6.2</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row>
    <row r="198" spans="1:75" x14ac:dyDescent="0.25">
      <c r="A198">
        <v>2449000</v>
      </c>
      <c r="B198">
        <v>1</v>
      </c>
      <c r="C198" s="1">
        <v>19815</v>
      </c>
      <c r="D198">
        <v>1</v>
      </c>
      <c r="E198">
        <v>22.2</v>
      </c>
      <c r="F198">
        <v>83.8</v>
      </c>
      <c r="G198">
        <v>28</v>
      </c>
      <c r="H198">
        <v>8</v>
      </c>
      <c r="I198">
        <v>1</v>
      </c>
      <c r="J198">
        <v>1</v>
      </c>
      <c r="K198">
        <v>1</v>
      </c>
      <c r="N198">
        <v>6</v>
      </c>
      <c r="O198">
        <v>12.2</v>
      </c>
      <c r="P198">
        <v>10</v>
      </c>
      <c r="Q198">
        <v>0</v>
      </c>
      <c r="R198">
        <v>0</v>
      </c>
      <c r="S198">
        <v>0</v>
      </c>
      <c r="T198">
        <v>0</v>
      </c>
      <c r="U198">
        <v>0</v>
      </c>
      <c r="V198">
        <v>0</v>
      </c>
      <c r="W198">
        <v>0</v>
      </c>
      <c r="X198">
        <v>0</v>
      </c>
      <c r="Y198">
        <v>0</v>
      </c>
      <c r="Z198">
        <v>0</v>
      </c>
      <c r="AA198">
        <v>12.2</v>
      </c>
      <c r="AB198">
        <v>0</v>
      </c>
      <c r="AC198">
        <v>6.2</v>
      </c>
      <c r="AD198">
        <v>3</v>
      </c>
      <c r="AE198">
        <v>0</v>
      </c>
      <c r="AF198">
        <v>0</v>
      </c>
      <c r="AG198">
        <v>0</v>
      </c>
      <c r="AH198">
        <v>0</v>
      </c>
      <c r="AI198">
        <v>0</v>
      </c>
      <c r="AJ198">
        <v>0</v>
      </c>
      <c r="AK198">
        <v>0</v>
      </c>
      <c r="AL198">
        <v>0</v>
      </c>
      <c r="AM198">
        <v>0</v>
      </c>
      <c r="AN198">
        <v>0</v>
      </c>
      <c r="AO198">
        <v>22.2</v>
      </c>
      <c r="AP198">
        <v>0</v>
      </c>
      <c r="AQ198">
        <v>12</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0</v>
      </c>
    </row>
    <row r="199" spans="1:75" x14ac:dyDescent="0.25">
      <c r="A199">
        <v>2449000</v>
      </c>
      <c r="B199">
        <v>1</v>
      </c>
      <c r="C199" s="1">
        <v>19845</v>
      </c>
      <c r="D199">
        <v>1</v>
      </c>
      <c r="E199">
        <v>96.2</v>
      </c>
      <c r="F199">
        <v>252.4</v>
      </c>
      <c r="G199">
        <v>19</v>
      </c>
      <c r="H199">
        <v>10</v>
      </c>
      <c r="I199">
        <v>1</v>
      </c>
      <c r="J199">
        <v>1</v>
      </c>
      <c r="K199">
        <v>1</v>
      </c>
      <c r="N199">
        <v>0</v>
      </c>
      <c r="O199">
        <v>0</v>
      </c>
      <c r="P199">
        <v>0</v>
      </c>
      <c r="Q199">
        <v>12</v>
      </c>
      <c r="R199">
        <v>0</v>
      </c>
      <c r="S199">
        <v>0</v>
      </c>
      <c r="T199">
        <v>10.199999999999999</v>
      </c>
      <c r="U199">
        <v>0</v>
      </c>
      <c r="V199">
        <v>12</v>
      </c>
      <c r="W199">
        <v>0</v>
      </c>
      <c r="X199">
        <v>11.2</v>
      </c>
      <c r="Y199">
        <v>0</v>
      </c>
      <c r="Z199">
        <v>35.200000000000003</v>
      </c>
      <c r="AA199">
        <v>12.4</v>
      </c>
      <c r="AB199">
        <v>0</v>
      </c>
      <c r="AC199">
        <v>0</v>
      </c>
      <c r="AD199">
        <v>10</v>
      </c>
      <c r="AE199">
        <v>45</v>
      </c>
      <c r="AF199">
        <v>96.2</v>
      </c>
      <c r="AG199">
        <v>0</v>
      </c>
      <c r="AH199">
        <v>0</v>
      </c>
      <c r="AI199">
        <v>0</v>
      </c>
      <c r="AJ199">
        <v>8.1999999999999993</v>
      </c>
      <c r="AK199">
        <v>0</v>
      </c>
      <c r="AL199">
        <v>0</v>
      </c>
      <c r="AM199">
        <v>0</v>
      </c>
      <c r="AN199">
        <v>0</v>
      </c>
      <c r="AO199">
        <v>0</v>
      </c>
      <c r="AP199">
        <v>0</v>
      </c>
      <c r="AQ199">
        <v>0</v>
      </c>
      <c r="AR199">
        <v>0</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row>
    <row r="200" spans="1:75" x14ac:dyDescent="0.25">
      <c r="A200">
        <v>2449000</v>
      </c>
      <c r="B200">
        <v>1</v>
      </c>
      <c r="C200" s="1">
        <v>19876</v>
      </c>
      <c r="D200">
        <v>1</v>
      </c>
      <c r="E200">
        <v>18</v>
      </c>
      <c r="F200">
        <v>94.5</v>
      </c>
      <c r="G200">
        <v>5</v>
      </c>
      <c r="H200">
        <v>10</v>
      </c>
      <c r="I200">
        <v>1</v>
      </c>
      <c r="J200">
        <v>1</v>
      </c>
      <c r="K200">
        <v>1</v>
      </c>
      <c r="N200">
        <v>6.2</v>
      </c>
      <c r="O200">
        <v>0</v>
      </c>
      <c r="P200">
        <v>0</v>
      </c>
      <c r="Q200">
        <v>0</v>
      </c>
      <c r="R200">
        <v>18</v>
      </c>
      <c r="S200">
        <v>10.199999999999999</v>
      </c>
      <c r="T200">
        <v>9.1999999999999993</v>
      </c>
      <c r="U200">
        <v>0</v>
      </c>
      <c r="V200">
        <v>0</v>
      </c>
      <c r="W200">
        <v>0</v>
      </c>
      <c r="X200">
        <v>16.2</v>
      </c>
      <c r="Y200">
        <v>10.1</v>
      </c>
      <c r="Z200">
        <v>0</v>
      </c>
      <c r="AA200">
        <v>6.2</v>
      </c>
      <c r="AB200">
        <v>0</v>
      </c>
      <c r="AC200">
        <v>5.2</v>
      </c>
      <c r="AD200">
        <v>7</v>
      </c>
      <c r="AE200">
        <v>0</v>
      </c>
      <c r="AF200">
        <v>6.2</v>
      </c>
      <c r="AG200">
        <v>0</v>
      </c>
      <c r="AH200">
        <v>0</v>
      </c>
      <c r="AI200">
        <v>0</v>
      </c>
      <c r="AJ200">
        <v>0</v>
      </c>
      <c r="AK200">
        <v>0</v>
      </c>
      <c r="AL200">
        <v>0</v>
      </c>
      <c r="AM200">
        <v>0</v>
      </c>
      <c r="AN200">
        <v>0</v>
      </c>
      <c r="AO200">
        <v>0</v>
      </c>
      <c r="AP200">
        <v>0</v>
      </c>
      <c r="AQ200">
        <v>0</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0</v>
      </c>
    </row>
    <row r="201" spans="1:75" x14ac:dyDescent="0.25">
      <c r="A201">
        <v>2449000</v>
      </c>
      <c r="B201">
        <v>1</v>
      </c>
      <c r="C201" s="1">
        <v>19906</v>
      </c>
      <c r="D201">
        <v>1</v>
      </c>
      <c r="E201">
        <v>16.2</v>
      </c>
      <c r="F201">
        <v>29.9</v>
      </c>
      <c r="G201">
        <v>16</v>
      </c>
      <c r="H201">
        <v>6</v>
      </c>
      <c r="I201">
        <v>1</v>
      </c>
      <c r="J201">
        <v>1</v>
      </c>
      <c r="K201">
        <v>1</v>
      </c>
      <c r="N201">
        <v>0</v>
      </c>
      <c r="O201">
        <v>0</v>
      </c>
      <c r="P201">
        <v>0</v>
      </c>
      <c r="Q201">
        <v>0</v>
      </c>
      <c r="R201">
        <v>0</v>
      </c>
      <c r="S201">
        <v>0</v>
      </c>
      <c r="T201">
        <v>0</v>
      </c>
      <c r="U201">
        <v>0</v>
      </c>
      <c r="V201">
        <v>0</v>
      </c>
      <c r="W201">
        <v>0</v>
      </c>
      <c r="X201">
        <v>0</v>
      </c>
      <c r="Y201">
        <v>0.1</v>
      </c>
      <c r="Z201">
        <v>0</v>
      </c>
      <c r="AA201">
        <v>0.2</v>
      </c>
      <c r="AB201">
        <v>13.1</v>
      </c>
      <c r="AC201">
        <v>16.2</v>
      </c>
      <c r="AD201">
        <v>0</v>
      </c>
      <c r="AE201">
        <v>0</v>
      </c>
      <c r="AF201">
        <v>0</v>
      </c>
      <c r="AG201">
        <v>0</v>
      </c>
      <c r="AH201">
        <v>0</v>
      </c>
      <c r="AI201">
        <v>0.2</v>
      </c>
      <c r="AJ201">
        <v>0</v>
      </c>
      <c r="AK201">
        <v>0.1</v>
      </c>
      <c r="AL201">
        <v>0</v>
      </c>
      <c r="AM201">
        <v>0</v>
      </c>
      <c r="AN201">
        <v>0</v>
      </c>
      <c r="AO201">
        <v>0</v>
      </c>
      <c r="AP201">
        <v>0</v>
      </c>
      <c r="AQ201">
        <v>0</v>
      </c>
      <c r="AR201">
        <v>0</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row>
    <row r="202" spans="1:75" x14ac:dyDescent="0.25">
      <c r="A202">
        <v>2449000</v>
      </c>
      <c r="B202">
        <v>1</v>
      </c>
      <c r="C202" s="1">
        <v>19937</v>
      </c>
      <c r="D202">
        <v>1</v>
      </c>
      <c r="E202">
        <v>12.2</v>
      </c>
      <c r="F202">
        <v>13.2</v>
      </c>
      <c r="G202">
        <v>23</v>
      </c>
      <c r="H202">
        <v>6</v>
      </c>
      <c r="I202">
        <v>1</v>
      </c>
      <c r="J202">
        <v>1</v>
      </c>
      <c r="K202">
        <v>1</v>
      </c>
      <c r="N202">
        <v>0</v>
      </c>
      <c r="O202">
        <v>0</v>
      </c>
      <c r="P202">
        <v>0</v>
      </c>
      <c r="Q202">
        <v>0</v>
      </c>
      <c r="R202">
        <v>0</v>
      </c>
      <c r="S202">
        <v>0</v>
      </c>
      <c r="T202">
        <v>0</v>
      </c>
      <c r="U202">
        <v>0.1</v>
      </c>
      <c r="V202">
        <v>0.2</v>
      </c>
      <c r="W202">
        <v>0</v>
      </c>
      <c r="X202">
        <v>0</v>
      </c>
      <c r="Y202">
        <v>0</v>
      </c>
      <c r="Z202">
        <v>0</v>
      </c>
      <c r="AA202">
        <v>0</v>
      </c>
      <c r="AB202">
        <v>0.2</v>
      </c>
      <c r="AC202">
        <v>0</v>
      </c>
      <c r="AD202">
        <v>0</v>
      </c>
      <c r="AE202">
        <v>0.1</v>
      </c>
      <c r="AF202">
        <v>0</v>
      </c>
      <c r="AG202">
        <v>0</v>
      </c>
      <c r="AH202">
        <v>0</v>
      </c>
      <c r="AI202">
        <v>0</v>
      </c>
      <c r="AJ202">
        <v>12.2</v>
      </c>
      <c r="AK202">
        <v>0</v>
      </c>
      <c r="AL202">
        <v>0</v>
      </c>
      <c r="AM202">
        <v>0.4</v>
      </c>
      <c r="AN202">
        <v>0</v>
      </c>
      <c r="AO202">
        <v>0</v>
      </c>
      <c r="AP202">
        <v>0</v>
      </c>
      <c r="AQ202">
        <v>0</v>
      </c>
      <c r="AR202">
        <v>0</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row>
    <row r="203" spans="1:75" x14ac:dyDescent="0.25">
      <c r="A203">
        <v>2449000</v>
      </c>
      <c r="B203">
        <v>1</v>
      </c>
      <c r="C203" s="1">
        <v>19968</v>
      </c>
      <c r="D203">
        <v>1</v>
      </c>
      <c r="E203">
        <v>28</v>
      </c>
      <c r="F203">
        <v>72.8</v>
      </c>
      <c r="G203">
        <v>28</v>
      </c>
      <c r="H203">
        <v>9</v>
      </c>
      <c r="I203">
        <v>1</v>
      </c>
      <c r="J203">
        <v>1</v>
      </c>
      <c r="K203">
        <v>1</v>
      </c>
      <c r="N203">
        <v>0</v>
      </c>
      <c r="O203">
        <v>0</v>
      </c>
      <c r="P203">
        <v>0.1</v>
      </c>
      <c r="Q203">
        <v>0</v>
      </c>
      <c r="R203">
        <v>0.2</v>
      </c>
      <c r="S203">
        <v>0</v>
      </c>
      <c r="T203">
        <v>0</v>
      </c>
      <c r="U203">
        <v>0.1</v>
      </c>
      <c r="V203">
        <v>0</v>
      </c>
      <c r="W203">
        <v>0</v>
      </c>
      <c r="X203">
        <v>0</v>
      </c>
      <c r="Y203">
        <v>0</v>
      </c>
      <c r="Z203">
        <v>10.199999999999999</v>
      </c>
      <c r="AA203">
        <v>0</v>
      </c>
      <c r="AB203">
        <v>0</v>
      </c>
      <c r="AC203">
        <v>0</v>
      </c>
      <c r="AD203">
        <v>0</v>
      </c>
      <c r="AE203">
        <v>0</v>
      </c>
      <c r="AF203">
        <v>10</v>
      </c>
      <c r="AG203">
        <v>0</v>
      </c>
      <c r="AH203">
        <v>10</v>
      </c>
      <c r="AI203">
        <v>0</v>
      </c>
      <c r="AJ203">
        <v>0</v>
      </c>
      <c r="AK203">
        <v>0</v>
      </c>
      <c r="AL203">
        <v>0</v>
      </c>
      <c r="AM203">
        <v>10</v>
      </c>
      <c r="AN203">
        <v>4.2</v>
      </c>
      <c r="AO203">
        <v>28</v>
      </c>
      <c r="AP203">
        <v>0</v>
      </c>
      <c r="AQ203">
        <v>0</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0</v>
      </c>
    </row>
    <row r="204" spans="1:75" x14ac:dyDescent="0.25">
      <c r="A204">
        <v>2449000</v>
      </c>
      <c r="B204">
        <v>1</v>
      </c>
      <c r="C204" s="1">
        <v>19998</v>
      </c>
      <c r="D204">
        <v>1</v>
      </c>
      <c r="E204">
        <v>22.2</v>
      </c>
      <c r="F204">
        <v>127.7</v>
      </c>
      <c r="G204">
        <v>10</v>
      </c>
      <c r="H204">
        <v>14</v>
      </c>
      <c r="I204">
        <v>1</v>
      </c>
      <c r="J204">
        <v>1</v>
      </c>
      <c r="K204">
        <v>1</v>
      </c>
      <c r="N204">
        <v>0</v>
      </c>
      <c r="O204">
        <v>0</v>
      </c>
      <c r="P204">
        <v>0</v>
      </c>
      <c r="Q204">
        <v>0.1</v>
      </c>
      <c r="R204">
        <v>6</v>
      </c>
      <c r="S204">
        <v>0</v>
      </c>
      <c r="T204">
        <v>6.2</v>
      </c>
      <c r="U204">
        <v>0</v>
      </c>
      <c r="V204">
        <v>0</v>
      </c>
      <c r="W204">
        <v>22.2</v>
      </c>
      <c r="X204">
        <v>0</v>
      </c>
      <c r="Y204">
        <v>0</v>
      </c>
      <c r="Z204">
        <v>10</v>
      </c>
      <c r="AA204">
        <v>9</v>
      </c>
      <c r="AB204">
        <v>0</v>
      </c>
      <c r="AC204">
        <v>16.2</v>
      </c>
      <c r="AD204">
        <v>0</v>
      </c>
      <c r="AE204">
        <v>0</v>
      </c>
      <c r="AF204">
        <v>6.2</v>
      </c>
      <c r="AG204">
        <v>0</v>
      </c>
      <c r="AH204">
        <v>12.2</v>
      </c>
      <c r="AI204">
        <v>10.1</v>
      </c>
      <c r="AJ204">
        <v>0</v>
      </c>
      <c r="AK204">
        <v>0</v>
      </c>
      <c r="AL204">
        <v>0</v>
      </c>
      <c r="AM204">
        <v>0</v>
      </c>
      <c r="AN204">
        <v>0</v>
      </c>
      <c r="AO204">
        <v>6.2</v>
      </c>
      <c r="AP204">
        <v>10.1</v>
      </c>
      <c r="AQ204">
        <v>6.2</v>
      </c>
      <c r="AR204">
        <v>7</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row>
    <row r="205" spans="1:75" x14ac:dyDescent="0.25">
      <c r="A205">
        <v>2449000</v>
      </c>
      <c r="B205">
        <v>1</v>
      </c>
      <c r="C205" s="1">
        <v>20029</v>
      </c>
      <c r="D205">
        <v>1</v>
      </c>
      <c r="E205">
        <v>12.2</v>
      </c>
      <c r="F205">
        <v>12.8</v>
      </c>
      <c r="G205">
        <v>11</v>
      </c>
      <c r="H205">
        <v>4</v>
      </c>
      <c r="I205">
        <v>1</v>
      </c>
      <c r="J205">
        <v>1</v>
      </c>
      <c r="K205">
        <v>1</v>
      </c>
      <c r="N205">
        <v>0.4</v>
      </c>
      <c r="O205">
        <v>0</v>
      </c>
      <c r="P205">
        <v>0</v>
      </c>
      <c r="Q205">
        <v>0</v>
      </c>
      <c r="R205">
        <v>0</v>
      </c>
      <c r="S205">
        <v>0</v>
      </c>
      <c r="T205">
        <v>0</v>
      </c>
      <c r="U205">
        <v>0</v>
      </c>
      <c r="V205">
        <v>0.1</v>
      </c>
      <c r="W205">
        <v>0</v>
      </c>
      <c r="X205">
        <v>12.2</v>
      </c>
      <c r="Y205">
        <v>0</v>
      </c>
      <c r="Z205">
        <v>0</v>
      </c>
      <c r="AA205">
        <v>0</v>
      </c>
      <c r="AB205">
        <v>0</v>
      </c>
      <c r="AC205">
        <v>0</v>
      </c>
      <c r="AD205">
        <v>0</v>
      </c>
      <c r="AE205">
        <v>0.1</v>
      </c>
      <c r="AF205">
        <v>0</v>
      </c>
      <c r="AG205">
        <v>0</v>
      </c>
      <c r="AH205">
        <v>0</v>
      </c>
      <c r="AI205">
        <v>0</v>
      </c>
      <c r="AJ205">
        <v>0</v>
      </c>
      <c r="AK205">
        <v>0</v>
      </c>
      <c r="AL205">
        <v>0</v>
      </c>
      <c r="AM205">
        <v>0</v>
      </c>
      <c r="AN205">
        <v>0</v>
      </c>
      <c r="AO205">
        <v>0</v>
      </c>
      <c r="AP205">
        <v>0</v>
      </c>
      <c r="AQ205">
        <v>0</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0</v>
      </c>
    </row>
    <row r="206" spans="1:75" x14ac:dyDescent="0.25">
      <c r="A206">
        <v>2449000</v>
      </c>
      <c r="B206">
        <v>1</v>
      </c>
      <c r="C206" s="1">
        <v>20059</v>
      </c>
      <c r="D206">
        <v>1</v>
      </c>
      <c r="E206">
        <v>12.2</v>
      </c>
      <c r="F206">
        <v>53.1</v>
      </c>
      <c r="G206">
        <v>18</v>
      </c>
      <c r="H206">
        <v>11</v>
      </c>
      <c r="I206">
        <v>1</v>
      </c>
      <c r="J206">
        <v>1</v>
      </c>
      <c r="K206">
        <v>1</v>
      </c>
      <c r="N206">
        <v>0</v>
      </c>
      <c r="O206">
        <v>0</v>
      </c>
      <c r="P206">
        <v>0</v>
      </c>
      <c r="Q206">
        <v>0.2</v>
      </c>
      <c r="R206">
        <v>0</v>
      </c>
      <c r="S206">
        <v>0</v>
      </c>
      <c r="T206">
        <v>0.6</v>
      </c>
      <c r="U206">
        <v>0</v>
      </c>
      <c r="V206">
        <v>0</v>
      </c>
      <c r="W206">
        <v>0.1</v>
      </c>
      <c r="X206">
        <v>0</v>
      </c>
      <c r="Y206">
        <v>0</v>
      </c>
      <c r="Z206">
        <v>10.199999999999999</v>
      </c>
      <c r="AA206">
        <v>0</v>
      </c>
      <c r="AB206">
        <v>0</v>
      </c>
      <c r="AC206">
        <v>0</v>
      </c>
      <c r="AD206">
        <v>0</v>
      </c>
      <c r="AE206">
        <v>12.2</v>
      </c>
      <c r="AF206">
        <v>10</v>
      </c>
      <c r="AG206">
        <v>9.1999999999999993</v>
      </c>
      <c r="AH206">
        <v>0</v>
      </c>
      <c r="AI206">
        <v>0.1</v>
      </c>
      <c r="AJ206">
        <v>0</v>
      </c>
      <c r="AK206">
        <v>0</v>
      </c>
      <c r="AL206">
        <v>0.1</v>
      </c>
      <c r="AM206">
        <v>0.3</v>
      </c>
      <c r="AN206">
        <v>0</v>
      </c>
      <c r="AO206">
        <v>10.1</v>
      </c>
      <c r="AP206">
        <v>0</v>
      </c>
      <c r="AQ206">
        <v>0</v>
      </c>
      <c r="AR206">
        <v>0</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row>
    <row r="207" spans="1:75" s="2" customFormat="1" x14ac:dyDescent="0.25">
      <c r="A207" s="2">
        <v>2449000</v>
      </c>
      <c r="B207" s="2">
        <v>1</v>
      </c>
      <c r="C207" s="3">
        <v>20090</v>
      </c>
      <c r="D207" s="2">
        <v>1</v>
      </c>
      <c r="E207" s="2">
        <v>28.2</v>
      </c>
      <c r="F207" s="2">
        <v>109.2</v>
      </c>
      <c r="G207" s="2">
        <v>10</v>
      </c>
      <c r="H207" s="2">
        <v>15</v>
      </c>
      <c r="I207" s="2">
        <v>1</v>
      </c>
      <c r="J207" s="2">
        <v>1</v>
      </c>
      <c r="K207" s="2">
        <v>1</v>
      </c>
      <c r="N207" s="2">
        <v>0</v>
      </c>
      <c r="O207" s="2">
        <v>0.6</v>
      </c>
      <c r="P207" s="2">
        <v>10.199999999999999</v>
      </c>
      <c r="Q207" s="2">
        <v>0</v>
      </c>
      <c r="R207" s="2">
        <v>0</v>
      </c>
      <c r="S207" s="2">
        <v>0.1</v>
      </c>
      <c r="T207" s="2">
        <v>0</v>
      </c>
      <c r="U207" s="2">
        <v>12</v>
      </c>
      <c r="V207" s="2">
        <v>0.6</v>
      </c>
      <c r="W207" s="2">
        <v>28.2</v>
      </c>
      <c r="X207" s="2">
        <v>19</v>
      </c>
      <c r="Y207" s="2">
        <v>0</v>
      </c>
      <c r="Z207" s="2">
        <v>0</v>
      </c>
      <c r="AA207" s="2">
        <v>10.199999999999999</v>
      </c>
      <c r="AB207" s="2">
        <v>0</v>
      </c>
      <c r="AC207" s="2">
        <v>10.199999999999999</v>
      </c>
      <c r="AD207" s="2">
        <v>6.1</v>
      </c>
      <c r="AE207" s="2">
        <v>9.1999999999999993</v>
      </c>
      <c r="AF207" s="2">
        <v>0</v>
      </c>
      <c r="AG207" s="2">
        <v>0</v>
      </c>
      <c r="AH207" s="2">
        <v>0</v>
      </c>
      <c r="AI207" s="2">
        <v>0</v>
      </c>
      <c r="AJ207" s="2">
        <v>0.2</v>
      </c>
      <c r="AK207" s="2">
        <v>0</v>
      </c>
      <c r="AL207" s="2">
        <v>0.4</v>
      </c>
      <c r="AM207" s="2">
        <v>0</v>
      </c>
      <c r="AN207" s="2">
        <v>0</v>
      </c>
      <c r="AO207" s="2">
        <v>0.1</v>
      </c>
      <c r="AP207" s="2">
        <v>0</v>
      </c>
      <c r="AQ207" s="2">
        <v>2.1</v>
      </c>
      <c r="AR207" s="2">
        <v>0</v>
      </c>
      <c r="AS207" s="2">
        <v>1</v>
      </c>
      <c r="AT207" s="2">
        <v>1</v>
      </c>
      <c r="AU207" s="2">
        <v>1</v>
      </c>
      <c r="AV207" s="2">
        <v>1</v>
      </c>
      <c r="AW207" s="2">
        <v>1</v>
      </c>
      <c r="AX207" s="2">
        <v>1</v>
      </c>
      <c r="AY207" s="2">
        <v>1</v>
      </c>
      <c r="AZ207" s="2">
        <v>1</v>
      </c>
      <c r="BA207" s="2">
        <v>1</v>
      </c>
      <c r="BB207" s="2">
        <v>1</v>
      </c>
      <c r="BC207" s="2">
        <v>1</v>
      </c>
      <c r="BD207" s="2">
        <v>1</v>
      </c>
      <c r="BE207" s="2">
        <v>1</v>
      </c>
      <c r="BF207" s="2">
        <v>1</v>
      </c>
      <c r="BG207" s="2">
        <v>1</v>
      </c>
      <c r="BH207" s="2">
        <v>1</v>
      </c>
      <c r="BI207" s="2">
        <v>1</v>
      </c>
      <c r="BJ207" s="2">
        <v>1</v>
      </c>
      <c r="BK207" s="2">
        <v>1</v>
      </c>
      <c r="BL207" s="2">
        <v>1</v>
      </c>
      <c r="BM207" s="2">
        <v>1</v>
      </c>
      <c r="BN207" s="2">
        <v>1</v>
      </c>
      <c r="BO207" s="2">
        <v>1</v>
      </c>
      <c r="BP207" s="2">
        <v>1</v>
      </c>
      <c r="BQ207" s="2">
        <v>1</v>
      </c>
      <c r="BR207" s="2">
        <v>1</v>
      </c>
      <c r="BS207" s="2">
        <v>1</v>
      </c>
      <c r="BT207" s="2">
        <v>1</v>
      </c>
      <c r="BU207" s="2">
        <v>1</v>
      </c>
      <c r="BV207" s="2">
        <v>1</v>
      </c>
      <c r="BW207" s="2">
        <v>1</v>
      </c>
    </row>
    <row r="208" spans="1:75" x14ac:dyDescent="0.25">
      <c r="A208">
        <v>2449000</v>
      </c>
      <c r="B208">
        <v>1</v>
      </c>
      <c r="C208" s="1">
        <v>20121</v>
      </c>
      <c r="D208">
        <v>1</v>
      </c>
      <c r="E208">
        <v>38.200000000000003</v>
      </c>
      <c r="F208">
        <v>108.1</v>
      </c>
      <c r="G208">
        <v>27</v>
      </c>
      <c r="H208">
        <v>10</v>
      </c>
      <c r="I208">
        <v>1</v>
      </c>
      <c r="J208">
        <v>1</v>
      </c>
      <c r="K208">
        <v>1</v>
      </c>
      <c r="N208">
        <v>0</v>
      </c>
      <c r="O208">
        <v>10.199999999999999</v>
      </c>
      <c r="P208">
        <v>0</v>
      </c>
      <c r="Q208">
        <v>0.6</v>
      </c>
      <c r="R208">
        <v>0</v>
      </c>
      <c r="S208">
        <v>0.2</v>
      </c>
      <c r="T208">
        <v>0</v>
      </c>
      <c r="U208">
        <v>0</v>
      </c>
      <c r="V208">
        <v>0</v>
      </c>
      <c r="W208">
        <v>0</v>
      </c>
      <c r="X208">
        <v>9.1999999999999993</v>
      </c>
      <c r="Y208">
        <v>0</v>
      </c>
      <c r="Z208">
        <v>0</v>
      </c>
      <c r="AA208">
        <v>0</v>
      </c>
      <c r="AB208">
        <v>0</v>
      </c>
      <c r="AC208">
        <v>0</v>
      </c>
      <c r="AD208">
        <v>0.2</v>
      </c>
      <c r="AE208">
        <v>0</v>
      </c>
      <c r="AF208">
        <v>0</v>
      </c>
      <c r="AG208">
        <v>0</v>
      </c>
      <c r="AH208">
        <v>10.199999999999999</v>
      </c>
      <c r="AI208">
        <v>19</v>
      </c>
      <c r="AJ208">
        <v>16.2</v>
      </c>
      <c r="AK208">
        <v>0</v>
      </c>
      <c r="AL208">
        <v>0</v>
      </c>
      <c r="AM208">
        <v>0</v>
      </c>
      <c r="AN208">
        <v>38.200000000000003</v>
      </c>
      <c r="AO208">
        <v>4.0999999999999996</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0</v>
      </c>
    </row>
    <row r="209" spans="1:75" x14ac:dyDescent="0.25">
      <c r="A209">
        <v>2449000</v>
      </c>
      <c r="B209">
        <v>1</v>
      </c>
      <c r="C209" s="1">
        <v>20149</v>
      </c>
      <c r="D209">
        <v>1</v>
      </c>
      <c r="E209">
        <v>32.200000000000003</v>
      </c>
      <c r="F209">
        <v>114.7</v>
      </c>
      <c r="G209">
        <v>15</v>
      </c>
      <c r="H209">
        <v>12</v>
      </c>
      <c r="I209">
        <v>1</v>
      </c>
      <c r="J209">
        <v>1</v>
      </c>
      <c r="K209">
        <v>1</v>
      </c>
      <c r="N209">
        <v>0</v>
      </c>
      <c r="O209">
        <v>0</v>
      </c>
      <c r="P209">
        <v>0</v>
      </c>
      <c r="Q209">
        <v>0</v>
      </c>
      <c r="R209">
        <v>6.2</v>
      </c>
      <c r="S209">
        <v>12</v>
      </c>
      <c r="T209">
        <v>10</v>
      </c>
      <c r="U209">
        <v>6.2</v>
      </c>
      <c r="V209">
        <v>0</v>
      </c>
      <c r="W209">
        <v>0</v>
      </c>
      <c r="X209">
        <v>9.1999999999999993</v>
      </c>
      <c r="Y209">
        <v>4.0999999999999996</v>
      </c>
      <c r="Z209">
        <v>0</v>
      </c>
      <c r="AA209">
        <v>0.2</v>
      </c>
      <c r="AB209">
        <v>32.200000000000003</v>
      </c>
      <c r="AC209">
        <v>0</v>
      </c>
      <c r="AD209">
        <v>0</v>
      </c>
      <c r="AE209">
        <v>0</v>
      </c>
      <c r="AF209">
        <v>0</v>
      </c>
      <c r="AG209">
        <v>0</v>
      </c>
      <c r="AH209">
        <v>10</v>
      </c>
      <c r="AI209">
        <v>0</v>
      </c>
      <c r="AJ209">
        <v>0.3</v>
      </c>
      <c r="AK209">
        <v>0</v>
      </c>
      <c r="AL209">
        <v>0</v>
      </c>
      <c r="AM209">
        <v>0</v>
      </c>
      <c r="AN209">
        <v>18.2</v>
      </c>
      <c r="AO209">
        <v>6.1</v>
      </c>
      <c r="AP209">
        <v>0</v>
      </c>
      <c r="AQ209">
        <v>0</v>
      </c>
      <c r="AR209">
        <v>0</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row>
    <row r="210" spans="1:75" x14ac:dyDescent="0.25">
      <c r="A210">
        <v>2449000</v>
      </c>
      <c r="B210">
        <v>1</v>
      </c>
      <c r="C210" s="1">
        <v>20180</v>
      </c>
      <c r="D210">
        <v>1</v>
      </c>
      <c r="E210">
        <v>17.2</v>
      </c>
      <c r="F210">
        <v>55.3</v>
      </c>
      <c r="G210">
        <v>28</v>
      </c>
      <c r="H210">
        <v>11</v>
      </c>
      <c r="I210">
        <v>1</v>
      </c>
      <c r="J210">
        <v>1</v>
      </c>
      <c r="K210">
        <v>1</v>
      </c>
      <c r="N210">
        <v>0</v>
      </c>
      <c r="O210">
        <v>0</v>
      </c>
      <c r="P210">
        <v>6.2</v>
      </c>
      <c r="Q210">
        <v>0.2</v>
      </c>
      <c r="R210">
        <v>0.1</v>
      </c>
      <c r="S210">
        <v>0</v>
      </c>
      <c r="T210">
        <v>0</v>
      </c>
      <c r="U210">
        <v>0</v>
      </c>
      <c r="V210">
        <v>0</v>
      </c>
      <c r="W210">
        <v>0</v>
      </c>
      <c r="X210">
        <v>0.6</v>
      </c>
      <c r="Y210">
        <v>0</v>
      </c>
      <c r="Z210">
        <v>0</v>
      </c>
      <c r="AA210">
        <v>0.3</v>
      </c>
      <c r="AB210">
        <v>10.199999999999999</v>
      </c>
      <c r="AC210">
        <v>6.1</v>
      </c>
      <c r="AD210">
        <v>0</v>
      </c>
      <c r="AE210">
        <v>6.2</v>
      </c>
      <c r="AF210">
        <v>8.1</v>
      </c>
      <c r="AG210">
        <v>0</v>
      </c>
      <c r="AH210">
        <v>0</v>
      </c>
      <c r="AI210">
        <v>0</v>
      </c>
      <c r="AJ210">
        <v>0</v>
      </c>
      <c r="AK210">
        <v>0</v>
      </c>
      <c r="AL210">
        <v>0</v>
      </c>
      <c r="AM210">
        <v>0.1</v>
      </c>
      <c r="AN210">
        <v>0</v>
      </c>
      <c r="AO210">
        <v>17.2</v>
      </c>
      <c r="AP210">
        <v>0</v>
      </c>
      <c r="AQ210">
        <v>0</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0</v>
      </c>
    </row>
    <row r="211" spans="1:75" x14ac:dyDescent="0.25">
      <c r="A211">
        <v>2449000</v>
      </c>
      <c r="B211">
        <v>1</v>
      </c>
      <c r="C211" s="1">
        <v>20210</v>
      </c>
      <c r="D211">
        <v>1</v>
      </c>
      <c r="E211">
        <v>19.100000000000001</v>
      </c>
      <c r="F211">
        <v>84.1</v>
      </c>
      <c r="G211">
        <v>15</v>
      </c>
      <c r="H211">
        <v>12</v>
      </c>
      <c r="I211">
        <v>1</v>
      </c>
      <c r="J211">
        <v>1</v>
      </c>
      <c r="K211">
        <v>1</v>
      </c>
      <c r="N211">
        <v>0</v>
      </c>
      <c r="O211">
        <v>0</v>
      </c>
      <c r="P211">
        <v>0</v>
      </c>
      <c r="Q211">
        <v>0.2</v>
      </c>
      <c r="R211">
        <v>0</v>
      </c>
      <c r="S211">
        <v>10.1</v>
      </c>
      <c r="T211">
        <v>0.2</v>
      </c>
      <c r="U211">
        <v>0</v>
      </c>
      <c r="V211">
        <v>0</v>
      </c>
      <c r="W211">
        <v>0</v>
      </c>
      <c r="X211">
        <v>0</v>
      </c>
      <c r="Y211">
        <v>0</v>
      </c>
      <c r="Z211">
        <v>0</v>
      </c>
      <c r="AA211">
        <v>0</v>
      </c>
      <c r="AB211">
        <v>19.100000000000001</v>
      </c>
      <c r="AC211">
        <v>0</v>
      </c>
      <c r="AD211">
        <v>10.199999999999999</v>
      </c>
      <c r="AE211">
        <v>0</v>
      </c>
      <c r="AF211">
        <v>10.199999999999999</v>
      </c>
      <c r="AG211">
        <v>14</v>
      </c>
      <c r="AH211">
        <v>0</v>
      </c>
      <c r="AI211">
        <v>0</v>
      </c>
      <c r="AJ211">
        <v>0.2</v>
      </c>
      <c r="AK211">
        <v>0</v>
      </c>
      <c r="AL211">
        <v>0.2</v>
      </c>
      <c r="AM211">
        <v>0.3</v>
      </c>
      <c r="AN211">
        <v>0</v>
      </c>
      <c r="AO211">
        <v>0</v>
      </c>
      <c r="AP211">
        <v>0</v>
      </c>
      <c r="AQ211">
        <v>10.199999999999999</v>
      </c>
      <c r="AR211">
        <v>9.1999999999999993</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row>
    <row r="212" spans="1:75" x14ac:dyDescent="0.25">
      <c r="A212">
        <v>2449000</v>
      </c>
      <c r="B212">
        <v>1</v>
      </c>
      <c r="C212" s="1">
        <v>20241</v>
      </c>
      <c r="D212">
        <v>1</v>
      </c>
      <c r="E212">
        <v>35.1</v>
      </c>
      <c r="F212">
        <v>178.7</v>
      </c>
      <c r="G212">
        <v>14</v>
      </c>
      <c r="H212">
        <v>18</v>
      </c>
      <c r="I212">
        <v>1</v>
      </c>
      <c r="J212">
        <v>1</v>
      </c>
      <c r="K212">
        <v>1</v>
      </c>
      <c r="N212">
        <v>12.1</v>
      </c>
      <c r="O212">
        <v>0.2</v>
      </c>
      <c r="P212">
        <v>0</v>
      </c>
      <c r="Q212">
        <v>0</v>
      </c>
      <c r="R212">
        <v>6.2</v>
      </c>
      <c r="S212">
        <v>9.1</v>
      </c>
      <c r="T212">
        <v>0</v>
      </c>
      <c r="U212">
        <v>0</v>
      </c>
      <c r="V212">
        <v>7.6</v>
      </c>
      <c r="W212">
        <v>0</v>
      </c>
      <c r="X212">
        <v>0</v>
      </c>
      <c r="Y212">
        <v>21</v>
      </c>
      <c r="Z212">
        <v>0</v>
      </c>
      <c r="AA212">
        <v>35.1</v>
      </c>
      <c r="AB212">
        <v>0.2</v>
      </c>
      <c r="AC212">
        <v>0.4</v>
      </c>
      <c r="AD212">
        <v>14.1</v>
      </c>
      <c r="AE212">
        <v>22.1</v>
      </c>
      <c r="AF212">
        <v>14.5</v>
      </c>
      <c r="AG212">
        <v>20</v>
      </c>
      <c r="AH212">
        <v>0</v>
      </c>
      <c r="AI212">
        <v>9.1</v>
      </c>
      <c r="AJ212">
        <v>6.2</v>
      </c>
      <c r="AK212">
        <v>0</v>
      </c>
      <c r="AL212">
        <v>0</v>
      </c>
      <c r="AM212">
        <v>0.3</v>
      </c>
      <c r="AN212">
        <v>0</v>
      </c>
      <c r="AO212">
        <v>0.1</v>
      </c>
      <c r="AP212">
        <v>0.4</v>
      </c>
      <c r="AQ212">
        <v>0</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0</v>
      </c>
    </row>
    <row r="213" spans="1:75" x14ac:dyDescent="0.25">
      <c r="A213">
        <v>2449000</v>
      </c>
      <c r="B213">
        <v>1</v>
      </c>
      <c r="C213" s="1">
        <v>20271</v>
      </c>
      <c r="D213">
        <v>1</v>
      </c>
      <c r="E213">
        <v>24.1</v>
      </c>
      <c r="F213">
        <v>128.69999999999999</v>
      </c>
      <c r="G213">
        <v>4</v>
      </c>
      <c r="H213">
        <v>19</v>
      </c>
      <c r="I213">
        <v>1</v>
      </c>
      <c r="J213">
        <v>1</v>
      </c>
      <c r="K213">
        <v>1</v>
      </c>
      <c r="N213">
        <v>0</v>
      </c>
      <c r="O213">
        <v>10.1</v>
      </c>
      <c r="P213">
        <v>21.2</v>
      </c>
      <c r="Q213">
        <v>24.1</v>
      </c>
      <c r="R213">
        <v>9.1</v>
      </c>
      <c r="S213">
        <v>18.2</v>
      </c>
      <c r="T213">
        <v>9</v>
      </c>
      <c r="U213">
        <v>12.2</v>
      </c>
      <c r="V213">
        <v>4.0999999999999996</v>
      </c>
      <c r="W213">
        <v>0.2</v>
      </c>
      <c r="X213">
        <v>0</v>
      </c>
      <c r="Y213">
        <v>0</v>
      </c>
      <c r="Z213">
        <v>0</v>
      </c>
      <c r="AA213">
        <v>0</v>
      </c>
      <c r="AB213">
        <v>0.2</v>
      </c>
      <c r="AC213">
        <v>0</v>
      </c>
      <c r="AD213">
        <v>0.3</v>
      </c>
      <c r="AE213">
        <v>0</v>
      </c>
      <c r="AF213">
        <v>0.1</v>
      </c>
      <c r="AG213">
        <v>0.2</v>
      </c>
      <c r="AH213">
        <v>0</v>
      </c>
      <c r="AI213">
        <v>0.3</v>
      </c>
      <c r="AJ213">
        <v>0</v>
      </c>
      <c r="AK213">
        <v>0</v>
      </c>
      <c r="AL213">
        <v>0</v>
      </c>
      <c r="AM213">
        <v>0.2</v>
      </c>
      <c r="AN213">
        <v>0</v>
      </c>
      <c r="AO213">
        <v>0.3</v>
      </c>
      <c r="AP213">
        <v>0.4</v>
      </c>
      <c r="AQ213">
        <v>18.2</v>
      </c>
      <c r="AR213">
        <v>0.3</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row>
    <row r="214" spans="1:75" x14ac:dyDescent="0.25">
      <c r="A214">
        <v>2449000</v>
      </c>
      <c r="B214">
        <v>1</v>
      </c>
      <c r="C214" s="1">
        <v>20302</v>
      </c>
      <c r="D214">
        <v>1</v>
      </c>
      <c r="E214">
        <v>28.2</v>
      </c>
      <c r="F214">
        <v>104.8</v>
      </c>
      <c r="G214">
        <v>28</v>
      </c>
      <c r="H214">
        <v>14</v>
      </c>
      <c r="I214">
        <v>1</v>
      </c>
      <c r="J214">
        <v>1</v>
      </c>
      <c r="K214">
        <v>1</v>
      </c>
      <c r="N214">
        <v>0</v>
      </c>
      <c r="O214">
        <v>0.3</v>
      </c>
      <c r="P214">
        <v>0</v>
      </c>
      <c r="Q214">
        <v>0</v>
      </c>
      <c r="R214">
        <v>0</v>
      </c>
      <c r="S214">
        <v>0.1</v>
      </c>
      <c r="T214">
        <v>0</v>
      </c>
      <c r="U214">
        <v>0</v>
      </c>
      <c r="V214">
        <v>0</v>
      </c>
      <c r="W214">
        <v>1.4</v>
      </c>
      <c r="X214">
        <v>0</v>
      </c>
      <c r="Y214">
        <v>0</v>
      </c>
      <c r="Z214">
        <v>0</v>
      </c>
      <c r="AA214">
        <v>0</v>
      </c>
      <c r="AB214">
        <v>9.1</v>
      </c>
      <c r="AC214">
        <v>0</v>
      </c>
      <c r="AD214">
        <v>0</v>
      </c>
      <c r="AE214">
        <v>0.1</v>
      </c>
      <c r="AF214">
        <v>0</v>
      </c>
      <c r="AG214">
        <v>0</v>
      </c>
      <c r="AH214">
        <v>0</v>
      </c>
      <c r="AI214">
        <v>0.1</v>
      </c>
      <c r="AJ214">
        <v>0.6</v>
      </c>
      <c r="AK214">
        <v>14.2</v>
      </c>
      <c r="AL214">
        <v>20.399999999999999</v>
      </c>
      <c r="AM214">
        <v>10.1</v>
      </c>
      <c r="AN214">
        <v>6</v>
      </c>
      <c r="AO214">
        <v>28.2</v>
      </c>
      <c r="AP214">
        <v>14</v>
      </c>
      <c r="AQ214">
        <v>0.2</v>
      </c>
      <c r="AR214">
        <v>0</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row>
    <row r="215" spans="1:75" x14ac:dyDescent="0.25">
      <c r="A215">
        <v>2449000</v>
      </c>
      <c r="B215">
        <v>1</v>
      </c>
      <c r="C215" s="1">
        <v>20333</v>
      </c>
      <c r="D215">
        <v>1</v>
      </c>
      <c r="E215">
        <v>21.2</v>
      </c>
      <c r="F215">
        <v>36.6</v>
      </c>
      <c r="G215">
        <v>3</v>
      </c>
      <c r="H215">
        <v>9</v>
      </c>
      <c r="I215">
        <v>1</v>
      </c>
      <c r="J215">
        <v>1</v>
      </c>
      <c r="K215">
        <v>1</v>
      </c>
      <c r="N215">
        <v>0</v>
      </c>
      <c r="O215">
        <v>0</v>
      </c>
      <c r="P215">
        <v>21.2</v>
      </c>
      <c r="Q215">
        <v>10</v>
      </c>
      <c r="R215">
        <v>4.4000000000000004</v>
      </c>
      <c r="S215">
        <v>0</v>
      </c>
      <c r="T215">
        <v>0</v>
      </c>
      <c r="U215">
        <v>0</v>
      </c>
      <c r="V215">
        <v>0</v>
      </c>
      <c r="W215">
        <v>0</v>
      </c>
      <c r="X215">
        <v>0.2</v>
      </c>
      <c r="Y215">
        <v>0</v>
      </c>
      <c r="Z215">
        <v>0</v>
      </c>
      <c r="AA215">
        <v>0</v>
      </c>
      <c r="AB215">
        <v>0</v>
      </c>
      <c r="AC215">
        <v>0.2</v>
      </c>
      <c r="AD215">
        <v>0</v>
      </c>
      <c r="AE215">
        <v>0</v>
      </c>
      <c r="AF215">
        <v>0.1</v>
      </c>
      <c r="AG215">
        <v>0</v>
      </c>
      <c r="AH215">
        <v>0</v>
      </c>
      <c r="AI215">
        <v>0</v>
      </c>
      <c r="AJ215">
        <v>0.2</v>
      </c>
      <c r="AK215">
        <v>0</v>
      </c>
      <c r="AL215">
        <v>0</v>
      </c>
      <c r="AM215">
        <v>0</v>
      </c>
      <c r="AN215">
        <v>0.2</v>
      </c>
      <c r="AO215">
        <v>0</v>
      </c>
      <c r="AP215">
        <v>0.1</v>
      </c>
      <c r="AQ215">
        <v>0</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0</v>
      </c>
    </row>
    <row r="216" spans="1:75" x14ac:dyDescent="0.25">
      <c r="A216">
        <v>2449000</v>
      </c>
      <c r="B216">
        <v>1</v>
      </c>
      <c r="C216" s="1">
        <v>20363</v>
      </c>
      <c r="D216">
        <v>1</v>
      </c>
      <c r="E216">
        <v>32</v>
      </c>
      <c r="F216">
        <v>110.9</v>
      </c>
      <c r="G216">
        <v>28</v>
      </c>
      <c r="H216">
        <v>11</v>
      </c>
      <c r="I216">
        <v>1</v>
      </c>
      <c r="J216">
        <v>1</v>
      </c>
      <c r="K216">
        <v>1</v>
      </c>
      <c r="N216">
        <v>0</v>
      </c>
      <c r="O216">
        <v>10</v>
      </c>
      <c r="P216">
        <v>0</v>
      </c>
      <c r="Q216">
        <v>0</v>
      </c>
      <c r="R216">
        <v>0</v>
      </c>
      <c r="S216">
        <v>0.1</v>
      </c>
      <c r="T216">
        <v>0</v>
      </c>
      <c r="U216">
        <v>0</v>
      </c>
      <c r="V216">
        <v>0.2</v>
      </c>
      <c r="W216">
        <v>19.100000000000001</v>
      </c>
      <c r="X216">
        <v>0</v>
      </c>
      <c r="Y216">
        <v>0</v>
      </c>
      <c r="Z216">
        <v>22</v>
      </c>
      <c r="AA216">
        <v>17</v>
      </c>
      <c r="AB216">
        <v>0.1</v>
      </c>
      <c r="AC216">
        <v>0</v>
      </c>
      <c r="AD216">
        <v>0</v>
      </c>
      <c r="AE216">
        <v>10.1</v>
      </c>
      <c r="AF216">
        <v>0</v>
      </c>
      <c r="AG216">
        <v>0</v>
      </c>
      <c r="AH216">
        <v>0</v>
      </c>
      <c r="AI216">
        <v>0.1</v>
      </c>
      <c r="AJ216">
        <v>0</v>
      </c>
      <c r="AK216">
        <v>0.2</v>
      </c>
      <c r="AL216">
        <v>0</v>
      </c>
      <c r="AM216">
        <v>0</v>
      </c>
      <c r="AN216">
        <v>0</v>
      </c>
      <c r="AO216">
        <v>32</v>
      </c>
      <c r="AP216">
        <v>0</v>
      </c>
      <c r="AQ216">
        <v>0</v>
      </c>
      <c r="AR216">
        <v>0</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row>
    <row r="217" spans="1:75" x14ac:dyDescent="0.25">
      <c r="A217">
        <v>2449000</v>
      </c>
      <c r="B217">
        <v>1</v>
      </c>
      <c r="C217" s="1">
        <v>20394</v>
      </c>
      <c r="D217">
        <v>1</v>
      </c>
      <c r="E217">
        <v>33.1</v>
      </c>
      <c r="F217">
        <v>131.5</v>
      </c>
      <c r="G217">
        <v>3</v>
      </c>
      <c r="H217">
        <v>11</v>
      </c>
      <c r="I217">
        <v>1</v>
      </c>
      <c r="J217">
        <v>1</v>
      </c>
      <c r="K217">
        <v>1</v>
      </c>
      <c r="N217">
        <v>21</v>
      </c>
      <c r="O217">
        <v>32.200000000000003</v>
      </c>
      <c r="P217">
        <v>33.1</v>
      </c>
      <c r="Q217">
        <v>0</v>
      </c>
      <c r="R217">
        <v>0</v>
      </c>
      <c r="S217">
        <v>0</v>
      </c>
      <c r="T217">
        <v>0</v>
      </c>
      <c r="U217">
        <v>0</v>
      </c>
      <c r="V217">
        <v>0</v>
      </c>
      <c r="W217">
        <v>10</v>
      </c>
      <c r="X217">
        <v>21</v>
      </c>
      <c r="Y217">
        <v>0.2</v>
      </c>
      <c r="Z217">
        <v>0</v>
      </c>
      <c r="AA217">
        <v>0</v>
      </c>
      <c r="AB217">
        <v>0</v>
      </c>
      <c r="AC217">
        <v>0</v>
      </c>
      <c r="AD217">
        <v>0</v>
      </c>
      <c r="AE217">
        <v>9</v>
      </c>
      <c r="AF217">
        <v>0.3</v>
      </c>
      <c r="AG217">
        <v>0.2</v>
      </c>
      <c r="AH217">
        <v>0.3</v>
      </c>
      <c r="AI217">
        <v>4.2</v>
      </c>
      <c r="AJ217">
        <v>0</v>
      </c>
      <c r="AK217">
        <v>0</v>
      </c>
      <c r="AL217">
        <v>0</v>
      </c>
      <c r="AM217">
        <v>0</v>
      </c>
      <c r="AN217">
        <v>0</v>
      </c>
      <c r="AO217">
        <v>0</v>
      </c>
      <c r="AP217">
        <v>0</v>
      </c>
      <c r="AQ217">
        <v>0</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0</v>
      </c>
    </row>
    <row r="218" spans="1:75" x14ac:dyDescent="0.25">
      <c r="A218">
        <v>2449000</v>
      </c>
      <c r="B218">
        <v>1</v>
      </c>
      <c r="C218" s="1">
        <v>20424</v>
      </c>
      <c r="D218">
        <v>1</v>
      </c>
      <c r="E218">
        <v>36.200000000000003</v>
      </c>
      <c r="F218">
        <v>152.5</v>
      </c>
      <c r="G218">
        <v>16</v>
      </c>
      <c r="H218">
        <v>12</v>
      </c>
      <c r="I218">
        <v>1</v>
      </c>
      <c r="J218">
        <v>1</v>
      </c>
      <c r="K218">
        <v>1</v>
      </c>
      <c r="N218">
        <v>9.1</v>
      </c>
      <c r="O218">
        <v>10.199999999999999</v>
      </c>
      <c r="P218">
        <v>30.1</v>
      </c>
      <c r="Q218">
        <v>16</v>
      </c>
      <c r="R218">
        <v>0</v>
      </c>
      <c r="S218">
        <v>0</v>
      </c>
      <c r="T218">
        <v>0.2</v>
      </c>
      <c r="U218">
        <v>0</v>
      </c>
      <c r="V218">
        <v>0</v>
      </c>
      <c r="W218">
        <v>0</v>
      </c>
      <c r="X218">
        <v>0</v>
      </c>
      <c r="Y218">
        <v>0</v>
      </c>
      <c r="Z218">
        <v>0</v>
      </c>
      <c r="AA218">
        <v>0.1</v>
      </c>
      <c r="AB218">
        <v>0</v>
      </c>
      <c r="AC218">
        <v>36.200000000000003</v>
      </c>
      <c r="AD218">
        <v>0</v>
      </c>
      <c r="AE218">
        <v>0</v>
      </c>
      <c r="AF218">
        <v>0</v>
      </c>
      <c r="AG218">
        <v>0</v>
      </c>
      <c r="AH218">
        <v>0</v>
      </c>
      <c r="AI218">
        <v>0</v>
      </c>
      <c r="AJ218">
        <v>4.2</v>
      </c>
      <c r="AK218">
        <v>0</v>
      </c>
      <c r="AL218">
        <v>0</v>
      </c>
      <c r="AM218">
        <v>16.2</v>
      </c>
      <c r="AN218">
        <v>0</v>
      </c>
      <c r="AO218">
        <v>0</v>
      </c>
      <c r="AP218">
        <v>0.2</v>
      </c>
      <c r="AQ218">
        <v>12</v>
      </c>
      <c r="AR218">
        <v>18</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row>
    <row r="219" spans="1:75" s="2" customFormat="1" x14ac:dyDescent="0.25">
      <c r="A219" s="2">
        <v>2449000</v>
      </c>
      <c r="B219" s="2">
        <v>1</v>
      </c>
      <c r="C219" s="3">
        <v>20455</v>
      </c>
      <c r="D219" s="2">
        <v>1</v>
      </c>
      <c r="E219" s="2">
        <v>30.2</v>
      </c>
      <c r="F219" s="2">
        <v>165.2</v>
      </c>
      <c r="G219" s="2">
        <v>19</v>
      </c>
      <c r="H219" s="2">
        <v>16</v>
      </c>
      <c r="I219" s="2">
        <v>1</v>
      </c>
      <c r="J219" s="2">
        <v>1</v>
      </c>
      <c r="K219" s="2">
        <v>1</v>
      </c>
      <c r="N219" s="2">
        <v>0</v>
      </c>
      <c r="O219" s="2">
        <v>0</v>
      </c>
      <c r="P219" s="2">
        <v>0</v>
      </c>
      <c r="Q219" s="2">
        <v>0.1</v>
      </c>
      <c r="R219" s="2">
        <v>0.2</v>
      </c>
      <c r="S219" s="2">
        <v>0.2</v>
      </c>
      <c r="T219" s="2">
        <v>0</v>
      </c>
      <c r="U219" s="2">
        <v>18.2</v>
      </c>
      <c r="V219" s="2">
        <v>0</v>
      </c>
      <c r="W219" s="2">
        <v>0.2</v>
      </c>
      <c r="X219" s="2">
        <v>0</v>
      </c>
      <c r="Y219" s="2">
        <v>0</v>
      </c>
      <c r="Z219" s="2">
        <v>0</v>
      </c>
      <c r="AA219" s="2">
        <v>0.1</v>
      </c>
      <c r="AB219" s="2">
        <v>0</v>
      </c>
      <c r="AC219" s="2">
        <v>0</v>
      </c>
      <c r="AD219" s="2">
        <v>9</v>
      </c>
      <c r="AE219" s="2">
        <v>28.1</v>
      </c>
      <c r="AF219" s="2">
        <v>30.2</v>
      </c>
      <c r="AG219" s="2">
        <v>0.4</v>
      </c>
      <c r="AH219" s="2">
        <v>0</v>
      </c>
      <c r="AI219" s="2">
        <v>12</v>
      </c>
      <c r="AJ219" s="2">
        <v>0</v>
      </c>
      <c r="AK219" s="2">
        <v>0</v>
      </c>
      <c r="AL219" s="2">
        <v>28.2</v>
      </c>
      <c r="AM219" s="2">
        <v>0</v>
      </c>
      <c r="AN219" s="2">
        <v>0.2</v>
      </c>
      <c r="AO219" s="2">
        <v>12</v>
      </c>
      <c r="AP219" s="2">
        <v>14</v>
      </c>
      <c r="AQ219" s="2">
        <v>0</v>
      </c>
      <c r="AR219" s="2">
        <v>12.1</v>
      </c>
      <c r="AS219" s="2">
        <v>1</v>
      </c>
      <c r="AT219" s="2">
        <v>1</v>
      </c>
      <c r="AU219" s="2">
        <v>1</v>
      </c>
      <c r="AV219" s="2">
        <v>1</v>
      </c>
      <c r="AW219" s="2">
        <v>1</v>
      </c>
      <c r="AX219" s="2">
        <v>1</v>
      </c>
      <c r="AY219" s="2">
        <v>1</v>
      </c>
      <c r="AZ219" s="2">
        <v>1</v>
      </c>
      <c r="BA219" s="2">
        <v>1</v>
      </c>
      <c r="BB219" s="2">
        <v>1</v>
      </c>
      <c r="BC219" s="2">
        <v>1</v>
      </c>
      <c r="BD219" s="2">
        <v>1</v>
      </c>
      <c r="BE219" s="2">
        <v>1</v>
      </c>
      <c r="BF219" s="2">
        <v>1</v>
      </c>
      <c r="BG219" s="2">
        <v>1</v>
      </c>
      <c r="BH219" s="2">
        <v>1</v>
      </c>
      <c r="BI219" s="2">
        <v>1</v>
      </c>
      <c r="BJ219" s="2">
        <v>1</v>
      </c>
      <c r="BK219" s="2">
        <v>1</v>
      </c>
      <c r="BL219" s="2">
        <v>1</v>
      </c>
      <c r="BM219" s="2">
        <v>1</v>
      </c>
      <c r="BN219" s="2">
        <v>1</v>
      </c>
      <c r="BO219" s="2">
        <v>1</v>
      </c>
      <c r="BP219" s="2">
        <v>1</v>
      </c>
      <c r="BQ219" s="2">
        <v>1</v>
      </c>
      <c r="BR219" s="2">
        <v>1</v>
      </c>
      <c r="BS219" s="2">
        <v>1</v>
      </c>
      <c r="BT219" s="2">
        <v>1</v>
      </c>
      <c r="BU219" s="2">
        <v>1</v>
      </c>
      <c r="BV219" s="2">
        <v>1</v>
      </c>
      <c r="BW219" s="2">
        <v>1</v>
      </c>
    </row>
    <row r="220" spans="1:75" x14ac:dyDescent="0.25">
      <c r="A220">
        <v>2449000</v>
      </c>
      <c r="B220">
        <v>1</v>
      </c>
      <c r="C220" s="1">
        <v>20486</v>
      </c>
      <c r="D220">
        <v>1</v>
      </c>
      <c r="E220">
        <v>31.2</v>
      </c>
      <c r="F220">
        <v>107.2</v>
      </c>
      <c r="G220">
        <v>13</v>
      </c>
      <c r="H220">
        <v>17</v>
      </c>
      <c r="I220">
        <v>1</v>
      </c>
      <c r="J220">
        <v>1</v>
      </c>
      <c r="K220">
        <v>1</v>
      </c>
      <c r="N220">
        <v>0.6</v>
      </c>
      <c r="O220">
        <v>0</v>
      </c>
      <c r="P220">
        <v>12.1</v>
      </c>
      <c r="Q220">
        <v>0</v>
      </c>
      <c r="R220">
        <v>0</v>
      </c>
      <c r="S220">
        <v>0</v>
      </c>
      <c r="T220">
        <v>0.1</v>
      </c>
      <c r="U220">
        <v>0</v>
      </c>
      <c r="V220">
        <v>0.2</v>
      </c>
      <c r="W220">
        <v>0.2</v>
      </c>
      <c r="X220">
        <v>0.6</v>
      </c>
      <c r="Y220">
        <v>0.7</v>
      </c>
      <c r="Z220">
        <v>31.2</v>
      </c>
      <c r="AA220">
        <v>0.2</v>
      </c>
      <c r="AB220">
        <v>0.6</v>
      </c>
      <c r="AC220">
        <v>10</v>
      </c>
      <c r="AD220">
        <v>0</v>
      </c>
      <c r="AE220">
        <v>0</v>
      </c>
      <c r="AF220">
        <v>0.2</v>
      </c>
      <c r="AG220">
        <v>0</v>
      </c>
      <c r="AH220">
        <v>0.1</v>
      </c>
      <c r="AI220">
        <v>6.2</v>
      </c>
      <c r="AJ220">
        <v>18.2</v>
      </c>
      <c r="AK220">
        <v>0</v>
      </c>
      <c r="AL220">
        <v>12</v>
      </c>
      <c r="AM220">
        <v>0</v>
      </c>
      <c r="AN220">
        <v>0</v>
      </c>
      <c r="AO220">
        <v>14</v>
      </c>
      <c r="AP220">
        <v>0</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0</v>
      </c>
    </row>
    <row r="221" spans="1:75" x14ac:dyDescent="0.25">
      <c r="A221">
        <v>2449000</v>
      </c>
      <c r="B221">
        <v>1</v>
      </c>
      <c r="C221" s="1">
        <v>20515</v>
      </c>
      <c r="D221">
        <v>1</v>
      </c>
      <c r="E221">
        <v>16</v>
      </c>
      <c r="F221">
        <v>96.4</v>
      </c>
      <c r="G221">
        <v>28</v>
      </c>
      <c r="H221">
        <v>16</v>
      </c>
      <c r="I221">
        <v>1</v>
      </c>
      <c r="J221">
        <v>1</v>
      </c>
      <c r="K221">
        <v>1</v>
      </c>
      <c r="N221">
        <v>6.2</v>
      </c>
      <c r="O221">
        <v>0</v>
      </c>
      <c r="P221">
        <v>0</v>
      </c>
      <c r="Q221">
        <v>0</v>
      </c>
      <c r="R221">
        <v>0</v>
      </c>
      <c r="S221">
        <v>0.4</v>
      </c>
      <c r="T221">
        <v>0</v>
      </c>
      <c r="U221">
        <v>0</v>
      </c>
      <c r="V221">
        <v>0.1</v>
      </c>
      <c r="W221">
        <v>6</v>
      </c>
      <c r="X221">
        <v>0</v>
      </c>
      <c r="Y221">
        <v>0.1</v>
      </c>
      <c r="Z221">
        <v>0.1</v>
      </c>
      <c r="AA221">
        <v>0</v>
      </c>
      <c r="AB221">
        <v>6.2</v>
      </c>
      <c r="AC221">
        <v>10.199999999999999</v>
      </c>
      <c r="AD221">
        <v>0</v>
      </c>
      <c r="AE221">
        <v>10.4</v>
      </c>
      <c r="AF221">
        <v>0</v>
      </c>
      <c r="AG221">
        <v>0</v>
      </c>
      <c r="AH221">
        <v>0</v>
      </c>
      <c r="AI221">
        <v>0.3</v>
      </c>
      <c r="AJ221">
        <v>0</v>
      </c>
      <c r="AK221">
        <v>12</v>
      </c>
      <c r="AL221">
        <v>0</v>
      </c>
      <c r="AM221">
        <v>10</v>
      </c>
      <c r="AN221">
        <v>0</v>
      </c>
      <c r="AO221">
        <v>16</v>
      </c>
      <c r="AP221">
        <v>6</v>
      </c>
      <c r="AQ221">
        <v>12.2</v>
      </c>
      <c r="AR221">
        <v>0.2</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row>
    <row r="222" spans="1:75" x14ac:dyDescent="0.25">
      <c r="A222">
        <v>2449000</v>
      </c>
      <c r="B222">
        <v>1</v>
      </c>
      <c r="C222" s="1">
        <v>20546</v>
      </c>
      <c r="D222">
        <v>1</v>
      </c>
      <c r="E222">
        <v>28.2</v>
      </c>
      <c r="F222">
        <v>154</v>
      </c>
      <c r="G222">
        <v>6</v>
      </c>
      <c r="H222">
        <v>17</v>
      </c>
      <c r="I222">
        <v>1</v>
      </c>
      <c r="J222">
        <v>1</v>
      </c>
      <c r="K222">
        <v>1</v>
      </c>
      <c r="N222">
        <v>0</v>
      </c>
      <c r="O222">
        <v>0</v>
      </c>
      <c r="P222">
        <v>0</v>
      </c>
      <c r="Q222">
        <v>0.1</v>
      </c>
      <c r="R222">
        <v>0</v>
      </c>
      <c r="S222">
        <v>28.2</v>
      </c>
      <c r="T222">
        <v>18</v>
      </c>
      <c r="U222">
        <v>20.2</v>
      </c>
      <c r="V222">
        <v>0</v>
      </c>
      <c r="W222">
        <v>0</v>
      </c>
      <c r="X222">
        <v>0.4</v>
      </c>
      <c r="Y222">
        <v>10</v>
      </c>
      <c r="Z222">
        <v>0</v>
      </c>
      <c r="AA222">
        <v>0.2</v>
      </c>
      <c r="AB222">
        <v>0</v>
      </c>
      <c r="AC222">
        <v>0.2</v>
      </c>
      <c r="AD222">
        <v>10.4</v>
      </c>
      <c r="AE222">
        <v>0.1</v>
      </c>
      <c r="AF222">
        <v>14</v>
      </c>
      <c r="AG222">
        <v>0.2</v>
      </c>
      <c r="AH222">
        <v>0</v>
      </c>
      <c r="AI222">
        <v>0.4</v>
      </c>
      <c r="AJ222">
        <v>10.199999999999999</v>
      </c>
      <c r="AK222">
        <v>0</v>
      </c>
      <c r="AL222">
        <v>0</v>
      </c>
      <c r="AM222">
        <v>0</v>
      </c>
      <c r="AN222">
        <v>10</v>
      </c>
      <c r="AO222">
        <v>22.2</v>
      </c>
      <c r="AP222">
        <v>9.1999999999999993</v>
      </c>
      <c r="AQ222">
        <v>0</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0</v>
      </c>
    </row>
    <row r="223" spans="1:75" x14ac:dyDescent="0.25">
      <c r="A223">
        <v>2449000</v>
      </c>
      <c r="B223">
        <v>1</v>
      </c>
      <c r="C223" s="1">
        <v>20576</v>
      </c>
      <c r="D223">
        <v>1</v>
      </c>
      <c r="E223">
        <v>20</v>
      </c>
      <c r="F223">
        <v>121.9</v>
      </c>
      <c r="G223">
        <v>5</v>
      </c>
      <c r="H223">
        <v>14</v>
      </c>
      <c r="I223">
        <v>1</v>
      </c>
      <c r="J223">
        <v>1</v>
      </c>
      <c r="K223">
        <v>1</v>
      </c>
      <c r="N223">
        <v>0.2</v>
      </c>
      <c r="O223">
        <v>14.2</v>
      </c>
      <c r="P223">
        <v>0</v>
      </c>
      <c r="Q223">
        <v>0</v>
      </c>
      <c r="R223">
        <v>20</v>
      </c>
      <c r="S223">
        <v>10</v>
      </c>
      <c r="T223">
        <v>12</v>
      </c>
      <c r="U223">
        <v>0.6</v>
      </c>
      <c r="V223">
        <v>8.1999999999999993</v>
      </c>
      <c r="W223">
        <v>10</v>
      </c>
      <c r="X223">
        <v>0</v>
      </c>
      <c r="Y223">
        <v>0</v>
      </c>
      <c r="Z223">
        <v>0</v>
      </c>
      <c r="AA223">
        <v>0</v>
      </c>
      <c r="AB223">
        <v>0</v>
      </c>
      <c r="AC223">
        <v>0</v>
      </c>
      <c r="AD223">
        <v>0</v>
      </c>
      <c r="AE223">
        <v>0.1</v>
      </c>
      <c r="AF223">
        <v>0</v>
      </c>
      <c r="AG223">
        <v>0</v>
      </c>
      <c r="AH223">
        <v>10</v>
      </c>
      <c r="AI223">
        <v>0.2</v>
      </c>
      <c r="AJ223">
        <v>0</v>
      </c>
      <c r="AK223">
        <v>10.199999999999999</v>
      </c>
      <c r="AL223">
        <v>16</v>
      </c>
      <c r="AM223">
        <v>0</v>
      </c>
      <c r="AN223">
        <v>0</v>
      </c>
      <c r="AO223">
        <v>0</v>
      </c>
      <c r="AP223">
        <v>0</v>
      </c>
      <c r="AQ223">
        <v>0</v>
      </c>
      <c r="AR223">
        <v>10.199999999999999</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row>
    <row r="224" spans="1:75" x14ac:dyDescent="0.25">
      <c r="A224">
        <v>2449000</v>
      </c>
      <c r="B224">
        <v>1</v>
      </c>
      <c r="C224" s="1">
        <v>20607</v>
      </c>
      <c r="D224">
        <v>1</v>
      </c>
      <c r="E224">
        <v>12.2</v>
      </c>
      <c r="F224">
        <v>103</v>
      </c>
      <c r="G224">
        <v>1</v>
      </c>
      <c r="H224">
        <v>16</v>
      </c>
      <c r="I224">
        <v>1</v>
      </c>
      <c r="J224">
        <v>1</v>
      </c>
      <c r="K224">
        <v>1</v>
      </c>
      <c r="N224">
        <v>12.2</v>
      </c>
      <c r="O224">
        <v>10</v>
      </c>
      <c r="P224">
        <v>4</v>
      </c>
      <c r="Q224">
        <v>10.199999999999999</v>
      </c>
      <c r="R224">
        <v>0</v>
      </c>
      <c r="S224">
        <v>0</v>
      </c>
      <c r="T224">
        <v>0.2</v>
      </c>
      <c r="U224">
        <v>0</v>
      </c>
      <c r="V224">
        <v>0</v>
      </c>
      <c r="W224">
        <v>0</v>
      </c>
      <c r="X224">
        <v>10</v>
      </c>
      <c r="Y224">
        <v>9.1999999999999993</v>
      </c>
      <c r="Z224">
        <v>10</v>
      </c>
      <c r="AA224">
        <v>0.2</v>
      </c>
      <c r="AB224">
        <v>0</v>
      </c>
      <c r="AC224">
        <v>0</v>
      </c>
      <c r="AD224">
        <v>0</v>
      </c>
      <c r="AE224">
        <v>10.199999999999999</v>
      </c>
      <c r="AF224">
        <v>0.4</v>
      </c>
      <c r="AG224">
        <v>0</v>
      </c>
      <c r="AH224">
        <v>0</v>
      </c>
      <c r="AI224">
        <v>0.4</v>
      </c>
      <c r="AJ224">
        <v>0.6</v>
      </c>
      <c r="AK224">
        <v>9.1999999999999993</v>
      </c>
      <c r="AL224">
        <v>0</v>
      </c>
      <c r="AM224">
        <v>6</v>
      </c>
      <c r="AN224">
        <v>10.199999999999999</v>
      </c>
      <c r="AO224">
        <v>0</v>
      </c>
      <c r="AP224">
        <v>0</v>
      </c>
      <c r="AQ224">
        <v>0</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0</v>
      </c>
    </row>
    <row r="225" spans="1:75" x14ac:dyDescent="0.25">
      <c r="A225">
        <v>2449000</v>
      </c>
      <c r="B225">
        <v>1</v>
      </c>
      <c r="C225" s="1">
        <v>20637</v>
      </c>
      <c r="D225">
        <v>1</v>
      </c>
      <c r="E225">
        <v>24.4</v>
      </c>
      <c r="F225">
        <v>97.3</v>
      </c>
      <c r="G225">
        <v>31</v>
      </c>
      <c r="H225">
        <v>14</v>
      </c>
      <c r="I225">
        <v>1</v>
      </c>
      <c r="J225">
        <v>1</v>
      </c>
      <c r="K225">
        <v>1</v>
      </c>
      <c r="N225">
        <v>0</v>
      </c>
      <c r="O225">
        <v>0.2</v>
      </c>
      <c r="P225">
        <v>0.1</v>
      </c>
      <c r="Q225">
        <v>0</v>
      </c>
      <c r="R225">
        <v>6.2</v>
      </c>
      <c r="S225">
        <v>0</v>
      </c>
      <c r="T225">
        <v>0</v>
      </c>
      <c r="U225">
        <v>0.2</v>
      </c>
      <c r="V225">
        <v>0</v>
      </c>
      <c r="W225">
        <v>0</v>
      </c>
      <c r="X225">
        <v>0</v>
      </c>
      <c r="Y225">
        <v>0</v>
      </c>
      <c r="Z225">
        <v>0</v>
      </c>
      <c r="AA225">
        <v>6.2</v>
      </c>
      <c r="AB225">
        <v>9</v>
      </c>
      <c r="AC225">
        <v>6.2</v>
      </c>
      <c r="AD225">
        <v>6</v>
      </c>
      <c r="AE225">
        <v>0</v>
      </c>
      <c r="AF225">
        <v>0</v>
      </c>
      <c r="AG225">
        <v>0</v>
      </c>
      <c r="AH225">
        <v>0</v>
      </c>
      <c r="AI225">
        <v>0</v>
      </c>
      <c r="AJ225">
        <v>8.1999999999999993</v>
      </c>
      <c r="AK225">
        <v>18.2</v>
      </c>
      <c r="AL225">
        <v>10</v>
      </c>
      <c r="AM225">
        <v>0</v>
      </c>
      <c r="AN225">
        <v>0</v>
      </c>
      <c r="AO225">
        <v>2.2000000000000002</v>
      </c>
      <c r="AP225">
        <v>0</v>
      </c>
      <c r="AQ225">
        <v>0.2</v>
      </c>
      <c r="AR225">
        <v>24.4</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row>
    <row r="226" spans="1:75" x14ac:dyDescent="0.25">
      <c r="A226">
        <v>2449000</v>
      </c>
      <c r="B226">
        <v>1</v>
      </c>
      <c r="C226" s="1">
        <v>20668</v>
      </c>
      <c r="D226">
        <v>1</v>
      </c>
      <c r="E226">
        <v>34.200000000000003</v>
      </c>
      <c r="F226">
        <v>106.5</v>
      </c>
      <c r="G226">
        <v>1</v>
      </c>
      <c r="H226">
        <v>11</v>
      </c>
      <c r="I226">
        <v>1</v>
      </c>
      <c r="J226">
        <v>1</v>
      </c>
      <c r="K226">
        <v>1</v>
      </c>
      <c r="N226">
        <v>34.200000000000003</v>
      </c>
      <c r="O226">
        <v>22</v>
      </c>
      <c r="P226">
        <v>21</v>
      </c>
      <c r="Q226">
        <v>18</v>
      </c>
      <c r="R226">
        <v>0.4</v>
      </c>
      <c r="S226">
        <v>0</v>
      </c>
      <c r="T226">
        <v>0.2</v>
      </c>
      <c r="U226">
        <v>0</v>
      </c>
      <c r="V226">
        <v>0</v>
      </c>
      <c r="W226">
        <v>0</v>
      </c>
      <c r="X226">
        <v>0</v>
      </c>
      <c r="Y226">
        <v>0.2</v>
      </c>
      <c r="Z226">
        <v>0</v>
      </c>
      <c r="AA226">
        <v>0</v>
      </c>
      <c r="AB226">
        <v>0.1</v>
      </c>
      <c r="AC226">
        <v>0</v>
      </c>
      <c r="AD226">
        <v>0</v>
      </c>
      <c r="AE226">
        <v>0.2</v>
      </c>
      <c r="AF226">
        <v>0</v>
      </c>
      <c r="AG226">
        <v>0</v>
      </c>
      <c r="AH226">
        <v>0</v>
      </c>
      <c r="AI226">
        <v>0.2</v>
      </c>
      <c r="AJ226">
        <v>0</v>
      </c>
      <c r="AK226">
        <v>10</v>
      </c>
      <c r="AL226">
        <v>0</v>
      </c>
      <c r="AM226">
        <v>0</v>
      </c>
      <c r="AN226">
        <v>0</v>
      </c>
      <c r="AO226">
        <v>0</v>
      </c>
      <c r="AP226">
        <v>0</v>
      </c>
      <c r="AQ226">
        <v>0</v>
      </c>
      <c r="AR226">
        <v>0</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row>
    <row r="227" spans="1:75" x14ac:dyDescent="0.25">
      <c r="A227">
        <v>2449000</v>
      </c>
      <c r="B227">
        <v>1</v>
      </c>
      <c r="C227" s="1">
        <v>20699</v>
      </c>
      <c r="D227">
        <v>1</v>
      </c>
      <c r="E227">
        <v>18.2</v>
      </c>
      <c r="F227">
        <v>85.2</v>
      </c>
      <c r="G227">
        <v>7</v>
      </c>
      <c r="H227">
        <v>12</v>
      </c>
      <c r="I227">
        <v>1</v>
      </c>
      <c r="J227">
        <v>1</v>
      </c>
      <c r="K227">
        <v>1</v>
      </c>
      <c r="N227">
        <v>0</v>
      </c>
      <c r="O227">
        <v>0</v>
      </c>
      <c r="P227">
        <v>0</v>
      </c>
      <c r="Q227">
        <v>0.2</v>
      </c>
      <c r="R227">
        <v>0</v>
      </c>
      <c r="S227">
        <v>0</v>
      </c>
      <c r="T227">
        <v>18.2</v>
      </c>
      <c r="U227">
        <v>0</v>
      </c>
      <c r="V227">
        <v>10.199999999999999</v>
      </c>
      <c r="W227">
        <v>15</v>
      </c>
      <c r="X227">
        <v>0</v>
      </c>
      <c r="Y227">
        <v>0.2</v>
      </c>
      <c r="Z227">
        <v>0</v>
      </c>
      <c r="AA227">
        <v>4.2</v>
      </c>
      <c r="AB227">
        <v>0.3</v>
      </c>
      <c r="AC227">
        <v>6.2</v>
      </c>
      <c r="AD227">
        <v>10.1</v>
      </c>
      <c r="AE227">
        <v>0</v>
      </c>
      <c r="AF227">
        <v>0</v>
      </c>
      <c r="AG227">
        <v>0</v>
      </c>
      <c r="AH227">
        <v>0</v>
      </c>
      <c r="AI227">
        <v>0</v>
      </c>
      <c r="AJ227">
        <v>5.2</v>
      </c>
      <c r="AK227">
        <v>0</v>
      </c>
      <c r="AL227">
        <v>0</v>
      </c>
      <c r="AM227">
        <v>15.2</v>
      </c>
      <c r="AN227">
        <v>0</v>
      </c>
      <c r="AO227">
        <v>0.2</v>
      </c>
      <c r="AP227">
        <v>0</v>
      </c>
      <c r="AQ227">
        <v>0</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0</v>
      </c>
    </row>
    <row r="228" spans="1:75" x14ac:dyDescent="0.25">
      <c r="A228">
        <v>2449000</v>
      </c>
      <c r="B228">
        <v>1</v>
      </c>
      <c r="C228" s="1">
        <v>20729</v>
      </c>
      <c r="D228">
        <v>1</v>
      </c>
      <c r="E228">
        <v>66.2</v>
      </c>
      <c r="F228">
        <v>183.4</v>
      </c>
      <c r="G228">
        <v>23</v>
      </c>
      <c r="H228">
        <v>13</v>
      </c>
      <c r="I228">
        <v>1</v>
      </c>
      <c r="J228">
        <v>1</v>
      </c>
      <c r="K228">
        <v>1</v>
      </c>
      <c r="N228">
        <v>0</v>
      </c>
      <c r="O228">
        <v>0</v>
      </c>
      <c r="P228">
        <v>0</v>
      </c>
      <c r="Q228">
        <v>0</v>
      </c>
      <c r="R228">
        <v>0.2</v>
      </c>
      <c r="S228">
        <v>0</v>
      </c>
      <c r="T228">
        <v>0</v>
      </c>
      <c r="U228">
        <v>0</v>
      </c>
      <c r="V228">
        <v>18.2</v>
      </c>
      <c r="W228">
        <v>14.4</v>
      </c>
      <c r="X228">
        <v>10</v>
      </c>
      <c r="Y228">
        <v>5.2</v>
      </c>
      <c r="Z228">
        <v>0.4</v>
      </c>
      <c r="AA228">
        <v>0</v>
      </c>
      <c r="AB228">
        <v>0</v>
      </c>
      <c r="AC228">
        <v>0</v>
      </c>
      <c r="AD228">
        <v>12</v>
      </c>
      <c r="AE228">
        <v>0</v>
      </c>
      <c r="AF228">
        <v>0</v>
      </c>
      <c r="AG228">
        <v>0</v>
      </c>
      <c r="AH228">
        <v>0</v>
      </c>
      <c r="AI228">
        <v>12</v>
      </c>
      <c r="AJ228">
        <v>66.2</v>
      </c>
      <c r="AK228">
        <v>16</v>
      </c>
      <c r="AL228">
        <v>0</v>
      </c>
      <c r="AM228">
        <v>0</v>
      </c>
      <c r="AN228">
        <v>0</v>
      </c>
      <c r="AO228">
        <v>6.2</v>
      </c>
      <c r="AP228">
        <v>0</v>
      </c>
      <c r="AQ228">
        <v>12.2</v>
      </c>
      <c r="AR228">
        <v>10.4</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row>
    <row r="229" spans="1:75" x14ac:dyDescent="0.25">
      <c r="A229">
        <v>2449000</v>
      </c>
      <c r="B229">
        <v>1</v>
      </c>
      <c r="C229" s="1">
        <v>20760</v>
      </c>
      <c r="D229">
        <v>1</v>
      </c>
      <c r="E229">
        <v>8.1999999999999993</v>
      </c>
      <c r="F229">
        <v>15</v>
      </c>
      <c r="G229">
        <v>9</v>
      </c>
      <c r="H229">
        <v>5</v>
      </c>
      <c r="I229">
        <v>1</v>
      </c>
      <c r="J229">
        <v>1</v>
      </c>
      <c r="K229">
        <v>1</v>
      </c>
      <c r="N229">
        <v>0</v>
      </c>
      <c r="O229">
        <v>0</v>
      </c>
      <c r="P229">
        <v>0</v>
      </c>
      <c r="Q229">
        <v>0.2</v>
      </c>
      <c r="R229">
        <v>0</v>
      </c>
      <c r="S229">
        <v>0</v>
      </c>
      <c r="T229">
        <v>0.2</v>
      </c>
      <c r="U229">
        <v>0.2</v>
      </c>
      <c r="V229">
        <v>8.1999999999999993</v>
      </c>
      <c r="W229">
        <v>0</v>
      </c>
      <c r="X229">
        <v>0</v>
      </c>
      <c r="Y229">
        <v>0</v>
      </c>
      <c r="Z229">
        <v>6.2</v>
      </c>
      <c r="AA229">
        <v>0</v>
      </c>
      <c r="AB229">
        <v>0</v>
      </c>
      <c r="AC229">
        <v>0</v>
      </c>
      <c r="AD229">
        <v>0</v>
      </c>
      <c r="AE229">
        <v>0</v>
      </c>
      <c r="AF229">
        <v>0</v>
      </c>
      <c r="AG229">
        <v>0</v>
      </c>
      <c r="AH229">
        <v>0</v>
      </c>
      <c r="AI229">
        <v>0</v>
      </c>
      <c r="AJ229">
        <v>0</v>
      </c>
      <c r="AK229">
        <v>0</v>
      </c>
      <c r="AL229">
        <v>0</v>
      </c>
      <c r="AM229">
        <v>0</v>
      </c>
      <c r="AN229">
        <v>0</v>
      </c>
      <c r="AO229">
        <v>0</v>
      </c>
      <c r="AP229">
        <v>0</v>
      </c>
      <c r="AQ229">
        <v>0</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0</v>
      </c>
    </row>
    <row r="230" spans="1:75" x14ac:dyDescent="0.25">
      <c r="A230">
        <v>2449000</v>
      </c>
      <c r="B230">
        <v>1</v>
      </c>
      <c r="C230" s="1">
        <v>20790</v>
      </c>
      <c r="D230">
        <v>1</v>
      </c>
      <c r="E230">
        <v>38.200000000000003</v>
      </c>
      <c r="F230">
        <v>93</v>
      </c>
      <c r="G230">
        <v>6</v>
      </c>
      <c r="H230">
        <v>12</v>
      </c>
      <c r="I230">
        <v>1</v>
      </c>
      <c r="J230">
        <v>1</v>
      </c>
      <c r="K230">
        <v>1</v>
      </c>
      <c r="N230">
        <v>0</v>
      </c>
      <c r="O230">
        <v>0</v>
      </c>
      <c r="P230">
        <v>0</v>
      </c>
      <c r="Q230">
        <v>0</v>
      </c>
      <c r="R230">
        <v>0</v>
      </c>
      <c r="S230">
        <v>38.200000000000003</v>
      </c>
      <c r="T230">
        <v>0.4</v>
      </c>
      <c r="U230">
        <v>0.2</v>
      </c>
      <c r="V230">
        <v>0</v>
      </c>
      <c r="W230">
        <v>0</v>
      </c>
      <c r="X230">
        <v>0</v>
      </c>
      <c r="Y230">
        <v>0</v>
      </c>
      <c r="Z230">
        <v>0.2</v>
      </c>
      <c r="AA230">
        <v>6.4</v>
      </c>
      <c r="AB230">
        <v>22.4</v>
      </c>
      <c r="AC230">
        <v>0</v>
      </c>
      <c r="AD230">
        <v>0</v>
      </c>
      <c r="AE230">
        <v>0</v>
      </c>
      <c r="AF230">
        <v>6.2</v>
      </c>
      <c r="AG230">
        <v>0.4</v>
      </c>
      <c r="AH230">
        <v>0</v>
      </c>
      <c r="AI230">
        <v>0</v>
      </c>
      <c r="AJ230">
        <v>12</v>
      </c>
      <c r="AK230">
        <v>6.2</v>
      </c>
      <c r="AL230">
        <v>0</v>
      </c>
      <c r="AM230">
        <v>0.2</v>
      </c>
      <c r="AN230">
        <v>0</v>
      </c>
      <c r="AO230">
        <v>0</v>
      </c>
      <c r="AP230">
        <v>0</v>
      </c>
      <c r="AQ230">
        <v>0.2</v>
      </c>
      <c r="AR230">
        <v>0</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row>
    <row r="231" spans="1:75" s="2" customFormat="1" x14ac:dyDescent="0.25">
      <c r="A231" s="2">
        <v>2449000</v>
      </c>
      <c r="B231" s="2">
        <v>1</v>
      </c>
      <c r="C231" s="3">
        <v>20821</v>
      </c>
      <c r="D231" s="2">
        <v>1</v>
      </c>
      <c r="E231" s="2">
        <v>60.4</v>
      </c>
      <c r="F231" s="2">
        <v>284.10000000000002</v>
      </c>
      <c r="G231" s="2">
        <v>20</v>
      </c>
      <c r="H231" s="2">
        <v>18</v>
      </c>
      <c r="I231" s="2">
        <v>1</v>
      </c>
      <c r="J231" s="2">
        <v>1</v>
      </c>
      <c r="K231" s="2">
        <v>1</v>
      </c>
      <c r="N231" s="2">
        <v>0</v>
      </c>
      <c r="O231" s="2">
        <v>0</v>
      </c>
      <c r="P231" s="2">
        <v>0.1</v>
      </c>
      <c r="Q231" s="2">
        <v>0</v>
      </c>
      <c r="R231" s="2">
        <v>0</v>
      </c>
      <c r="S231" s="2">
        <v>0</v>
      </c>
      <c r="T231" s="2">
        <v>10.199999999999999</v>
      </c>
      <c r="U231" s="2">
        <v>6</v>
      </c>
      <c r="V231" s="2">
        <v>12.2</v>
      </c>
      <c r="W231" s="2">
        <v>0</v>
      </c>
      <c r="X231" s="2">
        <v>0</v>
      </c>
      <c r="Y231" s="2">
        <v>0</v>
      </c>
      <c r="Z231" s="2">
        <v>0.2</v>
      </c>
      <c r="AA231" s="2">
        <v>0.4</v>
      </c>
      <c r="AB231" s="2">
        <v>16.2</v>
      </c>
      <c r="AC231" s="2">
        <v>32.4</v>
      </c>
      <c r="AD231" s="2">
        <v>4.2</v>
      </c>
      <c r="AE231" s="2">
        <v>0</v>
      </c>
      <c r="AF231" s="2">
        <v>10.199999999999999</v>
      </c>
      <c r="AG231" s="2">
        <v>60.4</v>
      </c>
      <c r="AH231" s="2">
        <v>0</v>
      </c>
      <c r="AI231" s="2">
        <v>50.2</v>
      </c>
      <c r="AJ231" s="2">
        <v>42.2</v>
      </c>
      <c r="AK231" s="2">
        <v>10.199999999999999</v>
      </c>
      <c r="AL231" s="2">
        <v>12.2</v>
      </c>
      <c r="AM231" s="2">
        <v>6.4</v>
      </c>
      <c r="AN231" s="2">
        <v>0</v>
      </c>
      <c r="AO231" s="2">
        <v>4.2</v>
      </c>
      <c r="AP231" s="2">
        <v>0</v>
      </c>
      <c r="AQ231" s="2">
        <v>0</v>
      </c>
      <c r="AR231" s="2">
        <v>6.2</v>
      </c>
      <c r="AS231" s="2">
        <v>1</v>
      </c>
      <c r="AT231" s="2">
        <v>1</v>
      </c>
      <c r="AU231" s="2">
        <v>1</v>
      </c>
      <c r="AV231" s="2">
        <v>1</v>
      </c>
      <c r="AW231" s="2">
        <v>1</v>
      </c>
      <c r="AX231" s="2">
        <v>1</v>
      </c>
      <c r="AY231" s="2">
        <v>1</v>
      </c>
      <c r="AZ231" s="2">
        <v>1</v>
      </c>
      <c r="BA231" s="2">
        <v>1</v>
      </c>
      <c r="BB231" s="2">
        <v>1</v>
      </c>
      <c r="BC231" s="2">
        <v>1</v>
      </c>
      <c r="BD231" s="2">
        <v>1</v>
      </c>
      <c r="BE231" s="2">
        <v>1</v>
      </c>
      <c r="BF231" s="2">
        <v>1</v>
      </c>
      <c r="BG231" s="2">
        <v>1</v>
      </c>
      <c r="BH231" s="2">
        <v>1</v>
      </c>
      <c r="BI231" s="2">
        <v>1</v>
      </c>
      <c r="BJ231" s="2">
        <v>1</v>
      </c>
      <c r="BK231" s="2">
        <v>1</v>
      </c>
      <c r="BL231" s="2">
        <v>1</v>
      </c>
      <c r="BM231" s="2">
        <v>1</v>
      </c>
      <c r="BN231" s="2">
        <v>1</v>
      </c>
      <c r="BO231" s="2">
        <v>1</v>
      </c>
      <c r="BP231" s="2">
        <v>1</v>
      </c>
      <c r="BQ231" s="2">
        <v>1</v>
      </c>
      <c r="BR231" s="2">
        <v>1</v>
      </c>
      <c r="BS231" s="2">
        <v>1</v>
      </c>
      <c r="BT231" s="2">
        <v>1</v>
      </c>
      <c r="BU231" s="2">
        <v>1</v>
      </c>
      <c r="BV231" s="2">
        <v>1</v>
      </c>
      <c r="BW231" s="2">
        <v>1</v>
      </c>
    </row>
    <row r="232" spans="1:75" x14ac:dyDescent="0.25">
      <c r="A232">
        <v>2449000</v>
      </c>
      <c r="B232">
        <v>1</v>
      </c>
      <c r="C232" s="1">
        <v>20852</v>
      </c>
      <c r="D232">
        <v>1</v>
      </c>
      <c r="E232">
        <v>28.2</v>
      </c>
      <c r="F232">
        <v>100.4</v>
      </c>
      <c r="G232">
        <v>2</v>
      </c>
      <c r="H232">
        <v>11</v>
      </c>
      <c r="I232">
        <v>1</v>
      </c>
      <c r="J232">
        <v>1</v>
      </c>
      <c r="K232">
        <v>1</v>
      </c>
      <c r="N232">
        <v>10</v>
      </c>
      <c r="O232">
        <v>28.2</v>
      </c>
      <c r="P232">
        <v>10</v>
      </c>
      <c r="Q232">
        <v>0</v>
      </c>
      <c r="R232">
        <v>0</v>
      </c>
      <c r="S232">
        <v>0</v>
      </c>
      <c r="T232">
        <v>0.2</v>
      </c>
      <c r="U232">
        <v>10</v>
      </c>
      <c r="V232">
        <v>12.2</v>
      </c>
      <c r="W232">
        <v>10.4</v>
      </c>
      <c r="X232">
        <v>0</v>
      </c>
      <c r="Y232">
        <v>0</v>
      </c>
      <c r="Z232">
        <v>0</v>
      </c>
      <c r="AA232">
        <v>0</v>
      </c>
      <c r="AB232">
        <v>10.4</v>
      </c>
      <c r="AC232">
        <v>0</v>
      </c>
      <c r="AD232">
        <v>0</v>
      </c>
      <c r="AE232">
        <v>0.2</v>
      </c>
      <c r="AF232">
        <v>0</v>
      </c>
      <c r="AG232">
        <v>0</v>
      </c>
      <c r="AH232">
        <v>0</v>
      </c>
      <c r="AI232">
        <v>0</v>
      </c>
      <c r="AJ232">
        <v>0</v>
      </c>
      <c r="AK232">
        <v>0</v>
      </c>
      <c r="AL232">
        <v>0.2</v>
      </c>
      <c r="AM232">
        <v>0</v>
      </c>
      <c r="AN232">
        <v>8.6</v>
      </c>
      <c r="AO232">
        <v>0</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0</v>
      </c>
    </row>
    <row r="233" spans="1:75" x14ac:dyDescent="0.25">
      <c r="A233">
        <v>2449000</v>
      </c>
      <c r="B233">
        <v>1</v>
      </c>
      <c r="C233" s="1">
        <v>20880</v>
      </c>
      <c r="D233">
        <v>1</v>
      </c>
      <c r="E233">
        <v>28.4</v>
      </c>
      <c r="F233">
        <v>159.69999999999999</v>
      </c>
      <c r="G233">
        <v>13</v>
      </c>
      <c r="H233">
        <v>14</v>
      </c>
      <c r="I233">
        <v>1</v>
      </c>
      <c r="J233">
        <v>1</v>
      </c>
      <c r="K233">
        <v>1</v>
      </c>
      <c r="N233">
        <v>0</v>
      </c>
      <c r="O233">
        <v>10.199999999999999</v>
      </c>
      <c r="P233">
        <v>0</v>
      </c>
      <c r="Q233">
        <v>9.1</v>
      </c>
      <c r="R233">
        <v>0.2</v>
      </c>
      <c r="S233">
        <v>0</v>
      </c>
      <c r="T233">
        <v>8.4</v>
      </c>
      <c r="U233">
        <v>0</v>
      </c>
      <c r="V233">
        <v>0</v>
      </c>
      <c r="W233">
        <v>0</v>
      </c>
      <c r="X233">
        <v>0.2</v>
      </c>
      <c r="Y233">
        <v>4</v>
      </c>
      <c r="Z233">
        <v>28.4</v>
      </c>
      <c r="AA233">
        <v>0</v>
      </c>
      <c r="AB233">
        <v>18</v>
      </c>
      <c r="AC233">
        <v>0</v>
      </c>
      <c r="AD233">
        <v>0</v>
      </c>
      <c r="AE233">
        <v>0</v>
      </c>
      <c r="AF233">
        <v>0</v>
      </c>
      <c r="AG233">
        <v>0</v>
      </c>
      <c r="AH233">
        <v>12</v>
      </c>
      <c r="AI233">
        <v>0</v>
      </c>
      <c r="AJ233">
        <v>14.2</v>
      </c>
      <c r="AK233">
        <v>0</v>
      </c>
      <c r="AL233">
        <v>0</v>
      </c>
      <c r="AM233">
        <v>0.2</v>
      </c>
      <c r="AN233">
        <v>18.399999999999999</v>
      </c>
      <c r="AO233">
        <v>0</v>
      </c>
      <c r="AP233">
        <v>8.1999999999999993</v>
      </c>
      <c r="AQ233">
        <v>0</v>
      </c>
      <c r="AR233">
        <v>28.2</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row>
    <row r="234" spans="1:75" x14ac:dyDescent="0.25">
      <c r="A234">
        <v>2449000</v>
      </c>
      <c r="B234">
        <v>1</v>
      </c>
      <c r="C234" s="1">
        <v>20911</v>
      </c>
      <c r="D234">
        <v>1</v>
      </c>
      <c r="E234">
        <v>28.4</v>
      </c>
      <c r="F234">
        <v>79.8</v>
      </c>
      <c r="G234">
        <v>15</v>
      </c>
      <c r="H234">
        <v>12</v>
      </c>
      <c r="I234">
        <v>1</v>
      </c>
      <c r="J234">
        <v>1</v>
      </c>
      <c r="K234">
        <v>1</v>
      </c>
      <c r="N234">
        <v>0</v>
      </c>
      <c r="O234">
        <v>0</v>
      </c>
      <c r="P234">
        <v>0</v>
      </c>
      <c r="Q234">
        <v>0.2</v>
      </c>
      <c r="R234">
        <v>0</v>
      </c>
      <c r="S234">
        <v>0</v>
      </c>
      <c r="T234">
        <v>0.4</v>
      </c>
      <c r="U234">
        <v>0</v>
      </c>
      <c r="V234">
        <v>0.4</v>
      </c>
      <c r="W234">
        <v>0</v>
      </c>
      <c r="X234">
        <v>0.2</v>
      </c>
      <c r="Y234">
        <v>0</v>
      </c>
      <c r="Z234">
        <v>0.4</v>
      </c>
      <c r="AA234">
        <v>0</v>
      </c>
      <c r="AB234">
        <v>28.4</v>
      </c>
      <c r="AC234">
        <v>0</v>
      </c>
      <c r="AD234">
        <v>0</v>
      </c>
      <c r="AE234">
        <v>0</v>
      </c>
      <c r="AF234">
        <v>0.4</v>
      </c>
      <c r="AG234">
        <v>0</v>
      </c>
      <c r="AH234">
        <v>0</v>
      </c>
      <c r="AI234">
        <v>0</v>
      </c>
      <c r="AJ234">
        <v>0.2</v>
      </c>
      <c r="AK234">
        <v>16</v>
      </c>
      <c r="AL234">
        <v>6</v>
      </c>
      <c r="AM234">
        <v>9</v>
      </c>
      <c r="AN234">
        <v>0</v>
      </c>
      <c r="AO234">
        <v>0</v>
      </c>
      <c r="AP234">
        <v>0</v>
      </c>
      <c r="AQ234">
        <v>18.2</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0</v>
      </c>
    </row>
    <row r="235" spans="1:75" x14ac:dyDescent="0.25">
      <c r="A235">
        <v>2449000</v>
      </c>
      <c r="B235">
        <v>1</v>
      </c>
      <c r="C235" s="1">
        <v>20941</v>
      </c>
      <c r="D235">
        <v>1</v>
      </c>
      <c r="E235">
        <v>10.199999999999999</v>
      </c>
      <c r="F235">
        <v>39.200000000000003</v>
      </c>
      <c r="G235">
        <v>5</v>
      </c>
      <c r="H235">
        <v>11</v>
      </c>
      <c r="I235">
        <v>1</v>
      </c>
      <c r="J235">
        <v>1</v>
      </c>
      <c r="K235">
        <v>1</v>
      </c>
      <c r="N235">
        <v>0</v>
      </c>
      <c r="O235">
        <v>0</v>
      </c>
      <c r="P235">
        <v>0.2</v>
      </c>
      <c r="Q235">
        <v>0.4</v>
      </c>
      <c r="R235">
        <v>10.199999999999999</v>
      </c>
      <c r="S235">
        <v>0</v>
      </c>
      <c r="T235">
        <v>0</v>
      </c>
      <c r="U235">
        <v>0</v>
      </c>
      <c r="V235">
        <v>0</v>
      </c>
      <c r="W235">
        <v>0.4</v>
      </c>
      <c r="X235">
        <v>0</v>
      </c>
      <c r="Y235">
        <v>0</v>
      </c>
      <c r="Z235">
        <v>0.2</v>
      </c>
      <c r="AA235">
        <v>0</v>
      </c>
      <c r="AB235">
        <v>0</v>
      </c>
      <c r="AC235">
        <v>0.4</v>
      </c>
      <c r="AD235">
        <v>10.199999999999999</v>
      </c>
      <c r="AE235">
        <v>0.4</v>
      </c>
      <c r="AF235">
        <v>0</v>
      </c>
      <c r="AG235">
        <v>0</v>
      </c>
      <c r="AH235">
        <v>0.2</v>
      </c>
      <c r="AI235">
        <v>0</v>
      </c>
      <c r="AJ235">
        <v>0</v>
      </c>
      <c r="AK235">
        <v>0</v>
      </c>
      <c r="AL235">
        <v>0</v>
      </c>
      <c r="AM235">
        <v>0</v>
      </c>
      <c r="AN235">
        <v>6.4</v>
      </c>
      <c r="AO235">
        <v>10.199999999999999</v>
      </c>
      <c r="AP235">
        <v>0</v>
      </c>
      <c r="AQ235">
        <v>0</v>
      </c>
      <c r="AR235">
        <v>0</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row>
    <row r="236" spans="1:75" x14ac:dyDescent="0.25">
      <c r="A236">
        <v>2449000</v>
      </c>
      <c r="B236">
        <v>1</v>
      </c>
      <c r="C236" s="1">
        <v>20972</v>
      </c>
      <c r="D236">
        <v>1</v>
      </c>
      <c r="E236">
        <v>28</v>
      </c>
      <c r="F236">
        <v>142</v>
      </c>
      <c r="G236">
        <v>7</v>
      </c>
      <c r="H236">
        <v>12</v>
      </c>
      <c r="I236">
        <v>1</v>
      </c>
      <c r="J236">
        <v>1</v>
      </c>
      <c r="K236">
        <v>1</v>
      </c>
      <c r="N236">
        <v>0</v>
      </c>
      <c r="O236">
        <v>0</v>
      </c>
      <c r="P236">
        <v>0</v>
      </c>
      <c r="Q236">
        <v>0.2</v>
      </c>
      <c r="R236">
        <v>0</v>
      </c>
      <c r="S236">
        <v>26.2</v>
      </c>
      <c r="T236">
        <v>28</v>
      </c>
      <c r="U236">
        <v>10.199999999999999</v>
      </c>
      <c r="V236">
        <v>0</v>
      </c>
      <c r="W236">
        <v>0</v>
      </c>
      <c r="X236">
        <v>0</v>
      </c>
      <c r="Y236">
        <v>10</v>
      </c>
      <c r="Z236">
        <v>12.4</v>
      </c>
      <c r="AA236">
        <v>0</v>
      </c>
      <c r="AB236">
        <v>0</v>
      </c>
      <c r="AC236">
        <v>0</v>
      </c>
      <c r="AD236">
        <v>6.2</v>
      </c>
      <c r="AE236">
        <v>0</v>
      </c>
      <c r="AF236">
        <v>0</v>
      </c>
      <c r="AG236">
        <v>0</v>
      </c>
      <c r="AH236">
        <v>0.2</v>
      </c>
      <c r="AI236">
        <v>0</v>
      </c>
      <c r="AJ236">
        <v>0</v>
      </c>
      <c r="AK236">
        <v>0</v>
      </c>
      <c r="AL236">
        <v>0</v>
      </c>
      <c r="AM236">
        <v>0.2</v>
      </c>
      <c r="AN236">
        <v>0</v>
      </c>
      <c r="AO236">
        <v>20.2</v>
      </c>
      <c r="AP236">
        <v>22.2</v>
      </c>
      <c r="AQ236">
        <v>6</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0</v>
      </c>
    </row>
    <row r="237" spans="1:75" x14ac:dyDescent="0.25">
      <c r="A237">
        <v>2449000</v>
      </c>
      <c r="B237">
        <v>1</v>
      </c>
      <c r="C237" s="1">
        <v>21002</v>
      </c>
      <c r="D237">
        <v>1</v>
      </c>
      <c r="E237">
        <v>66.400000000000006</v>
      </c>
      <c r="F237">
        <v>362.2</v>
      </c>
      <c r="G237">
        <v>16</v>
      </c>
      <c r="H237">
        <v>15</v>
      </c>
      <c r="I237">
        <v>1</v>
      </c>
      <c r="J237">
        <v>1</v>
      </c>
      <c r="K237">
        <v>1</v>
      </c>
      <c r="N237">
        <v>16.2</v>
      </c>
      <c r="O237">
        <v>28.4</v>
      </c>
      <c r="P237">
        <v>9.1999999999999993</v>
      </c>
      <c r="Q237">
        <v>38.6</v>
      </c>
      <c r="R237">
        <v>12.2</v>
      </c>
      <c r="S237">
        <v>9</v>
      </c>
      <c r="T237">
        <v>0</v>
      </c>
      <c r="U237">
        <v>0</v>
      </c>
      <c r="V237">
        <v>0</v>
      </c>
      <c r="W237">
        <v>0</v>
      </c>
      <c r="X237">
        <v>0</v>
      </c>
      <c r="Y237">
        <v>0</v>
      </c>
      <c r="Z237">
        <v>0</v>
      </c>
      <c r="AA237">
        <v>36.4</v>
      </c>
      <c r="AB237">
        <v>66</v>
      </c>
      <c r="AC237">
        <v>66.400000000000006</v>
      </c>
      <c r="AD237">
        <v>0</v>
      </c>
      <c r="AE237">
        <v>8</v>
      </c>
      <c r="AF237">
        <v>10.199999999999999</v>
      </c>
      <c r="AG237">
        <v>11</v>
      </c>
      <c r="AH237">
        <v>0</v>
      </c>
      <c r="AI237">
        <v>0</v>
      </c>
      <c r="AJ237">
        <v>0</v>
      </c>
      <c r="AK237">
        <v>12</v>
      </c>
      <c r="AL237">
        <v>0</v>
      </c>
      <c r="AM237">
        <v>0</v>
      </c>
      <c r="AN237">
        <v>0</v>
      </c>
      <c r="AO237">
        <v>0</v>
      </c>
      <c r="AP237">
        <v>0</v>
      </c>
      <c r="AQ237">
        <v>18</v>
      </c>
      <c r="AR237">
        <v>20.6</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row>
    <row r="238" spans="1:75" x14ac:dyDescent="0.25">
      <c r="A238">
        <v>2449000</v>
      </c>
      <c r="B238">
        <v>1</v>
      </c>
      <c r="C238" s="1">
        <v>21033</v>
      </c>
      <c r="D238">
        <v>1</v>
      </c>
      <c r="E238">
        <v>28.4</v>
      </c>
      <c r="F238">
        <v>137.69999999999999</v>
      </c>
      <c r="G238">
        <v>19</v>
      </c>
      <c r="H238">
        <v>14</v>
      </c>
      <c r="I238">
        <v>1</v>
      </c>
      <c r="J238">
        <v>1</v>
      </c>
      <c r="K238">
        <v>1</v>
      </c>
      <c r="N238">
        <v>16</v>
      </c>
      <c r="O238">
        <v>8</v>
      </c>
      <c r="P238">
        <v>0</v>
      </c>
      <c r="Q238">
        <v>0</v>
      </c>
      <c r="R238">
        <v>0</v>
      </c>
      <c r="S238">
        <v>0</v>
      </c>
      <c r="T238">
        <v>0</v>
      </c>
      <c r="U238">
        <v>0.1</v>
      </c>
      <c r="V238">
        <v>0.2</v>
      </c>
      <c r="W238">
        <v>0</v>
      </c>
      <c r="X238">
        <v>0</v>
      </c>
      <c r="Y238">
        <v>18.2</v>
      </c>
      <c r="Z238">
        <v>0</v>
      </c>
      <c r="AA238">
        <v>10</v>
      </c>
      <c r="AB238">
        <v>0</v>
      </c>
      <c r="AC238">
        <v>0</v>
      </c>
      <c r="AD238">
        <v>18.399999999999999</v>
      </c>
      <c r="AE238">
        <v>10</v>
      </c>
      <c r="AF238">
        <v>28.4</v>
      </c>
      <c r="AG238">
        <v>0</v>
      </c>
      <c r="AH238">
        <v>6.6</v>
      </c>
      <c r="AI238">
        <v>0</v>
      </c>
      <c r="AJ238">
        <v>0</v>
      </c>
      <c r="AK238">
        <v>0</v>
      </c>
      <c r="AL238">
        <v>0.6</v>
      </c>
      <c r="AM238">
        <v>0</v>
      </c>
      <c r="AN238">
        <v>0.2</v>
      </c>
      <c r="AO238">
        <v>0</v>
      </c>
      <c r="AP238">
        <v>0</v>
      </c>
      <c r="AQ238">
        <v>9</v>
      </c>
      <c r="AR238">
        <v>12</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row>
    <row r="239" spans="1:75" x14ac:dyDescent="0.25">
      <c r="A239">
        <v>2449000</v>
      </c>
      <c r="B239">
        <v>1</v>
      </c>
      <c r="C239" s="1">
        <v>21064</v>
      </c>
      <c r="D239">
        <v>1</v>
      </c>
      <c r="E239">
        <v>62.2</v>
      </c>
      <c r="F239">
        <v>364</v>
      </c>
      <c r="G239">
        <v>16</v>
      </c>
      <c r="H239">
        <v>16</v>
      </c>
      <c r="I239">
        <v>1</v>
      </c>
      <c r="J239">
        <v>1</v>
      </c>
      <c r="K239">
        <v>1</v>
      </c>
      <c r="N239">
        <v>0.4</v>
      </c>
      <c r="O239">
        <v>6</v>
      </c>
      <c r="P239">
        <v>28.2</v>
      </c>
      <c r="Q239">
        <v>58.4</v>
      </c>
      <c r="R239">
        <v>0</v>
      </c>
      <c r="S239">
        <v>0</v>
      </c>
      <c r="T239">
        <v>0</v>
      </c>
      <c r="U239">
        <v>38.4</v>
      </c>
      <c r="V239">
        <v>0</v>
      </c>
      <c r="W239">
        <v>0</v>
      </c>
      <c r="X239">
        <v>0.2</v>
      </c>
      <c r="Y239">
        <v>0</v>
      </c>
      <c r="Z239">
        <v>28.4</v>
      </c>
      <c r="AA239">
        <v>0.4</v>
      </c>
      <c r="AB239">
        <v>0.6</v>
      </c>
      <c r="AC239">
        <v>62.2</v>
      </c>
      <c r="AD239">
        <v>0</v>
      </c>
      <c r="AE239">
        <v>0</v>
      </c>
      <c r="AF239">
        <v>12</v>
      </c>
      <c r="AG239">
        <v>0</v>
      </c>
      <c r="AH239">
        <v>18</v>
      </c>
      <c r="AI239">
        <v>38.4</v>
      </c>
      <c r="AJ239">
        <v>60.2</v>
      </c>
      <c r="AK239">
        <v>12</v>
      </c>
      <c r="AL239">
        <v>0</v>
      </c>
      <c r="AM239">
        <v>0</v>
      </c>
      <c r="AN239">
        <v>0</v>
      </c>
      <c r="AO239">
        <v>0.2</v>
      </c>
      <c r="AP239">
        <v>0</v>
      </c>
      <c r="AQ239">
        <v>0</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0</v>
      </c>
    </row>
    <row r="240" spans="1:75" x14ac:dyDescent="0.25">
      <c r="A240">
        <v>2449000</v>
      </c>
      <c r="B240">
        <v>1</v>
      </c>
      <c r="C240" s="1">
        <v>21094</v>
      </c>
      <c r="D240">
        <v>1</v>
      </c>
      <c r="E240">
        <v>48.2</v>
      </c>
      <c r="F240">
        <v>162.6</v>
      </c>
      <c r="G240">
        <v>28</v>
      </c>
      <c r="H240">
        <v>17</v>
      </c>
      <c r="I240">
        <v>1</v>
      </c>
      <c r="J240">
        <v>1</v>
      </c>
      <c r="K240">
        <v>1</v>
      </c>
      <c r="N240">
        <v>0</v>
      </c>
      <c r="O240">
        <v>0</v>
      </c>
      <c r="P240">
        <v>0</v>
      </c>
      <c r="Q240">
        <v>0.2</v>
      </c>
      <c r="R240">
        <v>0</v>
      </c>
      <c r="S240">
        <v>0</v>
      </c>
      <c r="T240">
        <v>0.4</v>
      </c>
      <c r="U240">
        <v>0</v>
      </c>
      <c r="V240">
        <v>0</v>
      </c>
      <c r="W240">
        <v>0.2</v>
      </c>
      <c r="X240">
        <v>18.399999999999999</v>
      </c>
      <c r="Y240">
        <v>20.6</v>
      </c>
      <c r="Z240">
        <v>0.4</v>
      </c>
      <c r="AA240">
        <v>0</v>
      </c>
      <c r="AB240">
        <v>0</v>
      </c>
      <c r="AC240">
        <v>0.2</v>
      </c>
      <c r="AD240">
        <v>0.2</v>
      </c>
      <c r="AE240">
        <v>0</v>
      </c>
      <c r="AF240">
        <v>0</v>
      </c>
      <c r="AG240">
        <v>12</v>
      </c>
      <c r="AH240">
        <v>14</v>
      </c>
      <c r="AI240">
        <v>10.199999999999999</v>
      </c>
      <c r="AJ240">
        <v>18</v>
      </c>
      <c r="AK240">
        <v>0.2</v>
      </c>
      <c r="AL240">
        <v>0</v>
      </c>
      <c r="AM240">
        <v>0.6</v>
      </c>
      <c r="AN240">
        <v>18.600000000000001</v>
      </c>
      <c r="AO240">
        <v>48.2</v>
      </c>
      <c r="AP240">
        <v>0</v>
      </c>
      <c r="AQ240">
        <v>0</v>
      </c>
      <c r="AR240">
        <v>0.2</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row>
    <row r="241" spans="1:75" x14ac:dyDescent="0.25">
      <c r="A241">
        <v>2449000</v>
      </c>
      <c r="B241">
        <v>1</v>
      </c>
      <c r="C241" s="1">
        <v>21125</v>
      </c>
      <c r="D241">
        <v>1</v>
      </c>
      <c r="E241">
        <v>18.2</v>
      </c>
      <c r="F241">
        <v>50.2</v>
      </c>
      <c r="G241">
        <v>3</v>
      </c>
      <c r="H241">
        <v>7</v>
      </c>
      <c r="I241">
        <v>1</v>
      </c>
      <c r="J241">
        <v>1</v>
      </c>
      <c r="K241">
        <v>1</v>
      </c>
      <c r="N241">
        <v>0</v>
      </c>
      <c r="O241">
        <v>0</v>
      </c>
      <c r="P241">
        <v>18.2</v>
      </c>
      <c r="Q241">
        <v>0</v>
      </c>
      <c r="R241">
        <v>0</v>
      </c>
      <c r="S241">
        <v>0</v>
      </c>
      <c r="T241">
        <v>0.2</v>
      </c>
      <c r="U241">
        <v>10.199999999999999</v>
      </c>
      <c r="V241">
        <v>0</v>
      </c>
      <c r="W241">
        <v>10.199999999999999</v>
      </c>
      <c r="X241">
        <v>0</v>
      </c>
      <c r="Y241">
        <v>0</v>
      </c>
      <c r="Z241">
        <v>0</v>
      </c>
      <c r="AA241">
        <v>0</v>
      </c>
      <c r="AB241">
        <v>0</v>
      </c>
      <c r="AC241">
        <v>0.6</v>
      </c>
      <c r="AD241">
        <v>0</v>
      </c>
      <c r="AE241">
        <v>0</v>
      </c>
      <c r="AF241">
        <v>0</v>
      </c>
      <c r="AG241">
        <v>0.6</v>
      </c>
      <c r="AH241">
        <v>10.199999999999999</v>
      </c>
      <c r="AI241">
        <v>0</v>
      </c>
      <c r="AJ241">
        <v>0</v>
      </c>
      <c r="AK241">
        <v>0</v>
      </c>
      <c r="AL241">
        <v>0</v>
      </c>
      <c r="AM241">
        <v>0</v>
      </c>
      <c r="AN241">
        <v>0</v>
      </c>
      <c r="AO241">
        <v>0</v>
      </c>
      <c r="AP241">
        <v>0</v>
      </c>
      <c r="AQ241">
        <v>0</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0</v>
      </c>
    </row>
    <row r="242" spans="1:75" x14ac:dyDescent="0.25">
      <c r="A242">
        <v>2449000</v>
      </c>
      <c r="B242">
        <v>1</v>
      </c>
      <c r="C242" s="1">
        <v>21155</v>
      </c>
      <c r="D242">
        <v>1</v>
      </c>
      <c r="E242">
        <v>40.200000000000003</v>
      </c>
      <c r="F242">
        <v>146.19999999999999</v>
      </c>
      <c r="G242">
        <v>2</v>
      </c>
      <c r="H242">
        <v>11</v>
      </c>
      <c r="I242">
        <v>1</v>
      </c>
      <c r="J242">
        <v>1</v>
      </c>
      <c r="K242">
        <v>1</v>
      </c>
      <c r="N242">
        <v>10</v>
      </c>
      <c r="O242">
        <v>40.200000000000003</v>
      </c>
      <c r="P242">
        <v>0.6</v>
      </c>
      <c r="Q242">
        <v>0</v>
      </c>
      <c r="R242">
        <v>0</v>
      </c>
      <c r="S242">
        <v>0</v>
      </c>
      <c r="T242">
        <v>0</v>
      </c>
      <c r="U242">
        <v>10</v>
      </c>
      <c r="V242">
        <v>10</v>
      </c>
      <c r="W242">
        <v>12</v>
      </c>
      <c r="X242">
        <v>0</v>
      </c>
      <c r="Y242">
        <v>0</v>
      </c>
      <c r="Z242">
        <v>14</v>
      </c>
      <c r="AA242">
        <v>0</v>
      </c>
      <c r="AB242">
        <v>0</v>
      </c>
      <c r="AC242">
        <v>0</v>
      </c>
      <c r="AD242">
        <v>17</v>
      </c>
      <c r="AE242">
        <v>10</v>
      </c>
      <c r="AF242">
        <v>0</v>
      </c>
      <c r="AG242">
        <v>0</v>
      </c>
      <c r="AH242">
        <v>12.4</v>
      </c>
      <c r="AI242">
        <v>0</v>
      </c>
      <c r="AJ242">
        <v>0</v>
      </c>
      <c r="AK242">
        <v>0</v>
      </c>
      <c r="AL242">
        <v>0</v>
      </c>
      <c r="AM242">
        <v>0</v>
      </c>
      <c r="AN242">
        <v>10</v>
      </c>
      <c r="AO242">
        <v>0</v>
      </c>
      <c r="AP242">
        <v>0</v>
      </c>
      <c r="AQ242">
        <v>0</v>
      </c>
      <c r="AR242">
        <v>0</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row>
    <row r="243" spans="1:75" s="2" customFormat="1" x14ac:dyDescent="0.25">
      <c r="A243" s="2">
        <v>2449000</v>
      </c>
      <c r="B243" s="2">
        <v>1</v>
      </c>
      <c r="C243" s="3">
        <v>21186</v>
      </c>
      <c r="D243" s="2">
        <v>1</v>
      </c>
      <c r="E243" s="2">
        <v>18.2</v>
      </c>
      <c r="F243" s="2">
        <v>93.2</v>
      </c>
      <c r="G243" s="2">
        <v>18</v>
      </c>
      <c r="H243" s="2">
        <v>7</v>
      </c>
      <c r="I243" s="2">
        <v>1</v>
      </c>
      <c r="J243" s="2">
        <v>1</v>
      </c>
      <c r="K243" s="2">
        <v>1</v>
      </c>
      <c r="N243" s="2">
        <v>0</v>
      </c>
      <c r="O243" s="2">
        <v>0</v>
      </c>
      <c r="P243" s="2">
        <v>12</v>
      </c>
      <c r="Q243" s="2">
        <v>0</v>
      </c>
      <c r="R243" s="2">
        <v>0</v>
      </c>
      <c r="S243" s="2">
        <v>0</v>
      </c>
      <c r="T243" s="2">
        <v>0</v>
      </c>
      <c r="U243" s="2">
        <v>0</v>
      </c>
      <c r="V243" s="2">
        <v>0</v>
      </c>
      <c r="W243" s="2">
        <v>0</v>
      </c>
      <c r="X243" s="2">
        <v>0</v>
      </c>
      <c r="Y243" s="2">
        <v>12</v>
      </c>
      <c r="Z243" s="2">
        <v>0</v>
      </c>
      <c r="AA243" s="2">
        <v>0</v>
      </c>
      <c r="AB243" s="2">
        <v>14.6</v>
      </c>
      <c r="AC243" s="2">
        <v>10.199999999999999</v>
      </c>
      <c r="AD243" s="2">
        <v>14.2</v>
      </c>
      <c r="AE243" s="2">
        <v>18.2</v>
      </c>
      <c r="AF243" s="2">
        <v>0</v>
      </c>
      <c r="AG243" s="2">
        <v>0</v>
      </c>
      <c r="AH243" s="2">
        <v>0</v>
      </c>
      <c r="AI243" s="2">
        <v>0</v>
      </c>
      <c r="AJ243" s="2">
        <v>0</v>
      </c>
      <c r="AK243" s="2">
        <v>0</v>
      </c>
      <c r="AL243" s="2">
        <v>12</v>
      </c>
      <c r="AM243" s="2">
        <v>0</v>
      </c>
      <c r="AN243" s="2">
        <v>0</v>
      </c>
      <c r="AO243" s="2">
        <v>0</v>
      </c>
      <c r="AP243" s="2">
        <v>0</v>
      </c>
      <c r="AQ243" s="2">
        <v>0</v>
      </c>
      <c r="AR243" s="2">
        <v>0</v>
      </c>
      <c r="AS243" s="2">
        <v>1</v>
      </c>
      <c r="AT243" s="2">
        <v>1</v>
      </c>
      <c r="AU243" s="2">
        <v>1</v>
      </c>
      <c r="AV243" s="2">
        <v>1</v>
      </c>
      <c r="AW243" s="2">
        <v>1</v>
      </c>
      <c r="AX243" s="2">
        <v>1</v>
      </c>
      <c r="AY243" s="2">
        <v>1</v>
      </c>
      <c r="AZ243" s="2">
        <v>1</v>
      </c>
      <c r="BA243" s="2">
        <v>1</v>
      </c>
      <c r="BB243" s="2">
        <v>1</v>
      </c>
      <c r="BC243" s="2">
        <v>1</v>
      </c>
      <c r="BD243" s="2">
        <v>1</v>
      </c>
      <c r="BE243" s="2">
        <v>1</v>
      </c>
      <c r="BF243" s="2">
        <v>1</v>
      </c>
      <c r="BG243" s="2">
        <v>1</v>
      </c>
      <c r="BH243" s="2">
        <v>1</v>
      </c>
      <c r="BI243" s="2">
        <v>1</v>
      </c>
      <c r="BJ243" s="2">
        <v>1</v>
      </c>
      <c r="BK243" s="2">
        <v>1</v>
      </c>
      <c r="BL243" s="2">
        <v>1</v>
      </c>
      <c r="BM243" s="2">
        <v>1</v>
      </c>
      <c r="BN243" s="2">
        <v>1</v>
      </c>
      <c r="BO243" s="2">
        <v>1</v>
      </c>
      <c r="BP243" s="2">
        <v>1</v>
      </c>
      <c r="BQ243" s="2">
        <v>1</v>
      </c>
      <c r="BR243" s="2">
        <v>1</v>
      </c>
      <c r="BS243" s="2">
        <v>1</v>
      </c>
      <c r="BT243" s="2">
        <v>1</v>
      </c>
      <c r="BU243" s="2">
        <v>1</v>
      </c>
      <c r="BV243" s="2">
        <v>1</v>
      </c>
      <c r="BW243" s="2">
        <v>1</v>
      </c>
    </row>
    <row r="244" spans="1:75" x14ac:dyDescent="0.25">
      <c r="A244">
        <v>2449000</v>
      </c>
      <c r="B244">
        <v>1</v>
      </c>
      <c r="C244" s="1">
        <v>21217</v>
      </c>
      <c r="D244">
        <v>1</v>
      </c>
      <c r="E244">
        <v>21</v>
      </c>
      <c r="F244">
        <v>123</v>
      </c>
      <c r="G244">
        <v>21</v>
      </c>
      <c r="H244">
        <v>12</v>
      </c>
      <c r="I244">
        <v>1</v>
      </c>
      <c r="J244">
        <v>1</v>
      </c>
      <c r="K244">
        <v>1</v>
      </c>
      <c r="N244">
        <v>0</v>
      </c>
      <c r="O244">
        <v>0</v>
      </c>
      <c r="P244">
        <v>0</v>
      </c>
      <c r="Q244">
        <v>0</v>
      </c>
      <c r="R244">
        <v>0.6</v>
      </c>
      <c r="S244">
        <v>0</v>
      </c>
      <c r="T244">
        <v>12.2</v>
      </c>
      <c r="U244">
        <v>10</v>
      </c>
      <c r="V244">
        <v>0.2</v>
      </c>
      <c r="W244">
        <v>12</v>
      </c>
      <c r="X244">
        <v>0</v>
      </c>
      <c r="Y244">
        <v>0</v>
      </c>
      <c r="Z244">
        <v>0</v>
      </c>
      <c r="AA244">
        <v>0</v>
      </c>
      <c r="AB244">
        <v>0.6</v>
      </c>
      <c r="AC244">
        <v>0</v>
      </c>
      <c r="AD244">
        <v>0</v>
      </c>
      <c r="AE244">
        <v>0</v>
      </c>
      <c r="AF244">
        <v>20.2</v>
      </c>
      <c r="AG244">
        <v>0</v>
      </c>
      <c r="AH244">
        <v>21</v>
      </c>
      <c r="AI244">
        <v>10</v>
      </c>
      <c r="AJ244">
        <v>0</v>
      </c>
      <c r="AK244">
        <v>0</v>
      </c>
      <c r="AL244">
        <v>0</v>
      </c>
      <c r="AM244">
        <v>10</v>
      </c>
      <c r="AN244">
        <v>20</v>
      </c>
      <c r="AO244">
        <v>6.2</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0</v>
      </c>
    </row>
    <row r="245" spans="1:75" x14ac:dyDescent="0.25">
      <c r="A245">
        <v>2449000</v>
      </c>
      <c r="B245">
        <v>1</v>
      </c>
      <c r="C245" s="1">
        <v>21245</v>
      </c>
      <c r="D245">
        <v>1</v>
      </c>
      <c r="E245">
        <v>20</v>
      </c>
      <c r="F245">
        <v>89.4</v>
      </c>
      <c r="G245">
        <v>14</v>
      </c>
      <c r="H245">
        <v>8</v>
      </c>
      <c r="I245">
        <v>1</v>
      </c>
      <c r="J245">
        <v>1</v>
      </c>
      <c r="K245">
        <v>1</v>
      </c>
      <c r="N245">
        <v>10.199999999999999</v>
      </c>
      <c r="O245">
        <v>0</v>
      </c>
      <c r="P245">
        <v>9.1999999999999993</v>
      </c>
      <c r="Q245">
        <v>0</v>
      </c>
      <c r="R245">
        <v>0</v>
      </c>
      <c r="S245">
        <v>10</v>
      </c>
      <c r="T245">
        <v>0</v>
      </c>
      <c r="U245">
        <v>10</v>
      </c>
      <c r="V245">
        <v>0</v>
      </c>
      <c r="W245">
        <v>0</v>
      </c>
      <c r="X245">
        <v>0</v>
      </c>
      <c r="Y245">
        <v>0</v>
      </c>
      <c r="Z245">
        <v>0</v>
      </c>
      <c r="AA245">
        <v>20</v>
      </c>
      <c r="AB245">
        <v>6</v>
      </c>
      <c r="AC245">
        <v>12</v>
      </c>
      <c r="AD245">
        <v>0</v>
      </c>
      <c r="AE245">
        <v>0</v>
      </c>
      <c r="AF245">
        <v>0</v>
      </c>
      <c r="AG245">
        <v>0</v>
      </c>
      <c r="AH245">
        <v>0</v>
      </c>
      <c r="AI245">
        <v>0</v>
      </c>
      <c r="AJ245">
        <v>0</v>
      </c>
      <c r="AK245">
        <v>12</v>
      </c>
      <c r="AL245">
        <v>0</v>
      </c>
      <c r="AM245">
        <v>0</v>
      </c>
      <c r="AN245">
        <v>0</v>
      </c>
      <c r="AO245">
        <v>0</v>
      </c>
      <c r="AP245">
        <v>0</v>
      </c>
      <c r="AQ245">
        <v>0</v>
      </c>
      <c r="AR245">
        <v>0</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row>
    <row r="246" spans="1:75" x14ac:dyDescent="0.25">
      <c r="A246">
        <v>2449000</v>
      </c>
      <c r="B246">
        <v>1</v>
      </c>
      <c r="C246" s="1">
        <v>21276</v>
      </c>
      <c r="D246">
        <v>1</v>
      </c>
      <c r="E246">
        <v>12</v>
      </c>
      <c r="F246">
        <v>56</v>
      </c>
      <c r="G246">
        <v>13</v>
      </c>
      <c r="H246">
        <v>8</v>
      </c>
      <c r="I246">
        <v>1</v>
      </c>
      <c r="J246">
        <v>1</v>
      </c>
      <c r="K246">
        <v>1</v>
      </c>
      <c r="N246">
        <v>10.199999999999999</v>
      </c>
      <c r="O246">
        <v>0</v>
      </c>
      <c r="P246">
        <v>0</v>
      </c>
      <c r="Q246">
        <v>0</v>
      </c>
      <c r="R246">
        <v>0</v>
      </c>
      <c r="S246">
        <v>0</v>
      </c>
      <c r="T246">
        <v>0</v>
      </c>
      <c r="U246">
        <v>0</v>
      </c>
      <c r="V246">
        <v>0.6</v>
      </c>
      <c r="W246">
        <v>0</v>
      </c>
      <c r="X246">
        <v>0</v>
      </c>
      <c r="Y246">
        <v>0.6</v>
      </c>
      <c r="Z246">
        <v>12</v>
      </c>
      <c r="AA246">
        <v>0</v>
      </c>
      <c r="AB246">
        <v>0</v>
      </c>
      <c r="AC246">
        <v>0.6</v>
      </c>
      <c r="AD246">
        <v>0</v>
      </c>
      <c r="AE246">
        <v>0</v>
      </c>
      <c r="AF246">
        <v>10</v>
      </c>
      <c r="AG246">
        <v>0</v>
      </c>
      <c r="AH246">
        <v>10</v>
      </c>
      <c r="AI246">
        <v>0</v>
      </c>
      <c r="AJ246">
        <v>12</v>
      </c>
      <c r="AK246">
        <v>0</v>
      </c>
      <c r="AL246">
        <v>0</v>
      </c>
      <c r="AM246">
        <v>0</v>
      </c>
      <c r="AN246">
        <v>0</v>
      </c>
      <c r="AO246">
        <v>0</v>
      </c>
      <c r="AP246">
        <v>0</v>
      </c>
      <c r="AQ246">
        <v>0</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0</v>
      </c>
    </row>
    <row r="247" spans="1:75" x14ac:dyDescent="0.25">
      <c r="A247">
        <v>2449000</v>
      </c>
      <c r="B247">
        <v>1</v>
      </c>
      <c r="C247" s="1">
        <v>21306</v>
      </c>
      <c r="D247">
        <v>1</v>
      </c>
      <c r="E247">
        <v>20</v>
      </c>
      <c r="F247">
        <v>123.8</v>
      </c>
      <c r="G247">
        <v>28</v>
      </c>
      <c r="H247">
        <v>11</v>
      </c>
      <c r="I247">
        <v>1</v>
      </c>
      <c r="J247">
        <v>1</v>
      </c>
      <c r="K247">
        <v>1</v>
      </c>
      <c r="N247">
        <v>0</v>
      </c>
      <c r="O247">
        <v>0</v>
      </c>
      <c r="P247">
        <v>12</v>
      </c>
      <c r="Q247">
        <v>6.8</v>
      </c>
      <c r="R247">
        <v>6</v>
      </c>
      <c r="S247">
        <v>6</v>
      </c>
      <c r="T247">
        <v>0</v>
      </c>
      <c r="U247">
        <v>0</v>
      </c>
      <c r="V247">
        <v>0</v>
      </c>
      <c r="W247">
        <v>0</v>
      </c>
      <c r="X247">
        <v>0</v>
      </c>
      <c r="Y247">
        <v>0</v>
      </c>
      <c r="Z247">
        <v>0</v>
      </c>
      <c r="AA247">
        <v>0</v>
      </c>
      <c r="AB247">
        <v>0</v>
      </c>
      <c r="AC247">
        <v>0</v>
      </c>
      <c r="AD247">
        <v>0</v>
      </c>
      <c r="AE247">
        <v>0</v>
      </c>
      <c r="AF247">
        <v>0</v>
      </c>
      <c r="AG247">
        <v>0</v>
      </c>
      <c r="AH247">
        <v>18</v>
      </c>
      <c r="AI247">
        <v>18.2</v>
      </c>
      <c r="AJ247">
        <v>10.199999999999999</v>
      </c>
      <c r="AK247">
        <v>0</v>
      </c>
      <c r="AL247">
        <v>6</v>
      </c>
      <c r="AM247">
        <v>10</v>
      </c>
      <c r="AN247">
        <v>10.6</v>
      </c>
      <c r="AO247">
        <v>20</v>
      </c>
      <c r="AP247">
        <v>0</v>
      </c>
      <c r="AQ247">
        <v>0</v>
      </c>
      <c r="AR247">
        <v>0</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row>
    <row r="248" spans="1:75" x14ac:dyDescent="0.25">
      <c r="A248">
        <v>2449000</v>
      </c>
      <c r="B248">
        <v>1</v>
      </c>
      <c r="C248" s="1">
        <v>21337</v>
      </c>
      <c r="D248">
        <v>1</v>
      </c>
      <c r="E248">
        <v>22</v>
      </c>
      <c r="F248">
        <v>46.6</v>
      </c>
      <c r="G248">
        <v>18</v>
      </c>
      <c r="H248">
        <v>10</v>
      </c>
      <c r="I248">
        <v>1</v>
      </c>
      <c r="J248">
        <v>1</v>
      </c>
      <c r="K248">
        <v>1</v>
      </c>
      <c r="N248">
        <v>0</v>
      </c>
      <c r="O248">
        <v>0</v>
      </c>
      <c r="P248">
        <v>0</v>
      </c>
      <c r="Q248">
        <v>0</v>
      </c>
      <c r="R248">
        <v>0</v>
      </c>
      <c r="S248">
        <v>0</v>
      </c>
      <c r="T248">
        <v>0</v>
      </c>
      <c r="U248">
        <v>0</v>
      </c>
      <c r="V248">
        <v>0</v>
      </c>
      <c r="W248">
        <v>0</v>
      </c>
      <c r="X248">
        <v>0.6</v>
      </c>
      <c r="Y248">
        <v>0</v>
      </c>
      <c r="Z248">
        <v>0.6</v>
      </c>
      <c r="AA248">
        <v>10</v>
      </c>
      <c r="AB248">
        <v>0</v>
      </c>
      <c r="AC248">
        <v>0</v>
      </c>
      <c r="AD248">
        <v>10</v>
      </c>
      <c r="AE248">
        <v>22</v>
      </c>
      <c r="AF248">
        <v>0.6</v>
      </c>
      <c r="AG248">
        <v>0</v>
      </c>
      <c r="AH248">
        <v>0.6</v>
      </c>
      <c r="AI248">
        <v>0.8</v>
      </c>
      <c r="AJ248">
        <v>0</v>
      </c>
      <c r="AK248">
        <v>0</v>
      </c>
      <c r="AL248">
        <v>0</v>
      </c>
      <c r="AM248">
        <v>0.6</v>
      </c>
      <c r="AN248">
        <v>0</v>
      </c>
      <c r="AO248">
        <v>0.8</v>
      </c>
      <c r="AP248">
        <v>0</v>
      </c>
      <c r="AQ248">
        <v>0</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0</v>
      </c>
    </row>
    <row r="249" spans="1:75" x14ac:dyDescent="0.25">
      <c r="A249">
        <v>2449000</v>
      </c>
      <c r="B249">
        <v>1</v>
      </c>
      <c r="C249" s="1">
        <v>21367</v>
      </c>
      <c r="D249">
        <v>1</v>
      </c>
      <c r="E249">
        <v>12</v>
      </c>
      <c r="F249">
        <v>24.1</v>
      </c>
      <c r="G249">
        <v>26</v>
      </c>
      <c r="H249">
        <v>5</v>
      </c>
      <c r="I249">
        <v>1</v>
      </c>
      <c r="J249">
        <v>1</v>
      </c>
      <c r="K249">
        <v>1</v>
      </c>
      <c r="N249">
        <v>0</v>
      </c>
      <c r="O249">
        <v>0</v>
      </c>
      <c r="P249">
        <v>0</v>
      </c>
      <c r="Q249">
        <v>0</v>
      </c>
      <c r="R249">
        <v>0</v>
      </c>
      <c r="S249">
        <v>0</v>
      </c>
      <c r="T249">
        <v>0</v>
      </c>
      <c r="U249">
        <v>0.9</v>
      </c>
      <c r="V249">
        <v>0</v>
      </c>
      <c r="W249">
        <v>0</v>
      </c>
      <c r="X249">
        <v>0</v>
      </c>
      <c r="Y249">
        <v>0</v>
      </c>
      <c r="Z249">
        <v>0</v>
      </c>
      <c r="AA249">
        <v>0</v>
      </c>
      <c r="AB249">
        <v>0</v>
      </c>
      <c r="AC249">
        <v>10</v>
      </c>
      <c r="AD249">
        <v>0</v>
      </c>
      <c r="AE249">
        <v>0</v>
      </c>
      <c r="AF249">
        <v>0</v>
      </c>
      <c r="AG249">
        <v>0</v>
      </c>
      <c r="AH249">
        <v>0</v>
      </c>
      <c r="AI249">
        <v>0.6</v>
      </c>
      <c r="AJ249">
        <v>0</v>
      </c>
      <c r="AK249">
        <v>0</v>
      </c>
      <c r="AL249">
        <v>0</v>
      </c>
      <c r="AM249">
        <v>12</v>
      </c>
      <c r="AN249">
        <v>0</v>
      </c>
      <c r="AO249">
        <v>0</v>
      </c>
      <c r="AP249">
        <v>0.6</v>
      </c>
      <c r="AQ249">
        <v>0</v>
      </c>
      <c r="AR249">
        <v>0</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row>
    <row r="250" spans="1:75" x14ac:dyDescent="0.25">
      <c r="A250">
        <v>2449000</v>
      </c>
      <c r="B250">
        <v>1</v>
      </c>
      <c r="C250" s="1">
        <v>21398</v>
      </c>
      <c r="D250">
        <v>1</v>
      </c>
      <c r="E250">
        <v>22</v>
      </c>
      <c r="F250">
        <v>53.8</v>
      </c>
      <c r="G250">
        <v>28</v>
      </c>
      <c r="H250">
        <v>6</v>
      </c>
      <c r="I250">
        <v>1</v>
      </c>
      <c r="J250">
        <v>1</v>
      </c>
      <c r="K250">
        <v>1</v>
      </c>
      <c r="N250">
        <v>0</v>
      </c>
      <c r="O250">
        <v>0</v>
      </c>
      <c r="P250">
        <v>10</v>
      </c>
      <c r="Q250">
        <v>20</v>
      </c>
      <c r="R250">
        <v>0</v>
      </c>
      <c r="S250">
        <v>0</v>
      </c>
      <c r="T250">
        <v>0</v>
      </c>
      <c r="U250">
        <v>0</v>
      </c>
      <c r="V250">
        <v>0</v>
      </c>
      <c r="W250">
        <v>0</v>
      </c>
      <c r="X250">
        <v>0</v>
      </c>
      <c r="Y250">
        <v>0</v>
      </c>
      <c r="Z250">
        <v>0.6</v>
      </c>
      <c r="AA250">
        <v>0</v>
      </c>
      <c r="AB250">
        <v>0</v>
      </c>
      <c r="AC250">
        <v>0.6</v>
      </c>
      <c r="AD250">
        <v>0</v>
      </c>
      <c r="AE250">
        <v>0</v>
      </c>
      <c r="AF250">
        <v>0</v>
      </c>
      <c r="AG250">
        <v>0</v>
      </c>
      <c r="AH250">
        <v>0</v>
      </c>
      <c r="AI250">
        <v>0</v>
      </c>
      <c r="AJ250">
        <v>0</v>
      </c>
      <c r="AK250">
        <v>0</v>
      </c>
      <c r="AL250">
        <v>0</v>
      </c>
      <c r="AM250">
        <v>0</v>
      </c>
      <c r="AN250">
        <v>0</v>
      </c>
      <c r="AO250">
        <v>22</v>
      </c>
      <c r="AP250">
        <v>0</v>
      </c>
      <c r="AQ250">
        <v>0</v>
      </c>
      <c r="AR250">
        <v>0.6</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row>
    <row r="251" spans="1:75" x14ac:dyDescent="0.25">
      <c r="A251">
        <v>2449000</v>
      </c>
      <c r="B251">
        <v>1</v>
      </c>
      <c r="C251" s="1">
        <v>21429</v>
      </c>
      <c r="D251">
        <v>1</v>
      </c>
      <c r="E251">
        <v>22</v>
      </c>
      <c r="F251">
        <v>109.2</v>
      </c>
      <c r="G251">
        <v>10</v>
      </c>
      <c r="H251">
        <v>10</v>
      </c>
      <c r="I251">
        <v>1</v>
      </c>
      <c r="J251">
        <v>1</v>
      </c>
      <c r="K251">
        <v>1</v>
      </c>
      <c r="N251">
        <v>0</v>
      </c>
      <c r="O251">
        <v>0</v>
      </c>
      <c r="P251">
        <v>0</v>
      </c>
      <c r="Q251">
        <v>0</v>
      </c>
      <c r="R251">
        <v>0</v>
      </c>
      <c r="S251">
        <v>0.9</v>
      </c>
      <c r="T251">
        <v>12</v>
      </c>
      <c r="U251">
        <v>10</v>
      </c>
      <c r="V251">
        <v>19</v>
      </c>
      <c r="W251">
        <v>22</v>
      </c>
      <c r="X251">
        <v>0</v>
      </c>
      <c r="Y251">
        <v>0</v>
      </c>
      <c r="Z251">
        <v>12</v>
      </c>
      <c r="AA251">
        <v>10</v>
      </c>
      <c r="AB251">
        <v>0.9</v>
      </c>
      <c r="AC251">
        <v>0</v>
      </c>
      <c r="AD251">
        <v>0</v>
      </c>
      <c r="AE251">
        <v>0</v>
      </c>
      <c r="AF251">
        <v>0</v>
      </c>
      <c r="AG251">
        <v>0</v>
      </c>
      <c r="AH251">
        <v>0</v>
      </c>
      <c r="AI251">
        <v>0</v>
      </c>
      <c r="AJ251">
        <v>0</v>
      </c>
      <c r="AK251">
        <v>12.2</v>
      </c>
      <c r="AL251">
        <v>10.199999999999999</v>
      </c>
      <c r="AM251">
        <v>0</v>
      </c>
      <c r="AN251">
        <v>0</v>
      </c>
      <c r="AO251">
        <v>0</v>
      </c>
      <c r="AP251">
        <v>0</v>
      </c>
      <c r="AQ251">
        <v>0</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0</v>
      </c>
    </row>
    <row r="252" spans="1:75" x14ac:dyDescent="0.25">
      <c r="A252">
        <v>2449000</v>
      </c>
      <c r="B252">
        <v>1</v>
      </c>
      <c r="C252" s="1">
        <v>21459</v>
      </c>
      <c r="D252">
        <v>1</v>
      </c>
      <c r="E252">
        <v>24.4</v>
      </c>
      <c r="F252">
        <v>168.4</v>
      </c>
      <c r="G252">
        <v>7</v>
      </c>
      <c r="H252">
        <v>10</v>
      </c>
      <c r="I252">
        <v>1</v>
      </c>
      <c r="J252">
        <v>1</v>
      </c>
      <c r="K252">
        <v>1</v>
      </c>
      <c r="N252">
        <v>0</v>
      </c>
      <c r="O252">
        <v>0</v>
      </c>
      <c r="P252">
        <v>0</v>
      </c>
      <c r="Q252">
        <v>0</v>
      </c>
      <c r="R252">
        <v>0</v>
      </c>
      <c r="S252">
        <v>0</v>
      </c>
      <c r="T252">
        <v>24.4</v>
      </c>
      <c r="U252">
        <v>0</v>
      </c>
      <c r="V252">
        <v>0</v>
      </c>
      <c r="W252">
        <v>0</v>
      </c>
      <c r="X252">
        <v>20</v>
      </c>
      <c r="Y252">
        <v>0</v>
      </c>
      <c r="Z252">
        <v>0</v>
      </c>
      <c r="AA252">
        <v>0</v>
      </c>
      <c r="AB252">
        <v>0</v>
      </c>
      <c r="AC252">
        <v>0</v>
      </c>
      <c r="AD252">
        <v>0</v>
      </c>
      <c r="AE252">
        <v>22</v>
      </c>
      <c r="AF252">
        <v>12</v>
      </c>
      <c r="AG252">
        <v>0</v>
      </c>
      <c r="AH252">
        <v>0</v>
      </c>
      <c r="AI252">
        <v>0</v>
      </c>
      <c r="AJ252">
        <v>0</v>
      </c>
      <c r="AK252">
        <v>22.4</v>
      </c>
      <c r="AL252">
        <v>0</v>
      </c>
      <c r="AM252">
        <v>15</v>
      </c>
      <c r="AN252">
        <v>20</v>
      </c>
      <c r="AO252">
        <v>10.199999999999999</v>
      </c>
      <c r="AP252">
        <v>12.2</v>
      </c>
      <c r="AQ252">
        <v>0</v>
      </c>
      <c r="AR252">
        <v>10.199999999999999</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row>
    <row r="253" spans="1:75" x14ac:dyDescent="0.25">
      <c r="A253">
        <v>2449000</v>
      </c>
      <c r="B253">
        <v>1</v>
      </c>
      <c r="C253" s="1">
        <v>21490</v>
      </c>
      <c r="D253">
        <v>1</v>
      </c>
      <c r="E253">
        <v>20.399999999999999</v>
      </c>
      <c r="F253">
        <v>131.1</v>
      </c>
      <c r="G253">
        <v>25</v>
      </c>
      <c r="H253">
        <v>10</v>
      </c>
      <c r="I253">
        <v>1</v>
      </c>
      <c r="J253">
        <v>1</v>
      </c>
      <c r="K253">
        <v>1</v>
      </c>
      <c r="N253">
        <v>12</v>
      </c>
      <c r="O253">
        <v>0</v>
      </c>
      <c r="P253">
        <v>0</v>
      </c>
      <c r="Q253">
        <v>10.199999999999999</v>
      </c>
      <c r="R253">
        <v>0</v>
      </c>
      <c r="S253">
        <v>0</v>
      </c>
      <c r="T253">
        <v>0</v>
      </c>
      <c r="U253">
        <v>0</v>
      </c>
      <c r="V253">
        <v>0</v>
      </c>
      <c r="W253">
        <v>0</v>
      </c>
      <c r="X253">
        <v>20.2</v>
      </c>
      <c r="Y253">
        <v>16</v>
      </c>
      <c r="Z253">
        <v>19</v>
      </c>
      <c r="AA253">
        <v>0.9</v>
      </c>
      <c r="AB253">
        <v>0</v>
      </c>
      <c r="AC253">
        <v>0</v>
      </c>
      <c r="AD253">
        <v>0</v>
      </c>
      <c r="AE253">
        <v>0</v>
      </c>
      <c r="AF253">
        <v>10.199999999999999</v>
      </c>
      <c r="AG253">
        <v>12</v>
      </c>
      <c r="AH253">
        <v>0</v>
      </c>
      <c r="AI253">
        <v>0</v>
      </c>
      <c r="AJ253">
        <v>0</v>
      </c>
      <c r="AK253">
        <v>10.199999999999999</v>
      </c>
      <c r="AL253">
        <v>20.399999999999999</v>
      </c>
      <c r="AM253">
        <v>0</v>
      </c>
      <c r="AN253">
        <v>0</v>
      </c>
      <c r="AO253">
        <v>0</v>
      </c>
      <c r="AP253">
        <v>0</v>
      </c>
      <c r="AQ253">
        <v>0</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0</v>
      </c>
    </row>
    <row r="254" spans="1:75" x14ac:dyDescent="0.25">
      <c r="A254">
        <v>2449000</v>
      </c>
      <c r="B254">
        <v>1</v>
      </c>
      <c r="C254" s="1">
        <v>21520</v>
      </c>
      <c r="D254">
        <v>1</v>
      </c>
      <c r="E254">
        <v>33.4</v>
      </c>
      <c r="F254">
        <v>153.5</v>
      </c>
      <c r="G254">
        <v>14</v>
      </c>
      <c r="H254">
        <v>13</v>
      </c>
      <c r="I254">
        <v>1</v>
      </c>
      <c r="J254">
        <v>1</v>
      </c>
      <c r="K254">
        <v>1</v>
      </c>
      <c r="N254">
        <v>10.199999999999999</v>
      </c>
      <c r="O254">
        <v>0.6</v>
      </c>
      <c r="P254">
        <v>0</v>
      </c>
      <c r="Q254">
        <v>0.6</v>
      </c>
      <c r="R254">
        <v>0</v>
      </c>
      <c r="S254">
        <v>0</v>
      </c>
      <c r="T254">
        <v>0</v>
      </c>
      <c r="U254">
        <v>0</v>
      </c>
      <c r="V254">
        <v>0.9</v>
      </c>
      <c r="W254">
        <v>0</v>
      </c>
      <c r="X254">
        <v>12</v>
      </c>
      <c r="Y254">
        <v>10.199999999999999</v>
      </c>
      <c r="Z254">
        <v>0</v>
      </c>
      <c r="AA254">
        <v>33.4</v>
      </c>
      <c r="AB254">
        <v>0</v>
      </c>
      <c r="AC254">
        <v>0</v>
      </c>
      <c r="AD254">
        <v>10</v>
      </c>
      <c r="AE254">
        <v>12</v>
      </c>
      <c r="AF254">
        <v>15</v>
      </c>
      <c r="AG254">
        <v>22</v>
      </c>
      <c r="AH254">
        <v>26</v>
      </c>
      <c r="AI254">
        <v>0</v>
      </c>
      <c r="AJ254">
        <v>0</v>
      </c>
      <c r="AK254">
        <v>0</v>
      </c>
      <c r="AL254">
        <v>0</v>
      </c>
      <c r="AM254">
        <v>0</v>
      </c>
      <c r="AN254">
        <v>0.6</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row>
    <row r="255" spans="1:75" s="2" customFormat="1" x14ac:dyDescent="0.25">
      <c r="A255" s="2">
        <v>2449000</v>
      </c>
      <c r="B255" s="2">
        <v>1</v>
      </c>
      <c r="C255" s="3">
        <v>21551</v>
      </c>
      <c r="D255" s="2">
        <v>1</v>
      </c>
      <c r="E255" s="2">
        <v>24</v>
      </c>
      <c r="F255" s="2">
        <v>198</v>
      </c>
      <c r="G255" s="2">
        <v>24</v>
      </c>
      <c r="H255" s="2">
        <v>13</v>
      </c>
      <c r="I255" s="2">
        <v>1</v>
      </c>
      <c r="J255" s="2">
        <v>1</v>
      </c>
      <c r="K255" s="2">
        <v>1</v>
      </c>
      <c r="N255" s="2">
        <v>0</v>
      </c>
      <c r="O255" s="2">
        <v>0</v>
      </c>
      <c r="P255" s="2">
        <v>0</v>
      </c>
      <c r="Q255" s="2">
        <v>10</v>
      </c>
      <c r="R255" s="2">
        <v>18</v>
      </c>
      <c r="S255" s="2">
        <v>20.2</v>
      </c>
      <c r="T255" s="2">
        <v>0</v>
      </c>
      <c r="U255" s="2">
        <v>10.199999999999999</v>
      </c>
      <c r="V255" s="2">
        <v>0</v>
      </c>
      <c r="W255" s="2">
        <v>0</v>
      </c>
      <c r="X255" s="2">
        <v>10.199999999999999</v>
      </c>
      <c r="Y255" s="2">
        <v>0</v>
      </c>
      <c r="Z255" s="2">
        <v>20</v>
      </c>
      <c r="AA255" s="2">
        <v>0</v>
      </c>
      <c r="AB255" s="2">
        <v>0</v>
      </c>
      <c r="AC255" s="2">
        <v>10</v>
      </c>
      <c r="AD255" s="2">
        <v>14</v>
      </c>
      <c r="AE255" s="2">
        <v>22.4</v>
      </c>
      <c r="AF255" s="2">
        <v>10</v>
      </c>
      <c r="AG255" s="2">
        <v>0</v>
      </c>
      <c r="AH255" s="2">
        <v>0</v>
      </c>
      <c r="AI255" s="2">
        <v>0</v>
      </c>
      <c r="AJ255" s="2">
        <v>0</v>
      </c>
      <c r="AK255" s="2">
        <v>24</v>
      </c>
      <c r="AL255" s="2">
        <v>0</v>
      </c>
      <c r="AM255" s="2">
        <v>0</v>
      </c>
      <c r="AN255" s="2">
        <v>0</v>
      </c>
      <c r="AO255" s="2">
        <v>19</v>
      </c>
      <c r="AP255" s="2">
        <v>0</v>
      </c>
      <c r="AQ255" s="2">
        <v>0</v>
      </c>
      <c r="AR255" s="2">
        <v>10</v>
      </c>
      <c r="AS255" s="2">
        <v>1</v>
      </c>
      <c r="AT255" s="2">
        <v>1</v>
      </c>
      <c r="AU255" s="2">
        <v>1</v>
      </c>
      <c r="AV255" s="2">
        <v>1</v>
      </c>
      <c r="AW255" s="2">
        <v>1</v>
      </c>
      <c r="AX255" s="2">
        <v>1</v>
      </c>
      <c r="AY255" s="2">
        <v>1</v>
      </c>
      <c r="AZ255" s="2">
        <v>1</v>
      </c>
      <c r="BA255" s="2">
        <v>1</v>
      </c>
      <c r="BB255" s="2">
        <v>1</v>
      </c>
      <c r="BC255" s="2">
        <v>1</v>
      </c>
      <c r="BD255" s="2">
        <v>1</v>
      </c>
      <c r="BE255" s="2">
        <v>1</v>
      </c>
      <c r="BF255" s="2">
        <v>1</v>
      </c>
      <c r="BG255" s="2">
        <v>1</v>
      </c>
      <c r="BH255" s="2">
        <v>1</v>
      </c>
      <c r="BI255" s="2">
        <v>1</v>
      </c>
      <c r="BJ255" s="2">
        <v>1</v>
      </c>
      <c r="BK255" s="2">
        <v>1</v>
      </c>
      <c r="BL255" s="2">
        <v>1</v>
      </c>
      <c r="BM255" s="2">
        <v>1</v>
      </c>
      <c r="BN255" s="2">
        <v>1</v>
      </c>
      <c r="BO255" s="2">
        <v>1</v>
      </c>
      <c r="BP255" s="2">
        <v>1</v>
      </c>
      <c r="BQ255" s="2">
        <v>1</v>
      </c>
      <c r="BR255" s="2">
        <v>1</v>
      </c>
      <c r="BS255" s="2">
        <v>1</v>
      </c>
      <c r="BT255" s="2">
        <v>1</v>
      </c>
      <c r="BU255" s="2">
        <v>1</v>
      </c>
      <c r="BV255" s="2">
        <v>1</v>
      </c>
      <c r="BW255" s="2">
        <v>1</v>
      </c>
    </row>
    <row r="256" spans="1:75" x14ac:dyDescent="0.25">
      <c r="A256">
        <v>2449000</v>
      </c>
      <c r="B256">
        <v>1</v>
      </c>
      <c r="C256" s="1">
        <v>21582</v>
      </c>
      <c r="D256">
        <v>1</v>
      </c>
      <c r="E256">
        <v>94</v>
      </c>
      <c r="F256">
        <v>273.5</v>
      </c>
      <c r="G256">
        <v>10</v>
      </c>
      <c r="H256">
        <v>13</v>
      </c>
      <c r="I256">
        <v>1</v>
      </c>
      <c r="J256">
        <v>1</v>
      </c>
      <c r="K256">
        <v>1</v>
      </c>
      <c r="N256">
        <v>0</v>
      </c>
      <c r="O256">
        <v>0</v>
      </c>
      <c r="P256">
        <v>0</v>
      </c>
      <c r="Q256">
        <v>24</v>
      </c>
      <c r="R256">
        <v>32</v>
      </c>
      <c r="S256">
        <v>19</v>
      </c>
      <c r="T256">
        <v>18</v>
      </c>
      <c r="U256">
        <v>10</v>
      </c>
      <c r="V256">
        <v>0</v>
      </c>
      <c r="W256">
        <v>94</v>
      </c>
      <c r="X256">
        <v>0</v>
      </c>
      <c r="Y256">
        <v>0</v>
      </c>
      <c r="Z256">
        <v>10</v>
      </c>
      <c r="AA256">
        <v>0</v>
      </c>
      <c r="AB256">
        <v>10</v>
      </c>
      <c r="AC256">
        <v>10.199999999999999</v>
      </c>
      <c r="AD256">
        <v>20</v>
      </c>
      <c r="AE256">
        <v>0</v>
      </c>
      <c r="AF256">
        <v>0</v>
      </c>
      <c r="AG256">
        <v>0</v>
      </c>
      <c r="AH256">
        <v>10</v>
      </c>
      <c r="AI256">
        <v>0</v>
      </c>
      <c r="AJ256">
        <v>0</v>
      </c>
      <c r="AK256">
        <v>0</v>
      </c>
      <c r="AL256">
        <v>16</v>
      </c>
      <c r="AM256">
        <v>0</v>
      </c>
      <c r="AN256">
        <v>0</v>
      </c>
      <c r="AO256">
        <v>0.3</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0</v>
      </c>
    </row>
    <row r="257" spans="1:75" x14ac:dyDescent="0.25">
      <c r="A257">
        <v>2449000</v>
      </c>
      <c r="B257">
        <v>1</v>
      </c>
      <c r="C257" s="1">
        <v>21610</v>
      </c>
      <c r="D257">
        <v>1</v>
      </c>
      <c r="E257">
        <v>20</v>
      </c>
      <c r="F257">
        <v>76</v>
      </c>
      <c r="G257">
        <v>11</v>
      </c>
      <c r="H257">
        <v>9</v>
      </c>
      <c r="I257">
        <v>1</v>
      </c>
      <c r="J257">
        <v>1</v>
      </c>
      <c r="K257">
        <v>1</v>
      </c>
      <c r="N257">
        <v>0</v>
      </c>
      <c r="O257">
        <v>0</v>
      </c>
      <c r="P257">
        <v>0</v>
      </c>
      <c r="Q257">
        <v>0</v>
      </c>
      <c r="R257">
        <v>0</v>
      </c>
      <c r="S257">
        <v>0</v>
      </c>
      <c r="T257">
        <v>0</v>
      </c>
      <c r="U257">
        <v>0</v>
      </c>
      <c r="V257">
        <v>0</v>
      </c>
      <c r="W257">
        <v>0</v>
      </c>
      <c r="X257">
        <v>20</v>
      </c>
      <c r="Y257">
        <v>0</v>
      </c>
      <c r="Z257">
        <v>16</v>
      </c>
      <c r="AA257">
        <v>0</v>
      </c>
      <c r="AB257">
        <v>0</v>
      </c>
      <c r="AC257">
        <v>0</v>
      </c>
      <c r="AD257">
        <v>10</v>
      </c>
      <c r="AE257">
        <v>17</v>
      </c>
      <c r="AF257">
        <v>0</v>
      </c>
      <c r="AG257">
        <v>10.199999999999999</v>
      </c>
      <c r="AH257">
        <v>0.7</v>
      </c>
      <c r="AI257">
        <v>0.8</v>
      </c>
      <c r="AJ257">
        <v>0</v>
      </c>
      <c r="AK257">
        <v>0.6</v>
      </c>
      <c r="AL257">
        <v>0.7</v>
      </c>
      <c r="AM257">
        <v>0</v>
      </c>
      <c r="AN257">
        <v>0</v>
      </c>
      <c r="AO257">
        <v>0</v>
      </c>
      <c r="AP257">
        <v>0</v>
      </c>
      <c r="AQ257">
        <v>0</v>
      </c>
      <c r="AR257">
        <v>0</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row>
    <row r="258" spans="1:75" x14ac:dyDescent="0.25">
      <c r="A258">
        <v>2449000</v>
      </c>
      <c r="B258">
        <v>1</v>
      </c>
      <c r="C258" s="1">
        <v>21641</v>
      </c>
      <c r="D258">
        <v>1</v>
      </c>
      <c r="E258">
        <v>28</v>
      </c>
      <c r="F258">
        <v>83</v>
      </c>
      <c r="G258">
        <v>24</v>
      </c>
      <c r="H258">
        <v>10</v>
      </c>
      <c r="I258">
        <v>1</v>
      </c>
      <c r="J258">
        <v>1</v>
      </c>
      <c r="K258">
        <v>1</v>
      </c>
      <c r="N258">
        <v>0</v>
      </c>
      <c r="O258">
        <v>0.7</v>
      </c>
      <c r="P258">
        <v>0.8</v>
      </c>
      <c r="Q258">
        <v>0</v>
      </c>
      <c r="R258">
        <v>0</v>
      </c>
      <c r="S258">
        <v>0.9</v>
      </c>
      <c r="T258">
        <v>0.9</v>
      </c>
      <c r="U258">
        <v>10</v>
      </c>
      <c r="V258">
        <v>0</v>
      </c>
      <c r="W258">
        <v>0</v>
      </c>
      <c r="X258">
        <v>20.2</v>
      </c>
      <c r="Y258">
        <v>0</v>
      </c>
      <c r="Z258">
        <v>0</v>
      </c>
      <c r="AA258">
        <v>0</v>
      </c>
      <c r="AB258">
        <v>0</v>
      </c>
      <c r="AC258">
        <v>0</v>
      </c>
      <c r="AD258">
        <v>0</v>
      </c>
      <c r="AE258">
        <v>0</v>
      </c>
      <c r="AF258">
        <v>0</v>
      </c>
      <c r="AG258">
        <v>0</v>
      </c>
      <c r="AH258">
        <v>0.6</v>
      </c>
      <c r="AI258">
        <v>0</v>
      </c>
      <c r="AJ258">
        <v>0</v>
      </c>
      <c r="AK258">
        <v>28</v>
      </c>
      <c r="AL258">
        <v>0</v>
      </c>
      <c r="AM258">
        <v>20</v>
      </c>
      <c r="AN258">
        <v>0.9</v>
      </c>
      <c r="AO258">
        <v>0</v>
      </c>
      <c r="AP258">
        <v>0</v>
      </c>
      <c r="AQ258">
        <v>0</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0</v>
      </c>
    </row>
    <row r="259" spans="1:75" x14ac:dyDescent="0.25">
      <c r="A259">
        <v>2449000</v>
      </c>
      <c r="B259">
        <v>1</v>
      </c>
      <c r="C259" s="1">
        <v>21671</v>
      </c>
      <c r="D259">
        <v>1</v>
      </c>
      <c r="E259">
        <v>21</v>
      </c>
      <c r="F259">
        <v>55.1</v>
      </c>
      <c r="G259">
        <v>21</v>
      </c>
      <c r="H259">
        <v>6</v>
      </c>
      <c r="I259">
        <v>1</v>
      </c>
      <c r="J259">
        <v>1</v>
      </c>
      <c r="K259">
        <v>1</v>
      </c>
      <c r="N259">
        <v>0</v>
      </c>
      <c r="O259">
        <v>0</v>
      </c>
      <c r="P259">
        <v>0</v>
      </c>
      <c r="Q259">
        <v>0</v>
      </c>
      <c r="R259">
        <v>0</v>
      </c>
      <c r="S259">
        <v>0</v>
      </c>
      <c r="T259">
        <v>0</v>
      </c>
      <c r="U259">
        <v>0</v>
      </c>
      <c r="V259">
        <v>0.9</v>
      </c>
      <c r="W259">
        <v>0.6</v>
      </c>
      <c r="X259">
        <v>0</v>
      </c>
      <c r="Y259">
        <v>0</v>
      </c>
      <c r="Z259">
        <v>0</v>
      </c>
      <c r="AA259">
        <v>0</v>
      </c>
      <c r="AB259">
        <v>0</v>
      </c>
      <c r="AC259">
        <v>0</v>
      </c>
      <c r="AD259">
        <v>0</v>
      </c>
      <c r="AE259">
        <v>0</v>
      </c>
      <c r="AF259">
        <v>0</v>
      </c>
      <c r="AG259">
        <v>20</v>
      </c>
      <c r="AH259">
        <v>21</v>
      </c>
      <c r="AI259">
        <v>0</v>
      </c>
      <c r="AJ259">
        <v>0</v>
      </c>
      <c r="AK259">
        <v>0</v>
      </c>
      <c r="AL259">
        <v>0</v>
      </c>
      <c r="AM259">
        <v>0</v>
      </c>
      <c r="AN259">
        <v>0</v>
      </c>
      <c r="AO259">
        <v>0</v>
      </c>
      <c r="AP259">
        <v>12</v>
      </c>
      <c r="AQ259">
        <v>0.6</v>
      </c>
      <c r="AR259">
        <v>0</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row>
    <row r="260" spans="1:75" x14ac:dyDescent="0.25">
      <c r="A260">
        <v>2449000</v>
      </c>
      <c r="B260">
        <v>1</v>
      </c>
      <c r="C260" s="1">
        <v>21702</v>
      </c>
      <c r="D260">
        <v>1</v>
      </c>
      <c r="E260">
        <v>10.199999999999999</v>
      </c>
      <c r="F260">
        <v>22.4</v>
      </c>
      <c r="G260">
        <v>2</v>
      </c>
      <c r="H260">
        <v>5</v>
      </c>
      <c r="I260">
        <v>1</v>
      </c>
      <c r="J260">
        <v>1</v>
      </c>
      <c r="K260">
        <v>1</v>
      </c>
      <c r="N260">
        <v>0</v>
      </c>
      <c r="O260">
        <v>10.199999999999999</v>
      </c>
      <c r="P260">
        <v>0</v>
      </c>
      <c r="Q260">
        <v>0</v>
      </c>
      <c r="R260">
        <v>10.199999999999999</v>
      </c>
      <c r="S260">
        <v>0</v>
      </c>
      <c r="T260">
        <v>0</v>
      </c>
      <c r="U260">
        <v>0</v>
      </c>
      <c r="V260">
        <v>0</v>
      </c>
      <c r="W260">
        <v>0</v>
      </c>
      <c r="X260">
        <v>0</v>
      </c>
      <c r="Y260">
        <v>0</v>
      </c>
      <c r="Z260">
        <v>0</v>
      </c>
      <c r="AA260">
        <v>0</v>
      </c>
      <c r="AB260">
        <v>0</v>
      </c>
      <c r="AC260">
        <v>0</v>
      </c>
      <c r="AD260">
        <v>0.6</v>
      </c>
      <c r="AE260">
        <v>0</v>
      </c>
      <c r="AF260">
        <v>0</v>
      </c>
      <c r="AG260">
        <v>0.7</v>
      </c>
      <c r="AH260">
        <v>0</v>
      </c>
      <c r="AI260">
        <v>0</v>
      </c>
      <c r="AJ260">
        <v>0.7</v>
      </c>
      <c r="AK260">
        <v>0</v>
      </c>
      <c r="AL260">
        <v>0</v>
      </c>
      <c r="AM260">
        <v>0</v>
      </c>
      <c r="AN260">
        <v>0</v>
      </c>
      <c r="AO260">
        <v>0</v>
      </c>
      <c r="AP260">
        <v>0</v>
      </c>
      <c r="AQ260">
        <v>0</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0</v>
      </c>
    </row>
    <row r="261" spans="1:75" x14ac:dyDescent="0.25">
      <c r="A261">
        <v>2449000</v>
      </c>
      <c r="B261">
        <v>1</v>
      </c>
      <c r="C261" s="1">
        <v>21732</v>
      </c>
      <c r="D261">
        <v>1</v>
      </c>
      <c r="E261">
        <v>0.8</v>
      </c>
      <c r="F261">
        <v>4.8</v>
      </c>
      <c r="G261">
        <v>8</v>
      </c>
      <c r="H261">
        <v>8</v>
      </c>
      <c r="I261">
        <v>1</v>
      </c>
      <c r="J261">
        <v>1</v>
      </c>
      <c r="K261">
        <v>1</v>
      </c>
      <c r="N261">
        <v>0</v>
      </c>
      <c r="O261">
        <v>0</v>
      </c>
      <c r="P261">
        <v>0.6</v>
      </c>
      <c r="Q261">
        <v>0</v>
      </c>
      <c r="R261">
        <v>0.4</v>
      </c>
      <c r="S261">
        <v>0</v>
      </c>
      <c r="T261">
        <v>0.6</v>
      </c>
      <c r="U261">
        <v>0.8</v>
      </c>
      <c r="V261">
        <v>0</v>
      </c>
      <c r="W261">
        <v>0.6</v>
      </c>
      <c r="X261">
        <v>0</v>
      </c>
      <c r="Y261">
        <v>0</v>
      </c>
      <c r="Z261">
        <v>0</v>
      </c>
      <c r="AA261">
        <v>0</v>
      </c>
      <c r="AB261">
        <v>0</v>
      </c>
      <c r="AC261">
        <v>0.6</v>
      </c>
      <c r="AD261">
        <v>0</v>
      </c>
      <c r="AE261">
        <v>0</v>
      </c>
      <c r="AF261">
        <v>0</v>
      </c>
      <c r="AG261">
        <v>0</v>
      </c>
      <c r="AH261">
        <v>0</v>
      </c>
      <c r="AI261">
        <v>0</v>
      </c>
      <c r="AJ261">
        <v>0</v>
      </c>
      <c r="AK261">
        <v>0</v>
      </c>
      <c r="AL261">
        <v>0</v>
      </c>
      <c r="AM261">
        <v>0</v>
      </c>
      <c r="AN261">
        <v>0</v>
      </c>
      <c r="AO261">
        <v>0.6</v>
      </c>
      <c r="AP261">
        <v>0</v>
      </c>
      <c r="AQ261">
        <v>0</v>
      </c>
      <c r="AR261">
        <v>0.6</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row>
    <row r="262" spans="1:75" x14ac:dyDescent="0.25">
      <c r="A262">
        <v>2449000</v>
      </c>
      <c r="B262">
        <v>1</v>
      </c>
      <c r="C262" s="1">
        <v>21763</v>
      </c>
      <c r="D262">
        <v>1</v>
      </c>
      <c r="E262">
        <v>22.2</v>
      </c>
      <c r="F262">
        <v>69.599999999999994</v>
      </c>
      <c r="G262">
        <v>1</v>
      </c>
      <c r="H262">
        <v>12</v>
      </c>
      <c r="I262">
        <v>1</v>
      </c>
      <c r="J262">
        <v>1</v>
      </c>
      <c r="K262">
        <v>1</v>
      </c>
      <c r="N262">
        <v>22.2</v>
      </c>
      <c r="O262">
        <v>21.2</v>
      </c>
      <c r="P262">
        <v>6.2</v>
      </c>
      <c r="Q262">
        <v>0</v>
      </c>
      <c r="R262">
        <v>0.2</v>
      </c>
      <c r="S262">
        <v>0</v>
      </c>
      <c r="T262">
        <v>7.2</v>
      </c>
      <c r="U262">
        <v>0.6</v>
      </c>
      <c r="V262">
        <v>0</v>
      </c>
      <c r="W262">
        <v>0</v>
      </c>
      <c r="X262">
        <v>0</v>
      </c>
      <c r="Y262">
        <v>0.6</v>
      </c>
      <c r="Z262">
        <v>0.2</v>
      </c>
      <c r="AA262">
        <v>0.2</v>
      </c>
      <c r="AB262">
        <v>10.199999999999999</v>
      </c>
      <c r="AC262">
        <v>0</v>
      </c>
      <c r="AD262">
        <v>0</v>
      </c>
      <c r="AE262">
        <v>0</v>
      </c>
      <c r="AF262">
        <v>0</v>
      </c>
      <c r="AG262">
        <v>0</v>
      </c>
      <c r="AH262">
        <v>0.6</v>
      </c>
      <c r="AI262">
        <v>0</v>
      </c>
      <c r="AJ262">
        <v>0</v>
      </c>
      <c r="AK262">
        <v>0</v>
      </c>
      <c r="AL262">
        <v>0</v>
      </c>
      <c r="AM262">
        <v>0</v>
      </c>
      <c r="AN262">
        <v>0</v>
      </c>
      <c r="AO262">
        <v>0</v>
      </c>
      <c r="AP262">
        <v>0</v>
      </c>
      <c r="AQ262">
        <v>0</v>
      </c>
      <c r="AR262">
        <v>0.2</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1</v>
      </c>
      <c r="BV262">
        <v>1</v>
      </c>
      <c r="BW262">
        <v>1</v>
      </c>
    </row>
    <row r="263" spans="1:75" x14ac:dyDescent="0.25">
      <c r="A263">
        <v>2449000</v>
      </c>
      <c r="B263">
        <v>1</v>
      </c>
      <c r="C263" s="1">
        <v>21794</v>
      </c>
      <c r="D263">
        <v>1</v>
      </c>
      <c r="E263">
        <v>28.2</v>
      </c>
      <c r="F263">
        <v>107.6</v>
      </c>
      <c r="G263">
        <v>4</v>
      </c>
      <c r="H263">
        <v>7</v>
      </c>
      <c r="I263">
        <v>1</v>
      </c>
      <c r="J263">
        <v>1</v>
      </c>
      <c r="K263">
        <v>1</v>
      </c>
      <c r="N263">
        <v>0</v>
      </c>
      <c r="O263">
        <v>12</v>
      </c>
      <c r="P263">
        <v>12.2</v>
      </c>
      <c r="Q263">
        <v>28.2</v>
      </c>
      <c r="R263">
        <v>0</v>
      </c>
      <c r="S263">
        <v>0</v>
      </c>
      <c r="T263">
        <v>0</v>
      </c>
      <c r="U263">
        <v>0</v>
      </c>
      <c r="V263">
        <v>0</v>
      </c>
      <c r="W263">
        <v>0</v>
      </c>
      <c r="X263">
        <v>0</v>
      </c>
      <c r="Y263">
        <v>10</v>
      </c>
      <c r="Z263">
        <v>0</v>
      </c>
      <c r="AA263">
        <v>0</v>
      </c>
      <c r="AB263">
        <v>0.6</v>
      </c>
      <c r="AC263">
        <v>0</v>
      </c>
      <c r="AD263">
        <v>0</v>
      </c>
      <c r="AE263">
        <v>0</v>
      </c>
      <c r="AF263">
        <v>0</v>
      </c>
      <c r="AG263">
        <v>0</v>
      </c>
      <c r="AH263">
        <v>0</v>
      </c>
      <c r="AI263">
        <v>0</v>
      </c>
      <c r="AJ263">
        <v>0</v>
      </c>
      <c r="AK263">
        <v>0</v>
      </c>
      <c r="AL263">
        <v>0</v>
      </c>
      <c r="AM263">
        <v>22.2</v>
      </c>
      <c r="AN263">
        <v>0</v>
      </c>
      <c r="AO263">
        <v>22.4</v>
      </c>
      <c r="AP263">
        <v>0</v>
      </c>
      <c r="AQ263">
        <v>0</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0</v>
      </c>
    </row>
    <row r="264" spans="1:75" x14ac:dyDescent="0.25">
      <c r="A264">
        <v>2449000</v>
      </c>
      <c r="B264">
        <v>1</v>
      </c>
      <c r="C264" s="1">
        <v>21824</v>
      </c>
      <c r="D264">
        <v>1</v>
      </c>
      <c r="E264">
        <v>21</v>
      </c>
      <c r="F264">
        <v>106.9</v>
      </c>
      <c r="G264">
        <v>19</v>
      </c>
      <c r="H264">
        <v>10</v>
      </c>
      <c r="I264">
        <v>1</v>
      </c>
      <c r="J264">
        <v>1</v>
      </c>
      <c r="K264">
        <v>1</v>
      </c>
      <c r="N264">
        <v>0</v>
      </c>
      <c r="O264">
        <v>0</v>
      </c>
      <c r="P264">
        <v>0</v>
      </c>
      <c r="Q264">
        <v>10</v>
      </c>
      <c r="R264">
        <v>12.2</v>
      </c>
      <c r="S264">
        <v>0.7</v>
      </c>
      <c r="T264">
        <v>0</v>
      </c>
      <c r="U264">
        <v>0</v>
      </c>
      <c r="V264">
        <v>0</v>
      </c>
      <c r="W264">
        <v>0</v>
      </c>
      <c r="X264">
        <v>12</v>
      </c>
      <c r="Y264">
        <v>10</v>
      </c>
      <c r="Z264">
        <v>0</v>
      </c>
      <c r="AA264">
        <v>0</v>
      </c>
      <c r="AB264">
        <v>0</v>
      </c>
      <c r="AC264">
        <v>10.199999999999999</v>
      </c>
      <c r="AD264">
        <v>0</v>
      </c>
      <c r="AE264">
        <v>0</v>
      </c>
      <c r="AF264">
        <v>21</v>
      </c>
      <c r="AG264">
        <v>0</v>
      </c>
      <c r="AH264">
        <v>10.199999999999999</v>
      </c>
      <c r="AI264">
        <v>10.6</v>
      </c>
      <c r="AJ264">
        <v>0</v>
      </c>
      <c r="AK264">
        <v>0</v>
      </c>
      <c r="AL264">
        <v>0</v>
      </c>
      <c r="AM264">
        <v>0</v>
      </c>
      <c r="AN264">
        <v>0</v>
      </c>
      <c r="AO264">
        <v>0</v>
      </c>
      <c r="AP264">
        <v>10</v>
      </c>
      <c r="AQ264">
        <v>0</v>
      </c>
      <c r="AR264">
        <v>0</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row>
    <row r="265" spans="1:75" x14ac:dyDescent="0.25">
      <c r="A265">
        <v>2449000</v>
      </c>
      <c r="B265">
        <v>1</v>
      </c>
      <c r="C265" s="1">
        <v>21855</v>
      </c>
      <c r="D265">
        <v>1</v>
      </c>
      <c r="E265">
        <v>33.200000000000003</v>
      </c>
      <c r="F265">
        <v>109.8</v>
      </c>
      <c r="G265">
        <v>26</v>
      </c>
      <c r="H265">
        <v>7</v>
      </c>
      <c r="I265">
        <v>1</v>
      </c>
      <c r="J265">
        <v>1</v>
      </c>
      <c r="K265">
        <v>1</v>
      </c>
      <c r="N265">
        <v>0</v>
      </c>
      <c r="O265">
        <v>0</v>
      </c>
      <c r="P265">
        <v>0</v>
      </c>
      <c r="Q265">
        <v>0</v>
      </c>
      <c r="R265">
        <v>0</v>
      </c>
      <c r="S265">
        <v>20</v>
      </c>
      <c r="T265">
        <v>0</v>
      </c>
      <c r="U265">
        <v>16</v>
      </c>
      <c r="V265">
        <v>0</v>
      </c>
      <c r="W265">
        <v>0</v>
      </c>
      <c r="X265">
        <v>0</v>
      </c>
      <c r="Y265">
        <v>12</v>
      </c>
      <c r="Z265">
        <v>10</v>
      </c>
      <c r="AA265">
        <v>0</v>
      </c>
      <c r="AB265">
        <v>0</v>
      </c>
      <c r="AC265">
        <v>0</v>
      </c>
      <c r="AD265">
        <v>0</v>
      </c>
      <c r="AE265">
        <v>0</v>
      </c>
      <c r="AF265">
        <v>0</v>
      </c>
      <c r="AG265">
        <v>0</v>
      </c>
      <c r="AH265">
        <v>0.6</v>
      </c>
      <c r="AI265">
        <v>0</v>
      </c>
      <c r="AJ265">
        <v>0</v>
      </c>
      <c r="AK265">
        <v>0</v>
      </c>
      <c r="AL265">
        <v>18</v>
      </c>
      <c r="AM265">
        <v>33.200000000000003</v>
      </c>
      <c r="AN265">
        <v>0</v>
      </c>
      <c r="AO265">
        <v>0</v>
      </c>
      <c r="AP265">
        <v>0</v>
      </c>
      <c r="AQ265">
        <v>0</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0</v>
      </c>
    </row>
    <row r="266" spans="1:75" x14ac:dyDescent="0.25">
      <c r="A266">
        <v>2449000</v>
      </c>
      <c r="B266">
        <v>1</v>
      </c>
      <c r="C266" s="1">
        <v>21885</v>
      </c>
      <c r="D266">
        <v>1</v>
      </c>
      <c r="E266">
        <v>20</v>
      </c>
      <c r="F266">
        <v>96.4</v>
      </c>
      <c r="G266">
        <v>22</v>
      </c>
      <c r="H266">
        <v>9</v>
      </c>
      <c r="I266">
        <v>1</v>
      </c>
      <c r="J266">
        <v>1</v>
      </c>
      <c r="K266">
        <v>1</v>
      </c>
      <c r="N266">
        <v>0</v>
      </c>
      <c r="O266">
        <v>12</v>
      </c>
      <c r="P266">
        <v>0</v>
      </c>
      <c r="Q266">
        <v>14</v>
      </c>
      <c r="R266">
        <v>0</v>
      </c>
      <c r="S266">
        <v>0</v>
      </c>
      <c r="T266">
        <v>0</v>
      </c>
      <c r="U266">
        <v>0</v>
      </c>
      <c r="V266">
        <v>12</v>
      </c>
      <c r="W266">
        <v>0</v>
      </c>
      <c r="X266">
        <v>10</v>
      </c>
      <c r="Y266">
        <v>0.6</v>
      </c>
      <c r="Z266">
        <v>0</v>
      </c>
      <c r="AA266">
        <v>0</v>
      </c>
      <c r="AB266">
        <v>0</v>
      </c>
      <c r="AC266">
        <v>0</v>
      </c>
      <c r="AD266">
        <v>0</v>
      </c>
      <c r="AE266">
        <v>12</v>
      </c>
      <c r="AF266">
        <v>0</v>
      </c>
      <c r="AG266">
        <v>0</v>
      </c>
      <c r="AH266">
        <v>15.2</v>
      </c>
      <c r="AI266">
        <v>20</v>
      </c>
      <c r="AJ266">
        <v>0</v>
      </c>
      <c r="AK266">
        <v>0.6</v>
      </c>
      <c r="AL266">
        <v>0</v>
      </c>
      <c r="AM266">
        <v>0</v>
      </c>
      <c r="AN266">
        <v>0</v>
      </c>
      <c r="AO266">
        <v>0</v>
      </c>
      <c r="AP266">
        <v>0</v>
      </c>
      <c r="AQ266">
        <v>0</v>
      </c>
      <c r="AR266">
        <v>0</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row>
    <row r="267" spans="1:75" s="2" customFormat="1" x14ac:dyDescent="0.25">
      <c r="A267" s="2">
        <v>2449000</v>
      </c>
      <c r="B267" s="2">
        <v>1</v>
      </c>
      <c r="C267" s="3">
        <v>21916</v>
      </c>
      <c r="D267" s="2">
        <v>1</v>
      </c>
      <c r="E267" s="2">
        <v>70.2</v>
      </c>
      <c r="F267" s="2">
        <v>211.2</v>
      </c>
      <c r="G267" s="2">
        <v>10</v>
      </c>
      <c r="H267" s="2">
        <v>12</v>
      </c>
      <c r="I267" s="2">
        <v>1</v>
      </c>
      <c r="J267" s="2">
        <v>1</v>
      </c>
      <c r="K267" s="2">
        <v>1</v>
      </c>
      <c r="N267" s="2">
        <v>16</v>
      </c>
      <c r="O267" s="2">
        <v>0</v>
      </c>
      <c r="P267" s="2">
        <v>0.6</v>
      </c>
      <c r="Q267" s="2">
        <v>0</v>
      </c>
      <c r="R267" s="2">
        <v>0</v>
      </c>
      <c r="S267" s="2">
        <v>0.6</v>
      </c>
      <c r="T267" s="2">
        <v>32.200000000000003</v>
      </c>
      <c r="U267" s="2">
        <v>21.4</v>
      </c>
      <c r="V267" s="2">
        <v>0.6</v>
      </c>
      <c r="W267" s="2">
        <v>70.2</v>
      </c>
      <c r="X267" s="2">
        <v>10</v>
      </c>
      <c r="Y267" s="2">
        <v>35</v>
      </c>
      <c r="Z267" s="2">
        <v>0</v>
      </c>
      <c r="AA267" s="2">
        <v>0</v>
      </c>
      <c r="AB267" s="2">
        <v>0.6</v>
      </c>
      <c r="AC267" s="2">
        <v>0</v>
      </c>
      <c r="AD267" s="2">
        <v>0</v>
      </c>
      <c r="AE267" s="2">
        <v>0</v>
      </c>
      <c r="AF267" s="2">
        <v>0</v>
      </c>
      <c r="AG267" s="2">
        <v>0</v>
      </c>
      <c r="AH267" s="2">
        <v>0</v>
      </c>
      <c r="AI267" s="2">
        <v>10</v>
      </c>
      <c r="AJ267" s="2">
        <v>0</v>
      </c>
      <c r="AK267" s="2">
        <v>0</v>
      </c>
      <c r="AL267" s="2">
        <v>0</v>
      </c>
      <c r="AM267" s="2">
        <v>0</v>
      </c>
      <c r="AN267" s="2">
        <v>0</v>
      </c>
      <c r="AO267" s="2">
        <v>14</v>
      </c>
      <c r="AP267" s="2">
        <v>0</v>
      </c>
      <c r="AQ267" s="2">
        <v>0</v>
      </c>
      <c r="AR267" s="2">
        <v>0</v>
      </c>
      <c r="AS267" s="2">
        <v>1</v>
      </c>
      <c r="AT267" s="2">
        <v>1</v>
      </c>
      <c r="AU267" s="2">
        <v>1</v>
      </c>
      <c r="AV267" s="2">
        <v>1</v>
      </c>
      <c r="AW267" s="2">
        <v>1</v>
      </c>
      <c r="AX267" s="2">
        <v>1</v>
      </c>
      <c r="AY267" s="2">
        <v>1</v>
      </c>
      <c r="AZ267" s="2">
        <v>1</v>
      </c>
      <c r="BA267" s="2">
        <v>1</v>
      </c>
      <c r="BB267" s="2">
        <v>1</v>
      </c>
      <c r="BC267" s="2">
        <v>1</v>
      </c>
      <c r="BD267" s="2">
        <v>1</v>
      </c>
      <c r="BE267" s="2">
        <v>1</v>
      </c>
      <c r="BF267" s="2">
        <v>1</v>
      </c>
      <c r="BG267" s="2">
        <v>1</v>
      </c>
      <c r="BH267" s="2">
        <v>1</v>
      </c>
      <c r="BI267" s="2">
        <v>1</v>
      </c>
      <c r="BJ267" s="2">
        <v>1</v>
      </c>
      <c r="BK267" s="2">
        <v>1</v>
      </c>
      <c r="BL267" s="2">
        <v>1</v>
      </c>
      <c r="BM267" s="2">
        <v>1</v>
      </c>
      <c r="BN267" s="2">
        <v>1</v>
      </c>
      <c r="BO267" s="2">
        <v>1</v>
      </c>
      <c r="BP267" s="2">
        <v>1</v>
      </c>
      <c r="BQ267" s="2">
        <v>1</v>
      </c>
      <c r="BR267" s="2">
        <v>1</v>
      </c>
      <c r="BS267" s="2">
        <v>1</v>
      </c>
      <c r="BT267" s="2">
        <v>1</v>
      </c>
      <c r="BU267" s="2">
        <v>1</v>
      </c>
      <c r="BV267" s="2">
        <v>1</v>
      </c>
      <c r="BW267" s="2">
        <v>1</v>
      </c>
    </row>
    <row r="268" spans="1:75" x14ac:dyDescent="0.25">
      <c r="A268">
        <v>2449000</v>
      </c>
      <c r="B268">
        <v>1</v>
      </c>
      <c r="C268" s="1">
        <v>21947</v>
      </c>
      <c r="D268">
        <v>1</v>
      </c>
      <c r="E268">
        <v>17.2</v>
      </c>
      <c r="F268">
        <v>39.6</v>
      </c>
      <c r="G268">
        <v>19</v>
      </c>
      <c r="H268">
        <v>10</v>
      </c>
      <c r="I268">
        <v>1</v>
      </c>
      <c r="J268">
        <v>1</v>
      </c>
      <c r="K268">
        <v>1</v>
      </c>
      <c r="N268">
        <v>0</v>
      </c>
      <c r="O268">
        <v>0</v>
      </c>
      <c r="P268">
        <v>0</v>
      </c>
      <c r="Q268">
        <v>0</v>
      </c>
      <c r="R268">
        <v>0</v>
      </c>
      <c r="S268">
        <v>0</v>
      </c>
      <c r="T268">
        <v>0</v>
      </c>
      <c r="U268">
        <v>0</v>
      </c>
      <c r="V268">
        <v>0</v>
      </c>
      <c r="W268">
        <v>14.2</v>
      </c>
      <c r="X268">
        <v>4.2</v>
      </c>
      <c r="Y268">
        <v>0.8</v>
      </c>
      <c r="Z268">
        <v>0</v>
      </c>
      <c r="AA268">
        <v>0</v>
      </c>
      <c r="AB268">
        <v>0.9</v>
      </c>
      <c r="AC268">
        <v>0</v>
      </c>
      <c r="AD268">
        <v>0</v>
      </c>
      <c r="AE268">
        <v>0</v>
      </c>
      <c r="AF268">
        <v>17.2</v>
      </c>
      <c r="AG268">
        <v>0.2</v>
      </c>
      <c r="AH268">
        <v>0.6</v>
      </c>
      <c r="AI268">
        <v>0.4</v>
      </c>
      <c r="AJ268">
        <v>0.5</v>
      </c>
      <c r="AK268">
        <v>0</v>
      </c>
      <c r="AL268">
        <v>0</v>
      </c>
      <c r="AM268">
        <v>0</v>
      </c>
      <c r="AN268">
        <v>0</v>
      </c>
      <c r="AO268">
        <v>0.6</v>
      </c>
      <c r="AP268">
        <v>0</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0</v>
      </c>
    </row>
    <row r="269" spans="1:75" x14ac:dyDescent="0.25">
      <c r="A269">
        <v>2449000</v>
      </c>
      <c r="B269">
        <v>1</v>
      </c>
      <c r="C269" s="1">
        <v>21976</v>
      </c>
      <c r="D269">
        <v>1</v>
      </c>
      <c r="E269">
        <v>0.9</v>
      </c>
      <c r="F269">
        <v>1.5</v>
      </c>
      <c r="G269">
        <v>11</v>
      </c>
      <c r="H269">
        <v>2</v>
      </c>
      <c r="I269">
        <v>1</v>
      </c>
      <c r="J269">
        <v>1</v>
      </c>
      <c r="K269">
        <v>1</v>
      </c>
      <c r="N269">
        <v>0</v>
      </c>
      <c r="O269">
        <v>0</v>
      </c>
      <c r="P269">
        <v>0</v>
      </c>
      <c r="Q269">
        <v>0</v>
      </c>
      <c r="R269">
        <v>0</v>
      </c>
      <c r="S269">
        <v>0</v>
      </c>
      <c r="T269">
        <v>0</v>
      </c>
      <c r="U269">
        <v>0</v>
      </c>
      <c r="V269">
        <v>0</v>
      </c>
      <c r="W269">
        <v>0</v>
      </c>
      <c r="X269">
        <v>0.9</v>
      </c>
      <c r="Y269">
        <v>0</v>
      </c>
      <c r="Z269">
        <v>0</v>
      </c>
      <c r="AA269">
        <v>0</v>
      </c>
      <c r="AB269">
        <v>0</v>
      </c>
      <c r="AC269">
        <v>0</v>
      </c>
      <c r="AD269">
        <v>0</v>
      </c>
      <c r="AE269">
        <v>0</v>
      </c>
      <c r="AF269">
        <v>0</v>
      </c>
      <c r="AG269">
        <v>0</v>
      </c>
      <c r="AH269">
        <v>0.6</v>
      </c>
      <c r="AI269">
        <v>0</v>
      </c>
      <c r="AJ269">
        <v>0</v>
      </c>
      <c r="AK269">
        <v>0</v>
      </c>
      <c r="AL269">
        <v>0</v>
      </c>
      <c r="AM269">
        <v>0</v>
      </c>
      <c r="AN269">
        <v>0</v>
      </c>
      <c r="AO269">
        <v>0</v>
      </c>
      <c r="AP269">
        <v>0</v>
      </c>
      <c r="AQ269">
        <v>0</v>
      </c>
      <c r="AR269">
        <v>0</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row>
    <row r="270" spans="1:75" x14ac:dyDescent="0.25">
      <c r="A270">
        <v>2449000</v>
      </c>
      <c r="B270">
        <v>1</v>
      </c>
      <c r="C270" s="1">
        <v>22007</v>
      </c>
      <c r="D270">
        <v>1</v>
      </c>
      <c r="E270">
        <v>62.2</v>
      </c>
      <c r="F270">
        <v>98.2</v>
      </c>
      <c r="G270">
        <v>19</v>
      </c>
      <c r="H270">
        <v>6</v>
      </c>
      <c r="I270">
        <v>1</v>
      </c>
      <c r="J270">
        <v>1</v>
      </c>
      <c r="K270">
        <v>1</v>
      </c>
      <c r="N270">
        <v>0</v>
      </c>
      <c r="O270">
        <v>0</v>
      </c>
      <c r="P270">
        <v>0</v>
      </c>
      <c r="Q270">
        <v>0.8</v>
      </c>
      <c r="R270">
        <v>12.2</v>
      </c>
      <c r="S270">
        <v>0.6</v>
      </c>
      <c r="T270">
        <v>10.199999999999999</v>
      </c>
      <c r="U270">
        <v>0</v>
      </c>
      <c r="V270">
        <v>0</v>
      </c>
      <c r="W270">
        <v>0</v>
      </c>
      <c r="X270">
        <v>0</v>
      </c>
      <c r="Y270">
        <v>0</v>
      </c>
      <c r="Z270">
        <v>0</v>
      </c>
      <c r="AA270">
        <v>0</v>
      </c>
      <c r="AB270">
        <v>0</v>
      </c>
      <c r="AC270">
        <v>0</v>
      </c>
      <c r="AD270">
        <v>0</v>
      </c>
      <c r="AE270">
        <v>0</v>
      </c>
      <c r="AF270">
        <v>62.2</v>
      </c>
      <c r="AG270">
        <v>12.2</v>
      </c>
      <c r="AH270">
        <v>0</v>
      </c>
      <c r="AI270">
        <v>0</v>
      </c>
      <c r="AJ270">
        <v>0</v>
      </c>
      <c r="AK270">
        <v>0</v>
      </c>
      <c r="AL270">
        <v>0</v>
      </c>
      <c r="AM270">
        <v>0</v>
      </c>
      <c r="AN270">
        <v>0</v>
      </c>
      <c r="AO270">
        <v>0</v>
      </c>
      <c r="AP270">
        <v>0</v>
      </c>
      <c r="AQ270">
        <v>0</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0</v>
      </c>
    </row>
    <row r="271" spans="1:75" x14ac:dyDescent="0.25">
      <c r="A271">
        <v>2449000</v>
      </c>
      <c r="B271">
        <v>1</v>
      </c>
      <c r="C271" s="1">
        <v>22037</v>
      </c>
      <c r="D271">
        <v>1</v>
      </c>
      <c r="E271">
        <v>40.200000000000003</v>
      </c>
      <c r="F271">
        <v>105</v>
      </c>
      <c r="G271">
        <v>20</v>
      </c>
      <c r="H271">
        <v>5</v>
      </c>
      <c r="I271">
        <v>1</v>
      </c>
      <c r="J271">
        <v>1</v>
      </c>
      <c r="K271">
        <v>1</v>
      </c>
      <c r="N271">
        <v>14.2</v>
      </c>
      <c r="O271">
        <v>0</v>
      </c>
      <c r="P271">
        <v>0</v>
      </c>
      <c r="Q271">
        <v>0</v>
      </c>
      <c r="R271">
        <v>0</v>
      </c>
      <c r="S271">
        <v>0</v>
      </c>
      <c r="T271">
        <v>0</v>
      </c>
      <c r="U271">
        <v>0</v>
      </c>
      <c r="V271">
        <v>0</v>
      </c>
      <c r="W271">
        <v>0</v>
      </c>
      <c r="X271">
        <v>0</v>
      </c>
      <c r="Y271">
        <v>0</v>
      </c>
      <c r="Z271">
        <v>0</v>
      </c>
      <c r="AA271">
        <v>10.199999999999999</v>
      </c>
      <c r="AB271">
        <v>0</v>
      </c>
      <c r="AC271">
        <v>0</v>
      </c>
      <c r="AD271">
        <v>0</v>
      </c>
      <c r="AE271">
        <v>0</v>
      </c>
      <c r="AF271">
        <v>20.2</v>
      </c>
      <c r="AG271">
        <v>40.200000000000003</v>
      </c>
      <c r="AH271">
        <v>20.2</v>
      </c>
      <c r="AI271">
        <v>0</v>
      </c>
      <c r="AJ271">
        <v>0</v>
      </c>
      <c r="AK271">
        <v>0</v>
      </c>
      <c r="AL271">
        <v>0</v>
      </c>
      <c r="AM271">
        <v>0</v>
      </c>
      <c r="AN271">
        <v>0</v>
      </c>
      <c r="AO271">
        <v>0</v>
      </c>
      <c r="AP271">
        <v>0</v>
      </c>
      <c r="AQ271">
        <v>0</v>
      </c>
      <c r="AR271">
        <v>0</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row>
    <row r="272" spans="1:75" x14ac:dyDescent="0.25">
      <c r="A272">
        <v>2449000</v>
      </c>
      <c r="B272">
        <v>1</v>
      </c>
      <c r="C272" s="1">
        <v>22068</v>
      </c>
      <c r="D272">
        <v>1</v>
      </c>
      <c r="E272">
        <v>20.2</v>
      </c>
      <c r="F272">
        <v>64.099999999999994</v>
      </c>
      <c r="G272">
        <v>23</v>
      </c>
      <c r="H272">
        <v>5</v>
      </c>
      <c r="I272">
        <v>1</v>
      </c>
      <c r="J272">
        <v>1</v>
      </c>
      <c r="K272">
        <v>1</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12.5</v>
      </c>
      <c r="AJ272">
        <v>20.2</v>
      </c>
      <c r="AK272">
        <v>10.199999999999999</v>
      </c>
      <c r="AL272">
        <v>11</v>
      </c>
      <c r="AM272">
        <v>0</v>
      </c>
      <c r="AN272">
        <v>0</v>
      </c>
      <c r="AO272">
        <v>10.199999999999999</v>
      </c>
      <c r="AP272">
        <v>0</v>
      </c>
      <c r="AQ272">
        <v>0</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0</v>
      </c>
    </row>
    <row r="273" spans="1:75" x14ac:dyDescent="0.25">
      <c r="A273">
        <v>2449000</v>
      </c>
      <c r="B273">
        <v>1</v>
      </c>
      <c r="C273" s="1">
        <v>22098</v>
      </c>
      <c r="D273">
        <v>1</v>
      </c>
      <c r="E273">
        <v>9.1999999999999993</v>
      </c>
      <c r="F273">
        <v>14.4</v>
      </c>
      <c r="G273">
        <v>27</v>
      </c>
      <c r="H273">
        <v>2</v>
      </c>
      <c r="I273">
        <v>1</v>
      </c>
      <c r="J273">
        <v>1</v>
      </c>
      <c r="K273">
        <v>1</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9.1999999999999993</v>
      </c>
      <c r="AO273">
        <v>5.2</v>
      </c>
      <c r="AP273">
        <v>0</v>
      </c>
      <c r="AQ273">
        <v>0</v>
      </c>
      <c r="AR273">
        <v>0</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c r="BT273">
        <v>1</v>
      </c>
      <c r="BU273">
        <v>1</v>
      </c>
      <c r="BV273">
        <v>1</v>
      </c>
      <c r="BW273">
        <v>1</v>
      </c>
    </row>
    <row r="274" spans="1:75" x14ac:dyDescent="0.25">
      <c r="A274">
        <v>2449000</v>
      </c>
      <c r="B274">
        <v>1</v>
      </c>
      <c r="C274" s="1">
        <v>22129</v>
      </c>
      <c r="D274">
        <v>1</v>
      </c>
      <c r="E274">
        <v>18.2</v>
      </c>
      <c r="F274">
        <v>63.2</v>
      </c>
      <c r="G274">
        <v>15</v>
      </c>
      <c r="H274">
        <v>8</v>
      </c>
      <c r="I274">
        <v>1</v>
      </c>
      <c r="J274">
        <v>1</v>
      </c>
      <c r="K274">
        <v>1</v>
      </c>
      <c r="N274">
        <v>16.2</v>
      </c>
      <c r="O274">
        <v>10.199999999999999</v>
      </c>
      <c r="P274">
        <v>0.6</v>
      </c>
      <c r="Q274">
        <v>0</v>
      </c>
      <c r="R274">
        <v>0</v>
      </c>
      <c r="S274">
        <v>0</v>
      </c>
      <c r="T274">
        <v>0</v>
      </c>
      <c r="U274">
        <v>0</v>
      </c>
      <c r="V274">
        <v>0</v>
      </c>
      <c r="W274">
        <v>0</v>
      </c>
      <c r="X274">
        <v>0</v>
      </c>
      <c r="Y274">
        <v>0</v>
      </c>
      <c r="Z274">
        <v>0</v>
      </c>
      <c r="AA274">
        <v>0</v>
      </c>
      <c r="AB274">
        <v>18.2</v>
      </c>
      <c r="AC274">
        <v>5.2</v>
      </c>
      <c r="AD274">
        <v>0.3</v>
      </c>
      <c r="AE274">
        <v>12.2</v>
      </c>
      <c r="AF274">
        <v>0.3</v>
      </c>
      <c r="AG274">
        <v>0</v>
      </c>
      <c r="AH274">
        <v>0</v>
      </c>
      <c r="AI274">
        <v>0</v>
      </c>
      <c r="AJ274">
        <v>0</v>
      </c>
      <c r="AK274">
        <v>0</v>
      </c>
      <c r="AL274">
        <v>0</v>
      </c>
      <c r="AM274">
        <v>0</v>
      </c>
      <c r="AN274">
        <v>0</v>
      </c>
      <c r="AO274">
        <v>0</v>
      </c>
      <c r="AP274">
        <v>0</v>
      </c>
      <c r="AQ274">
        <v>0</v>
      </c>
      <c r="AR274">
        <v>0</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row>
    <row r="275" spans="1:75" x14ac:dyDescent="0.25">
      <c r="A275">
        <v>2449000</v>
      </c>
      <c r="B275">
        <v>1</v>
      </c>
      <c r="C275" s="1">
        <v>22160</v>
      </c>
      <c r="D275">
        <v>1</v>
      </c>
      <c r="E275">
        <v>17.2</v>
      </c>
      <c r="F275">
        <v>27.1</v>
      </c>
      <c r="G275">
        <v>1</v>
      </c>
      <c r="H275">
        <v>3</v>
      </c>
      <c r="I275">
        <v>1</v>
      </c>
      <c r="J275">
        <v>1</v>
      </c>
      <c r="K275">
        <v>1</v>
      </c>
      <c r="N275">
        <v>17.2</v>
      </c>
      <c r="O275">
        <v>0</v>
      </c>
      <c r="P275">
        <v>0</v>
      </c>
      <c r="Q275">
        <v>0</v>
      </c>
      <c r="R275">
        <v>0</v>
      </c>
      <c r="S275">
        <v>0</v>
      </c>
      <c r="T275">
        <v>0</v>
      </c>
      <c r="U275">
        <v>0</v>
      </c>
      <c r="V275">
        <v>0</v>
      </c>
      <c r="W275">
        <v>0</v>
      </c>
      <c r="X275">
        <v>0</v>
      </c>
      <c r="Y275">
        <v>0</v>
      </c>
      <c r="Z275">
        <v>9.1999999999999993</v>
      </c>
      <c r="AA275">
        <v>0</v>
      </c>
      <c r="AB275">
        <v>0</v>
      </c>
      <c r="AC275">
        <v>0</v>
      </c>
      <c r="AD275">
        <v>0</v>
      </c>
      <c r="AE275">
        <v>0</v>
      </c>
      <c r="AF275">
        <v>0</v>
      </c>
      <c r="AG275">
        <v>0</v>
      </c>
      <c r="AH275">
        <v>0</v>
      </c>
      <c r="AI275">
        <v>0</v>
      </c>
      <c r="AJ275">
        <v>0</v>
      </c>
      <c r="AK275">
        <v>0</v>
      </c>
      <c r="AL275">
        <v>0</v>
      </c>
      <c r="AM275">
        <v>0</v>
      </c>
      <c r="AN275">
        <v>0</v>
      </c>
      <c r="AO275">
        <v>0</v>
      </c>
      <c r="AP275">
        <v>0</v>
      </c>
      <c r="AQ275">
        <v>0.7</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0</v>
      </c>
    </row>
    <row r="276" spans="1:75" x14ac:dyDescent="0.25">
      <c r="A276">
        <v>2449000</v>
      </c>
      <c r="B276">
        <v>1</v>
      </c>
      <c r="C276" s="1">
        <v>22190</v>
      </c>
      <c r="D276">
        <v>1</v>
      </c>
      <c r="E276">
        <v>12.2</v>
      </c>
      <c r="F276">
        <v>59.2</v>
      </c>
      <c r="G276">
        <v>20</v>
      </c>
      <c r="H276">
        <v>7</v>
      </c>
      <c r="I276">
        <v>1</v>
      </c>
      <c r="J276">
        <v>1</v>
      </c>
      <c r="K276">
        <v>1</v>
      </c>
      <c r="N276">
        <v>0</v>
      </c>
      <c r="O276">
        <v>0</v>
      </c>
      <c r="P276">
        <v>0</v>
      </c>
      <c r="Q276">
        <v>0</v>
      </c>
      <c r="R276">
        <v>0</v>
      </c>
      <c r="S276">
        <v>0</v>
      </c>
      <c r="T276">
        <v>7.2</v>
      </c>
      <c r="U276">
        <v>0</v>
      </c>
      <c r="V276">
        <v>7.5</v>
      </c>
      <c r="W276">
        <v>0</v>
      </c>
      <c r="X276">
        <v>0</v>
      </c>
      <c r="Y276">
        <v>0</v>
      </c>
      <c r="Z276">
        <v>0</v>
      </c>
      <c r="AA276">
        <v>0</v>
      </c>
      <c r="AB276">
        <v>0</v>
      </c>
      <c r="AC276">
        <v>0</v>
      </c>
      <c r="AD276">
        <v>0</v>
      </c>
      <c r="AE276">
        <v>10.199999999999999</v>
      </c>
      <c r="AF276">
        <v>0</v>
      </c>
      <c r="AG276">
        <v>12.2</v>
      </c>
      <c r="AH276">
        <v>0</v>
      </c>
      <c r="AI276">
        <v>0</v>
      </c>
      <c r="AJ276">
        <v>0</v>
      </c>
      <c r="AK276">
        <v>10.199999999999999</v>
      </c>
      <c r="AL276">
        <v>8.4</v>
      </c>
      <c r="AM276">
        <v>3.5</v>
      </c>
      <c r="AN276">
        <v>0</v>
      </c>
      <c r="AO276">
        <v>0</v>
      </c>
      <c r="AP276">
        <v>0</v>
      </c>
      <c r="AQ276">
        <v>0</v>
      </c>
      <c r="AR276">
        <v>0</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row>
    <row r="277" spans="1:75" x14ac:dyDescent="0.25">
      <c r="A277">
        <v>2449000</v>
      </c>
      <c r="B277">
        <v>1</v>
      </c>
      <c r="C277" s="1">
        <v>22221</v>
      </c>
      <c r="D277">
        <v>1</v>
      </c>
      <c r="E277">
        <v>22.2</v>
      </c>
      <c r="F277">
        <v>148.1</v>
      </c>
      <c r="G277">
        <v>11</v>
      </c>
      <c r="H277">
        <v>14</v>
      </c>
      <c r="I277">
        <v>1</v>
      </c>
      <c r="J277">
        <v>1</v>
      </c>
      <c r="K277">
        <v>1</v>
      </c>
      <c r="N277">
        <v>0</v>
      </c>
      <c r="O277">
        <v>10</v>
      </c>
      <c r="P277">
        <v>0</v>
      </c>
      <c r="Q277">
        <v>0</v>
      </c>
      <c r="R277">
        <v>11.2</v>
      </c>
      <c r="S277">
        <v>4.3</v>
      </c>
      <c r="T277">
        <v>0</v>
      </c>
      <c r="U277">
        <v>0</v>
      </c>
      <c r="V277">
        <v>18.2</v>
      </c>
      <c r="W277">
        <v>0</v>
      </c>
      <c r="X277">
        <v>22.2</v>
      </c>
      <c r="Y277">
        <v>9.1999999999999993</v>
      </c>
      <c r="Z277">
        <v>6.4</v>
      </c>
      <c r="AA277">
        <v>8.1999999999999993</v>
      </c>
      <c r="AB277">
        <v>10.199999999999999</v>
      </c>
      <c r="AC277">
        <v>0</v>
      </c>
      <c r="AD277">
        <v>0</v>
      </c>
      <c r="AE277">
        <v>0</v>
      </c>
      <c r="AF277">
        <v>0</v>
      </c>
      <c r="AG277">
        <v>10</v>
      </c>
      <c r="AH277">
        <v>13</v>
      </c>
      <c r="AI277">
        <v>3.5</v>
      </c>
      <c r="AJ277">
        <v>0</v>
      </c>
      <c r="AK277">
        <v>0</v>
      </c>
      <c r="AL277">
        <v>12.4</v>
      </c>
      <c r="AM277">
        <v>0</v>
      </c>
      <c r="AN277">
        <v>0</v>
      </c>
      <c r="AO277">
        <v>9.3000000000000007</v>
      </c>
      <c r="AP277">
        <v>0</v>
      </c>
      <c r="AQ277">
        <v>0</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0</v>
      </c>
    </row>
    <row r="278" spans="1:75" x14ac:dyDescent="0.25">
      <c r="A278">
        <v>2449000</v>
      </c>
      <c r="B278">
        <v>1</v>
      </c>
      <c r="C278" s="1">
        <v>22251</v>
      </c>
      <c r="D278">
        <v>1</v>
      </c>
      <c r="E278">
        <v>13.5</v>
      </c>
      <c r="F278">
        <v>56.3</v>
      </c>
      <c r="G278">
        <v>7</v>
      </c>
      <c r="H278">
        <v>7</v>
      </c>
      <c r="I278">
        <v>1</v>
      </c>
      <c r="J278">
        <v>1</v>
      </c>
      <c r="K278">
        <v>1</v>
      </c>
      <c r="N278">
        <v>4.5</v>
      </c>
      <c r="O278">
        <v>0</v>
      </c>
      <c r="P278">
        <v>0</v>
      </c>
      <c r="Q278">
        <v>0</v>
      </c>
      <c r="R278">
        <v>0</v>
      </c>
      <c r="S278">
        <v>8.1999999999999993</v>
      </c>
      <c r="T278">
        <v>13.5</v>
      </c>
      <c r="U278">
        <v>0</v>
      </c>
      <c r="V278">
        <v>0</v>
      </c>
      <c r="W278">
        <v>0</v>
      </c>
      <c r="X278">
        <v>0</v>
      </c>
      <c r="Y278">
        <v>0</v>
      </c>
      <c r="Z278">
        <v>0</v>
      </c>
      <c r="AA278">
        <v>0</v>
      </c>
      <c r="AB278">
        <v>0</v>
      </c>
      <c r="AC278">
        <v>9.3000000000000007</v>
      </c>
      <c r="AD278">
        <v>0</v>
      </c>
      <c r="AE278">
        <v>0</v>
      </c>
      <c r="AF278">
        <v>8.1999999999999993</v>
      </c>
      <c r="AG278">
        <v>0</v>
      </c>
      <c r="AH278">
        <v>0</v>
      </c>
      <c r="AI278">
        <v>0</v>
      </c>
      <c r="AJ278">
        <v>0</v>
      </c>
      <c r="AK278">
        <v>0</v>
      </c>
      <c r="AL278">
        <v>0</v>
      </c>
      <c r="AM278">
        <v>0</v>
      </c>
      <c r="AN278">
        <v>0</v>
      </c>
      <c r="AO278">
        <v>6.2</v>
      </c>
      <c r="AP278">
        <v>6.4</v>
      </c>
      <c r="AQ278">
        <v>0</v>
      </c>
      <c r="AR278">
        <v>0</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row>
    <row r="279" spans="1:75" s="2" customFormat="1" x14ac:dyDescent="0.25">
      <c r="A279" s="2">
        <v>2449000</v>
      </c>
      <c r="B279" s="2">
        <v>1</v>
      </c>
      <c r="C279" s="3">
        <v>22282</v>
      </c>
      <c r="D279" s="2">
        <v>1</v>
      </c>
      <c r="E279" s="2">
        <v>31.5</v>
      </c>
      <c r="F279" s="2">
        <v>190.4</v>
      </c>
      <c r="G279" s="2">
        <v>29</v>
      </c>
      <c r="H279" s="2">
        <v>16</v>
      </c>
      <c r="I279" s="2">
        <v>1</v>
      </c>
      <c r="J279" s="2">
        <v>1</v>
      </c>
      <c r="K279" s="2">
        <v>1</v>
      </c>
      <c r="N279" s="2">
        <v>10.199999999999999</v>
      </c>
      <c r="O279" s="2">
        <v>17.399999999999999</v>
      </c>
      <c r="P279" s="2">
        <v>7.3</v>
      </c>
      <c r="Q279" s="2">
        <v>0</v>
      </c>
      <c r="R279" s="2">
        <v>4.0999999999999996</v>
      </c>
      <c r="S279" s="2">
        <v>0</v>
      </c>
      <c r="T279" s="2">
        <v>0</v>
      </c>
      <c r="U279" s="2">
        <v>0</v>
      </c>
      <c r="V279" s="2">
        <v>0</v>
      </c>
      <c r="W279" s="2">
        <v>11.2</v>
      </c>
      <c r="X279" s="2">
        <v>28.4</v>
      </c>
      <c r="Y279" s="2">
        <v>0</v>
      </c>
      <c r="Z279" s="2">
        <v>9.4</v>
      </c>
      <c r="AA279" s="2">
        <v>0</v>
      </c>
      <c r="AB279" s="2">
        <v>0</v>
      </c>
      <c r="AC279" s="2">
        <v>0</v>
      </c>
      <c r="AD279" s="2">
        <v>6.4</v>
      </c>
      <c r="AE279" s="2">
        <v>0</v>
      </c>
      <c r="AF279" s="2">
        <v>13</v>
      </c>
      <c r="AG279" s="2">
        <v>14</v>
      </c>
      <c r="AH279" s="2">
        <v>17.5</v>
      </c>
      <c r="AI279" s="2">
        <v>0</v>
      </c>
      <c r="AJ279" s="2">
        <v>3</v>
      </c>
      <c r="AK279" s="2">
        <v>0</v>
      </c>
      <c r="AL279" s="2">
        <v>0</v>
      </c>
      <c r="AM279" s="2">
        <v>0</v>
      </c>
      <c r="AN279" s="2">
        <v>0</v>
      </c>
      <c r="AO279" s="2">
        <v>2.5</v>
      </c>
      <c r="AP279" s="2">
        <v>31.5</v>
      </c>
      <c r="AQ279" s="2">
        <v>6</v>
      </c>
      <c r="AR279" s="2">
        <v>8.5</v>
      </c>
      <c r="AS279" s="2">
        <v>1</v>
      </c>
      <c r="AT279" s="2">
        <v>1</v>
      </c>
      <c r="AU279" s="2">
        <v>1</v>
      </c>
      <c r="AV279" s="2">
        <v>1</v>
      </c>
      <c r="AW279" s="2">
        <v>1</v>
      </c>
      <c r="AX279" s="2">
        <v>1</v>
      </c>
      <c r="AY279" s="2">
        <v>1</v>
      </c>
      <c r="AZ279" s="2">
        <v>1</v>
      </c>
      <c r="BA279" s="2">
        <v>1</v>
      </c>
      <c r="BB279" s="2">
        <v>1</v>
      </c>
      <c r="BC279" s="2">
        <v>1</v>
      </c>
      <c r="BD279" s="2">
        <v>1</v>
      </c>
      <c r="BE279" s="2">
        <v>1</v>
      </c>
      <c r="BF279" s="2">
        <v>1</v>
      </c>
      <c r="BG279" s="2">
        <v>1</v>
      </c>
      <c r="BH279" s="2">
        <v>1</v>
      </c>
      <c r="BI279" s="2">
        <v>1</v>
      </c>
      <c r="BJ279" s="2">
        <v>1</v>
      </c>
      <c r="BK279" s="2">
        <v>1</v>
      </c>
      <c r="BL279" s="2">
        <v>1</v>
      </c>
      <c r="BM279" s="2">
        <v>1</v>
      </c>
      <c r="BN279" s="2">
        <v>1</v>
      </c>
      <c r="BO279" s="2">
        <v>1</v>
      </c>
      <c r="BP279" s="2">
        <v>1</v>
      </c>
      <c r="BQ279" s="2">
        <v>1</v>
      </c>
      <c r="BR279" s="2">
        <v>1</v>
      </c>
      <c r="BS279" s="2">
        <v>1</v>
      </c>
      <c r="BT279" s="2">
        <v>1</v>
      </c>
      <c r="BU279" s="2">
        <v>1</v>
      </c>
      <c r="BV279" s="2">
        <v>1</v>
      </c>
      <c r="BW279" s="2">
        <v>1</v>
      </c>
    </row>
    <row r="280" spans="1:75" x14ac:dyDescent="0.25">
      <c r="A280">
        <v>2449000</v>
      </c>
      <c r="B280">
        <v>1</v>
      </c>
      <c r="C280" s="1">
        <v>22313</v>
      </c>
      <c r="D280">
        <v>1</v>
      </c>
      <c r="E280">
        <v>18.399999999999999</v>
      </c>
      <c r="F280">
        <v>98.6</v>
      </c>
      <c r="G280">
        <v>3</v>
      </c>
      <c r="H280">
        <v>14</v>
      </c>
      <c r="I280">
        <v>1</v>
      </c>
      <c r="J280">
        <v>1</v>
      </c>
      <c r="K280">
        <v>1</v>
      </c>
      <c r="N280">
        <v>0</v>
      </c>
      <c r="O280">
        <v>0</v>
      </c>
      <c r="P280">
        <v>18.399999999999999</v>
      </c>
      <c r="Q280">
        <v>4.3</v>
      </c>
      <c r="R280">
        <v>0</v>
      </c>
      <c r="S280">
        <v>0</v>
      </c>
      <c r="T280">
        <v>0</v>
      </c>
      <c r="U280">
        <v>4.2</v>
      </c>
      <c r="V280">
        <v>0</v>
      </c>
      <c r="W280">
        <v>0</v>
      </c>
      <c r="X280">
        <v>0</v>
      </c>
      <c r="Y280">
        <v>0</v>
      </c>
      <c r="Z280">
        <v>0</v>
      </c>
      <c r="AA280">
        <v>0</v>
      </c>
      <c r="AB280">
        <v>7.1</v>
      </c>
      <c r="AC280">
        <v>6.4</v>
      </c>
      <c r="AD280">
        <v>0</v>
      </c>
      <c r="AE280">
        <v>0</v>
      </c>
      <c r="AF280">
        <v>7.2</v>
      </c>
      <c r="AG280">
        <v>0.6</v>
      </c>
      <c r="AH280">
        <v>0</v>
      </c>
      <c r="AI280">
        <v>0.8</v>
      </c>
      <c r="AJ280">
        <v>0.9</v>
      </c>
      <c r="AK280">
        <v>10.4</v>
      </c>
      <c r="AL280">
        <v>11.2</v>
      </c>
      <c r="AM280">
        <v>10.5</v>
      </c>
      <c r="AN280">
        <v>9.1999999999999993</v>
      </c>
      <c r="AO280">
        <v>7.4</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0</v>
      </c>
    </row>
    <row r="281" spans="1:75" x14ac:dyDescent="0.25">
      <c r="A281">
        <v>2449000</v>
      </c>
      <c r="B281">
        <v>1</v>
      </c>
      <c r="C281" s="1">
        <v>22341</v>
      </c>
      <c r="D281">
        <v>1</v>
      </c>
      <c r="E281">
        <v>32.5</v>
      </c>
      <c r="F281">
        <v>119.1</v>
      </c>
      <c r="G281">
        <v>15</v>
      </c>
      <c r="H281">
        <v>11</v>
      </c>
      <c r="I281">
        <v>1</v>
      </c>
      <c r="J281">
        <v>1</v>
      </c>
      <c r="K281">
        <v>1</v>
      </c>
      <c r="N281">
        <v>0</v>
      </c>
      <c r="O281">
        <v>0</v>
      </c>
      <c r="P281">
        <v>0</v>
      </c>
      <c r="Q281">
        <v>0</v>
      </c>
      <c r="R281">
        <v>0</v>
      </c>
      <c r="S281">
        <v>0</v>
      </c>
      <c r="T281">
        <v>19.399999999999999</v>
      </c>
      <c r="U281">
        <v>0</v>
      </c>
      <c r="V281">
        <v>0</v>
      </c>
      <c r="W281">
        <v>14.2</v>
      </c>
      <c r="X281">
        <v>0</v>
      </c>
      <c r="Y281">
        <v>2.1</v>
      </c>
      <c r="Z281">
        <v>4.2</v>
      </c>
      <c r="AA281">
        <v>0</v>
      </c>
      <c r="AB281">
        <v>32.5</v>
      </c>
      <c r="AC281">
        <v>0</v>
      </c>
      <c r="AD281">
        <v>0</v>
      </c>
      <c r="AE281">
        <v>19.399999999999999</v>
      </c>
      <c r="AF281">
        <v>12.5</v>
      </c>
      <c r="AG281">
        <v>0</v>
      </c>
      <c r="AH281">
        <v>6.2</v>
      </c>
      <c r="AI281">
        <v>0</v>
      </c>
      <c r="AJ281">
        <v>0</v>
      </c>
      <c r="AK281">
        <v>0</v>
      </c>
      <c r="AL281">
        <v>0.2</v>
      </c>
      <c r="AM281">
        <v>0</v>
      </c>
      <c r="AN281">
        <v>4.2</v>
      </c>
      <c r="AO281">
        <v>0</v>
      </c>
      <c r="AP281">
        <v>0</v>
      </c>
      <c r="AQ281">
        <v>4.2</v>
      </c>
      <c r="AR281">
        <v>0</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row>
    <row r="282" spans="1:75" x14ac:dyDescent="0.25">
      <c r="A282">
        <v>2449000</v>
      </c>
      <c r="B282">
        <v>1</v>
      </c>
      <c r="C282" s="1">
        <v>22372</v>
      </c>
      <c r="D282">
        <v>1</v>
      </c>
      <c r="E282">
        <v>22.4</v>
      </c>
      <c r="F282">
        <v>99.6</v>
      </c>
      <c r="G282">
        <v>4</v>
      </c>
      <c r="H282">
        <v>9</v>
      </c>
      <c r="I282">
        <v>1</v>
      </c>
      <c r="J282">
        <v>1</v>
      </c>
      <c r="K282">
        <v>1</v>
      </c>
      <c r="N282">
        <v>0</v>
      </c>
      <c r="O282">
        <v>0</v>
      </c>
      <c r="P282">
        <v>0</v>
      </c>
      <c r="Q282">
        <v>22.4</v>
      </c>
      <c r="R282">
        <v>20.3</v>
      </c>
      <c r="S282">
        <v>10.199999999999999</v>
      </c>
      <c r="T282">
        <v>9.1</v>
      </c>
      <c r="U282">
        <v>0</v>
      </c>
      <c r="V282">
        <v>0</v>
      </c>
      <c r="W282">
        <v>4.2</v>
      </c>
      <c r="X282">
        <v>0</v>
      </c>
      <c r="Y282">
        <v>0</v>
      </c>
      <c r="Z282">
        <v>0</v>
      </c>
      <c r="AA282">
        <v>0</v>
      </c>
      <c r="AB282">
        <v>12.4</v>
      </c>
      <c r="AC282">
        <v>4.0999999999999996</v>
      </c>
      <c r="AD282">
        <v>0</v>
      </c>
      <c r="AE282">
        <v>0</v>
      </c>
      <c r="AF282">
        <v>0</v>
      </c>
      <c r="AG282">
        <v>0</v>
      </c>
      <c r="AH282">
        <v>9.4</v>
      </c>
      <c r="AI282">
        <v>0</v>
      </c>
      <c r="AJ282">
        <v>0</v>
      </c>
      <c r="AK282">
        <v>0</v>
      </c>
      <c r="AL282">
        <v>0</v>
      </c>
      <c r="AM282">
        <v>0</v>
      </c>
      <c r="AN282">
        <v>0</v>
      </c>
      <c r="AO282">
        <v>0</v>
      </c>
      <c r="AP282">
        <v>7.5</v>
      </c>
      <c r="AQ282">
        <v>0</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0</v>
      </c>
    </row>
    <row r="283" spans="1:75" x14ac:dyDescent="0.25">
      <c r="A283">
        <v>2449000</v>
      </c>
      <c r="B283">
        <v>1</v>
      </c>
      <c r="C283" s="1">
        <v>22402</v>
      </c>
      <c r="D283">
        <v>1</v>
      </c>
      <c r="E283">
        <v>8.4</v>
      </c>
      <c r="F283">
        <v>14.7</v>
      </c>
      <c r="G283">
        <v>3</v>
      </c>
      <c r="H283">
        <v>3</v>
      </c>
      <c r="I283">
        <v>1</v>
      </c>
      <c r="J283">
        <v>1</v>
      </c>
      <c r="K283">
        <v>1</v>
      </c>
      <c r="N283">
        <v>0</v>
      </c>
      <c r="O283">
        <v>0</v>
      </c>
      <c r="P283">
        <v>8.4</v>
      </c>
      <c r="Q283">
        <v>4.2</v>
      </c>
      <c r="R283">
        <v>2.1</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row>
    <row r="284" spans="1:75" x14ac:dyDescent="0.25">
      <c r="A284">
        <v>2449000</v>
      </c>
      <c r="B284">
        <v>1</v>
      </c>
      <c r="C284" s="1">
        <v>22433</v>
      </c>
      <c r="D284">
        <v>1</v>
      </c>
      <c r="E284">
        <v>35.4</v>
      </c>
      <c r="F284">
        <v>121</v>
      </c>
      <c r="G284">
        <v>11</v>
      </c>
      <c r="H284">
        <v>6</v>
      </c>
      <c r="I284">
        <v>1</v>
      </c>
      <c r="J284">
        <v>1</v>
      </c>
      <c r="K284">
        <v>1</v>
      </c>
      <c r="N284">
        <v>0</v>
      </c>
      <c r="O284">
        <v>0</v>
      </c>
      <c r="P284">
        <v>0</v>
      </c>
      <c r="Q284">
        <v>0</v>
      </c>
      <c r="R284">
        <v>0</v>
      </c>
      <c r="S284">
        <v>14.5</v>
      </c>
      <c r="T284">
        <v>0</v>
      </c>
      <c r="U284">
        <v>0</v>
      </c>
      <c r="V284">
        <v>0</v>
      </c>
      <c r="W284">
        <v>0</v>
      </c>
      <c r="X284">
        <v>35.4</v>
      </c>
      <c r="Y284">
        <v>21.4</v>
      </c>
      <c r="Z284">
        <v>30.2</v>
      </c>
      <c r="AA284">
        <v>0</v>
      </c>
      <c r="AB284">
        <v>7.2</v>
      </c>
      <c r="AC284">
        <v>0</v>
      </c>
      <c r="AD284">
        <v>0</v>
      </c>
      <c r="AE284">
        <v>0</v>
      </c>
      <c r="AF284">
        <v>0</v>
      </c>
      <c r="AG284">
        <v>0</v>
      </c>
      <c r="AH284">
        <v>0</v>
      </c>
      <c r="AI284">
        <v>12.3</v>
      </c>
      <c r="AJ284">
        <v>0</v>
      </c>
      <c r="AK284">
        <v>0</v>
      </c>
      <c r="AL284">
        <v>0</v>
      </c>
      <c r="AM284">
        <v>0</v>
      </c>
      <c r="AN284">
        <v>0</v>
      </c>
      <c r="AO284">
        <v>0</v>
      </c>
      <c r="AP284">
        <v>0</v>
      </c>
      <c r="AQ284">
        <v>0</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0</v>
      </c>
    </row>
    <row r="285" spans="1:75" x14ac:dyDescent="0.25">
      <c r="A285">
        <v>2449000</v>
      </c>
      <c r="B285">
        <v>1</v>
      </c>
      <c r="C285" s="1">
        <v>22463</v>
      </c>
      <c r="D285">
        <v>1</v>
      </c>
      <c r="E285">
        <v>0.6</v>
      </c>
      <c r="F285">
        <v>0.6</v>
      </c>
      <c r="G285">
        <v>8</v>
      </c>
      <c r="H285">
        <v>1</v>
      </c>
      <c r="I285">
        <v>1</v>
      </c>
      <c r="J285">
        <v>1</v>
      </c>
      <c r="K285">
        <v>1</v>
      </c>
      <c r="N285">
        <v>0</v>
      </c>
      <c r="O285">
        <v>0</v>
      </c>
      <c r="P285">
        <v>0</v>
      </c>
      <c r="Q285">
        <v>0</v>
      </c>
      <c r="R285">
        <v>0</v>
      </c>
      <c r="S285">
        <v>0</v>
      </c>
      <c r="T285">
        <v>0</v>
      </c>
      <c r="U285">
        <v>0.6</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row>
    <row r="286" spans="1:75" x14ac:dyDescent="0.25">
      <c r="A286">
        <v>2449000</v>
      </c>
      <c r="B286">
        <v>1</v>
      </c>
      <c r="C286" s="1">
        <v>22494</v>
      </c>
      <c r="D286">
        <v>1</v>
      </c>
      <c r="E286">
        <v>7</v>
      </c>
      <c r="F286">
        <v>9.4</v>
      </c>
      <c r="G286">
        <v>29</v>
      </c>
      <c r="H286">
        <v>5</v>
      </c>
      <c r="I286">
        <v>1</v>
      </c>
      <c r="J286">
        <v>1</v>
      </c>
      <c r="K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0.6</v>
      </c>
      <c r="AH286">
        <v>0</v>
      </c>
      <c r="AI286">
        <v>0</v>
      </c>
      <c r="AJ286">
        <v>0</v>
      </c>
      <c r="AK286">
        <v>0</v>
      </c>
      <c r="AL286">
        <v>0</v>
      </c>
      <c r="AM286">
        <v>0.8</v>
      </c>
      <c r="AN286">
        <v>0.8</v>
      </c>
      <c r="AO286">
        <v>0</v>
      </c>
      <c r="AP286">
        <v>7</v>
      </c>
      <c r="AQ286">
        <v>0.2</v>
      </c>
      <c r="AR286">
        <v>0</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1</v>
      </c>
      <c r="BP286">
        <v>1</v>
      </c>
      <c r="BQ286">
        <v>1</v>
      </c>
      <c r="BR286">
        <v>1</v>
      </c>
      <c r="BS286">
        <v>1</v>
      </c>
      <c r="BT286">
        <v>1</v>
      </c>
      <c r="BU286">
        <v>1</v>
      </c>
      <c r="BV286">
        <v>1</v>
      </c>
      <c r="BW286">
        <v>1</v>
      </c>
    </row>
    <row r="287" spans="1:75" x14ac:dyDescent="0.25">
      <c r="A287">
        <v>2449000</v>
      </c>
      <c r="B287">
        <v>1</v>
      </c>
      <c r="C287" s="1">
        <v>22525</v>
      </c>
      <c r="D287">
        <v>1</v>
      </c>
      <c r="E287">
        <v>8.4</v>
      </c>
      <c r="F287">
        <v>45.4</v>
      </c>
      <c r="G287">
        <v>30</v>
      </c>
      <c r="H287">
        <v>13</v>
      </c>
      <c r="I287">
        <v>1</v>
      </c>
      <c r="J287">
        <v>1</v>
      </c>
      <c r="K287">
        <v>1</v>
      </c>
      <c r="N287">
        <v>0</v>
      </c>
      <c r="O287">
        <v>0</v>
      </c>
      <c r="P287">
        <v>0</v>
      </c>
      <c r="Q287">
        <v>0</v>
      </c>
      <c r="R287">
        <v>0</v>
      </c>
      <c r="S287">
        <v>0</v>
      </c>
      <c r="T287">
        <v>5.0999999999999996</v>
      </c>
      <c r="U287">
        <v>3</v>
      </c>
      <c r="V287">
        <v>2.2000000000000002</v>
      </c>
      <c r="W287">
        <v>1</v>
      </c>
      <c r="X287">
        <v>2</v>
      </c>
      <c r="Y287">
        <v>2.1</v>
      </c>
      <c r="Z287">
        <v>2</v>
      </c>
      <c r="AA287">
        <v>4.0999999999999996</v>
      </c>
      <c r="AB287">
        <v>1</v>
      </c>
      <c r="AC287">
        <v>3.2</v>
      </c>
      <c r="AD287">
        <v>0</v>
      </c>
      <c r="AE287">
        <v>0</v>
      </c>
      <c r="AF287">
        <v>0</v>
      </c>
      <c r="AG287">
        <v>0</v>
      </c>
      <c r="AH287">
        <v>0</v>
      </c>
      <c r="AI287">
        <v>0</v>
      </c>
      <c r="AJ287">
        <v>0</v>
      </c>
      <c r="AK287">
        <v>0</v>
      </c>
      <c r="AL287">
        <v>0</v>
      </c>
      <c r="AM287">
        <v>0</v>
      </c>
      <c r="AN287">
        <v>0</v>
      </c>
      <c r="AO287">
        <v>5.0999999999999996</v>
      </c>
      <c r="AP287">
        <v>6.2</v>
      </c>
      <c r="AQ287">
        <v>8.4</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0</v>
      </c>
    </row>
    <row r="288" spans="1:75" x14ac:dyDescent="0.25">
      <c r="A288">
        <v>2449000</v>
      </c>
      <c r="B288">
        <v>1</v>
      </c>
      <c r="C288" s="1">
        <v>22555</v>
      </c>
      <c r="D288">
        <v>1</v>
      </c>
      <c r="E288">
        <v>10.199999999999999</v>
      </c>
      <c r="F288">
        <v>37.700000000000003</v>
      </c>
      <c r="G288">
        <v>10</v>
      </c>
      <c r="H288">
        <v>8</v>
      </c>
      <c r="I288">
        <v>1</v>
      </c>
      <c r="J288">
        <v>1</v>
      </c>
      <c r="K288">
        <v>1</v>
      </c>
      <c r="N288">
        <v>0</v>
      </c>
      <c r="O288">
        <v>0</v>
      </c>
      <c r="P288">
        <v>0</v>
      </c>
      <c r="Q288">
        <v>0</v>
      </c>
      <c r="R288">
        <v>0</v>
      </c>
      <c r="S288">
        <v>0</v>
      </c>
      <c r="T288">
        <v>0</v>
      </c>
      <c r="U288">
        <v>0</v>
      </c>
      <c r="V288">
        <v>0</v>
      </c>
      <c r="W288">
        <v>10.199999999999999</v>
      </c>
      <c r="X288">
        <v>4.0999999999999996</v>
      </c>
      <c r="Y288">
        <v>0</v>
      </c>
      <c r="Z288">
        <v>0</v>
      </c>
      <c r="AA288">
        <v>0</v>
      </c>
      <c r="AB288">
        <v>0</v>
      </c>
      <c r="AC288">
        <v>0.4</v>
      </c>
      <c r="AD288">
        <v>2.1</v>
      </c>
      <c r="AE288">
        <v>0</v>
      </c>
      <c r="AF288">
        <v>0</v>
      </c>
      <c r="AG288">
        <v>0</v>
      </c>
      <c r="AH288">
        <v>0</v>
      </c>
      <c r="AI288">
        <v>0</v>
      </c>
      <c r="AJ288">
        <v>0</v>
      </c>
      <c r="AK288">
        <v>0</v>
      </c>
      <c r="AL288">
        <v>0</v>
      </c>
      <c r="AM288">
        <v>4.2</v>
      </c>
      <c r="AN288">
        <v>0</v>
      </c>
      <c r="AO288">
        <v>0.5</v>
      </c>
      <c r="AP288">
        <v>0</v>
      </c>
      <c r="AQ288">
        <v>6.1</v>
      </c>
      <c r="AR288">
        <v>10.1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row>
    <row r="289" spans="1:75" x14ac:dyDescent="0.25">
      <c r="A289">
        <v>2449000</v>
      </c>
      <c r="B289">
        <v>1</v>
      </c>
      <c r="C289" s="1">
        <v>22586</v>
      </c>
      <c r="D289">
        <v>1</v>
      </c>
      <c r="E289">
        <v>11.4</v>
      </c>
      <c r="F289">
        <v>64.8</v>
      </c>
      <c r="G289">
        <v>27</v>
      </c>
      <c r="H289">
        <v>18</v>
      </c>
      <c r="I289">
        <v>1</v>
      </c>
      <c r="J289">
        <v>1</v>
      </c>
      <c r="K289">
        <v>1</v>
      </c>
      <c r="N289">
        <v>0.2</v>
      </c>
      <c r="O289">
        <v>0.7</v>
      </c>
      <c r="P289">
        <v>0.4</v>
      </c>
      <c r="Q289">
        <v>4.0999999999999996</v>
      </c>
      <c r="R289">
        <v>0.6</v>
      </c>
      <c r="S289">
        <v>0.1</v>
      </c>
      <c r="T289">
        <v>0</v>
      </c>
      <c r="U289">
        <v>0</v>
      </c>
      <c r="V289">
        <v>0</v>
      </c>
      <c r="W289">
        <v>0</v>
      </c>
      <c r="X289">
        <v>0.8</v>
      </c>
      <c r="Y289">
        <v>0</v>
      </c>
      <c r="Z289">
        <v>0</v>
      </c>
      <c r="AA289">
        <v>5.3</v>
      </c>
      <c r="AB289">
        <v>0.3</v>
      </c>
      <c r="AC289">
        <v>0</v>
      </c>
      <c r="AD289">
        <v>0</v>
      </c>
      <c r="AE289">
        <v>0</v>
      </c>
      <c r="AF289">
        <v>0.5</v>
      </c>
      <c r="AG289">
        <v>4.0999999999999996</v>
      </c>
      <c r="AH289">
        <v>6.2</v>
      </c>
      <c r="AI289">
        <v>0.7</v>
      </c>
      <c r="AJ289">
        <v>0.1</v>
      </c>
      <c r="AK289">
        <v>10.1</v>
      </c>
      <c r="AL289">
        <v>9.1999999999999993</v>
      </c>
      <c r="AM289">
        <v>0</v>
      </c>
      <c r="AN289">
        <v>11.4</v>
      </c>
      <c r="AO289">
        <v>10</v>
      </c>
      <c r="AP289">
        <v>0</v>
      </c>
      <c r="AQ289">
        <v>0</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0</v>
      </c>
    </row>
    <row r="290" spans="1:75" x14ac:dyDescent="0.25">
      <c r="A290">
        <v>2449000</v>
      </c>
      <c r="B290">
        <v>1</v>
      </c>
      <c r="C290" s="1">
        <v>22616</v>
      </c>
      <c r="D290">
        <v>1</v>
      </c>
      <c r="E290">
        <v>9.1</v>
      </c>
      <c r="F290">
        <v>113.8</v>
      </c>
      <c r="G290">
        <v>8</v>
      </c>
      <c r="H290">
        <v>19</v>
      </c>
      <c r="I290">
        <v>1</v>
      </c>
      <c r="J290">
        <v>1</v>
      </c>
      <c r="K290">
        <v>1</v>
      </c>
      <c r="N290">
        <v>0</v>
      </c>
      <c r="O290">
        <v>5.0999999999999996</v>
      </c>
      <c r="P290">
        <v>0</v>
      </c>
      <c r="Q290">
        <v>0</v>
      </c>
      <c r="R290">
        <v>5</v>
      </c>
      <c r="S290">
        <v>8</v>
      </c>
      <c r="T290">
        <v>7.2</v>
      </c>
      <c r="U290">
        <v>9.1</v>
      </c>
      <c r="V290">
        <v>5.2</v>
      </c>
      <c r="W290">
        <v>6.3</v>
      </c>
      <c r="X290">
        <v>0</v>
      </c>
      <c r="Y290">
        <v>0</v>
      </c>
      <c r="Z290">
        <v>4</v>
      </c>
      <c r="AA290">
        <v>0</v>
      </c>
      <c r="AB290">
        <v>7</v>
      </c>
      <c r="AC290">
        <v>7.1</v>
      </c>
      <c r="AD290">
        <v>1</v>
      </c>
      <c r="AE290">
        <v>7</v>
      </c>
      <c r="AF290">
        <v>9</v>
      </c>
      <c r="AG290">
        <v>5</v>
      </c>
      <c r="AH290">
        <v>0</v>
      </c>
      <c r="AI290">
        <v>0</v>
      </c>
      <c r="AJ290">
        <v>0</v>
      </c>
      <c r="AK290">
        <v>0</v>
      </c>
      <c r="AL290">
        <v>5</v>
      </c>
      <c r="AM290">
        <v>6.2</v>
      </c>
      <c r="AN290">
        <v>4.0999999999999996</v>
      </c>
      <c r="AO290">
        <v>5.3</v>
      </c>
      <c r="AP290">
        <v>7.2</v>
      </c>
      <c r="AQ290">
        <v>0</v>
      </c>
      <c r="AR290">
        <v>0</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row>
    <row r="291" spans="1:75" s="2" customFormat="1" x14ac:dyDescent="0.25">
      <c r="A291" s="2">
        <v>2449000</v>
      </c>
      <c r="B291" s="2">
        <v>1</v>
      </c>
      <c r="C291" s="3">
        <v>22647</v>
      </c>
      <c r="D291" s="2">
        <v>1</v>
      </c>
      <c r="E291" s="2">
        <v>9.1999999999999993</v>
      </c>
      <c r="F291" s="2">
        <v>54.7</v>
      </c>
      <c r="G291" s="2">
        <v>27</v>
      </c>
      <c r="H291" s="2">
        <v>9</v>
      </c>
      <c r="I291" s="2">
        <v>1</v>
      </c>
      <c r="J291" s="2">
        <v>1</v>
      </c>
      <c r="K291" s="2">
        <v>1</v>
      </c>
      <c r="N291" s="2">
        <v>0</v>
      </c>
      <c r="O291" s="2">
        <v>0</v>
      </c>
      <c r="P291" s="2">
        <v>5.2</v>
      </c>
      <c r="Q291" s="2">
        <v>0</v>
      </c>
      <c r="R291" s="2">
        <v>0</v>
      </c>
      <c r="S291" s="2">
        <v>0</v>
      </c>
      <c r="T291" s="2">
        <v>0</v>
      </c>
      <c r="U291" s="2">
        <v>6.1</v>
      </c>
      <c r="V291" s="2">
        <v>8.1999999999999993</v>
      </c>
      <c r="W291" s="2">
        <v>4.0999999999999996</v>
      </c>
      <c r="X291" s="2">
        <v>0</v>
      </c>
      <c r="Y291" s="2">
        <v>0</v>
      </c>
      <c r="Z291" s="2">
        <v>0</v>
      </c>
      <c r="AA291" s="2">
        <v>7.4</v>
      </c>
      <c r="AB291" s="2">
        <v>4</v>
      </c>
      <c r="AC291" s="2">
        <v>3.1</v>
      </c>
      <c r="AD291" s="2">
        <v>7.4</v>
      </c>
      <c r="AE291" s="2">
        <v>0</v>
      </c>
      <c r="AF291" s="2">
        <v>0</v>
      </c>
      <c r="AG291" s="2">
        <v>0</v>
      </c>
      <c r="AH291" s="2">
        <v>0</v>
      </c>
      <c r="AI291" s="2">
        <v>0</v>
      </c>
      <c r="AJ291" s="2">
        <v>0</v>
      </c>
      <c r="AK291" s="2">
        <v>0</v>
      </c>
      <c r="AL291" s="2">
        <v>0</v>
      </c>
      <c r="AM291" s="2">
        <v>0</v>
      </c>
      <c r="AN291" s="2">
        <v>9.1999999999999993</v>
      </c>
      <c r="AO291" s="2">
        <v>0</v>
      </c>
      <c r="AP291" s="2">
        <v>0</v>
      </c>
      <c r="AQ291" s="2">
        <v>0</v>
      </c>
      <c r="AR291" s="2">
        <v>0</v>
      </c>
      <c r="AS291" s="2">
        <v>1</v>
      </c>
      <c r="AT291" s="2">
        <v>1</v>
      </c>
      <c r="AU291" s="2">
        <v>1</v>
      </c>
      <c r="AV291" s="2">
        <v>1</v>
      </c>
      <c r="AW291" s="2">
        <v>1</v>
      </c>
      <c r="AX291" s="2">
        <v>1</v>
      </c>
      <c r="AY291" s="2">
        <v>1</v>
      </c>
      <c r="AZ291" s="2">
        <v>1</v>
      </c>
      <c r="BA291" s="2">
        <v>1</v>
      </c>
      <c r="BB291" s="2">
        <v>1</v>
      </c>
      <c r="BC291" s="2">
        <v>1</v>
      </c>
      <c r="BD291" s="2">
        <v>1</v>
      </c>
      <c r="BE291" s="2">
        <v>1</v>
      </c>
      <c r="BF291" s="2">
        <v>1</v>
      </c>
      <c r="BG291" s="2">
        <v>1</v>
      </c>
      <c r="BH291" s="2">
        <v>1</v>
      </c>
      <c r="BI291" s="2">
        <v>1</v>
      </c>
      <c r="BJ291" s="2">
        <v>1</v>
      </c>
      <c r="BK291" s="2">
        <v>1</v>
      </c>
      <c r="BL291" s="2">
        <v>1</v>
      </c>
      <c r="BM291" s="2">
        <v>1</v>
      </c>
      <c r="BN291" s="2">
        <v>1</v>
      </c>
      <c r="BO291" s="2">
        <v>1</v>
      </c>
      <c r="BP291" s="2">
        <v>1</v>
      </c>
      <c r="BQ291" s="2">
        <v>1</v>
      </c>
      <c r="BR291" s="2">
        <v>1</v>
      </c>
      <c r="BS291" s="2">
        <v>1</v>
      </c>
      <c r="BT291" s="2">
        <v>1</v>
      </c>
      <c r="BU291" s="2">
        <v>1</v>
      </c>
      <c r="BV291" s="2">
        <v>1</v>
      </c>
      <c r="BW291" s="2">
        <v>1</v>
      </c>
    </row>
    <row r="292" spans="1:75" x14ac:dyDescent="0.25">
      <c r="A292">
        <v>2449000</v>
      </c>
      <c r="B292">
        <v>1</v>
      </c>
      <c r="C292" s="1">
        <v>22678</v>
      </c>
      <c r="D292">
        <v>1</v>
      </c>
      <c r="E292">
        <v>7.2</v>
      </c>
      <c r="F292">
        <v>24.5</v>
      </c>
      <c r="G292">
        <v>16</v>
      </c>
      <c r="H292">
        <v>7</v>
      </c>
      <c r="I292">
        <v>1</v>
      </c>
      <c r="J292">
        <v>1</v>
      </c>
      <c r="K292">
        <v>1</v>
      </c>
      <c r="N292">
        <v>0</v>
      </c>
      <c r="O292">
        <v>0</v>
      </c>
      <c r="P292">
        <v>2</v>
      </c>
      <c r="Q292">
        <v>0</v>
      </c>
      <c r="R292">
        <v>0</v>
      </c>
      <c r="S292">
        <v>0</v>
      </c>
      <c r="T292">
        <v>0</v>
      </c>
      <c r="U292">
        <v>0</v>
      </c>
      <c r="V292">
        <v>3.1</v>
      </c>
      <c r="W292">
        <v>0</v>
      </c>
      <c r="X292">
        <v>0</v>
      </c>
      <c r="Y292">
        <v>0</v>
      </c>
      <c r="Z292">
        <v>0</v>
      </c>
      <c r="AA292">
        <v>0</v>
      </c>
      <c r="AB292">
        <v>0</v>
      </c>
      <c r="AC292">
        <v>7.2</v>
      </c>
      <c r="AD292">
        <v>0</v>
      </c>
      <c r="AE292">
        <v>0</v>
      </c>
      <c r="AF292">
        <v>4</v>
      </c>
      <c r="AG292">
        <v>0</v>
      </c>
      <c r="AH292">
        <v>1</v>
      </c>
      <c r="AI292">
        <v>0</v>
      </c>
      <c r="AJ292">
        <v>4.0999999999999996</v>
      </c>
      <c r="AK292">
        <v>0</v>
      </c>
      <c r="AL292">
        <v>0</v>
      </c>
      <c r="AM292">
        <v>0</v>
      </c>
      <c r="AN292">
        <v>0</v>
      </c>
      <c r="AO292">
        <v>3.1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0</v>
      </c>
    </row>
    <row r="293" spans="1:75" x14ac:dyDescent="0.25">
      <c r="A293">
        <v>2449000</v>
      </c>
      <c r="B293">
        <v>1</v>
      </c>
      <c r="C293" s="1">
        <v>22706</v>
      </c>
      <c r="D293">
        <v>1</v>
      </c>
      <c r="E293">
        <v>17.100000000000001</v>
      </c>
      <c r="F293">
        <v>107.8</v>
      </c>
      <c r="G293">
        <v>31</v>
      </c>
      <c r="H293">
        <v>13</v>
      </c>
      <c r="I293">
        <v>1</v>
      </c>
      <c r="J293">
        <v>1</v>
      </c>
      <c r="K293">
        <v>1</v>
      </c>
      <c r="N293">
        <v>0</v>
      </c>
      <c r="O293">
        <v>0</v>
      </c>
      <c r="P293">
        <v>0</v>
      </c>
      <c r="Q293">
        <v>0</v>
      </c>
      <c r="R293">
        <v>6.2</v>
      </c>
      <c r="S293">
        <v>7.1</v>
      </c>
      <c r="T293">
        <v>0</v>
      </c>
      <c r="U293">
        <v>0</v>
      </c>
      <c r="V293">
        <v>0</v>
      </c>
      <c r="W293">
        <v>0</v>
      </c>
      <c r="X293">
        <v>6.1</v>
      </c>
      <c r="Y293">
        <v>8.4</v>
      </c>
      <c r="Z293">
        <v>2</v>
      </c>
      <c r="AA293">
        <v>7.1</v>
      </c>
      <c r="AB293">
        <v>0</v>
      </c>
      <c r="AC293">
        <v>4</v>
      </c>
      <c r="AD293">
        <v>0</v>
      </c>
      <c r="AE293">
        <v>17</v>
      </c>
      <c r="AF293">
        <v>6.4</v>
      </c>
      <c r="AG293">
        <v>12.1</v>
      </c>
      <c r="AH293">
        <v>4.0999999999999996</v>
      </c>
      <c r="AI293">
        <v>0</v>
      </c>
      <c r="AJ293">
        <v>0</v>
      </c>
      <c r="AK293">
        <v>0</v>
      </c>
      <c r="AL293">
        <v>0</v>
      </c>
      <c r="AM293">
        <v>0</v>
      </c>
      <c r="AN293">
        <v>0</v>
      </c>
      <c r="AO293">
        <v>0</v>
      </c>
      <c r="AP293">
        <v>0</v>
      </c>
      <c r="AQ293">
        <v>10.199999999999999</v>
      </c>
      <c r="AR293">
        <v>17.100000000000001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row>
    <row r="294" spans="1:75" x14ac:dyDescent="0.25">
      <c r="A294">
        <v>2449000</v>
      </c>
      <c r="B294">
        <v>1</v>
      </c>
      <c r="C294" s="1">
        <v>22737</v>
      </c>
      <c r="D294">
        <v>1</v>
      </c>
      <c r="E294">
        <v>7</v>
      </c>
      <c r="F294">
        <v>23.2</v>
      </c>
      <c r="G294">
        <v>11</v>
      </c>
      <c r="H294">
        <v>4</v>
      </c>
      <c r="I294">
        <v>1</v>
      </c>
      <c r="J294">
        <v>1</v>
      </c>
      <c r="K294">
        <v>1</v>
      </c>
      <c r="N294">
        <v>0</v>
      </c>
      <c r="O294">
        <v>0</v>
      </c>
      <c r="P294">
        <v>0</v>
      </c>
      <c r="Q294">
        <v>0</v>
      </c>
      <c r="R294">
        <v>0</v>
      </c>
      <c r="S294">
        <v>0</v>
      </c>
      <c r="T294">
        <v>0</v>
      </c>
      <c r="U294">
        <v>0</v>
      </c>
      <c r="V294">
        <v>0</v>
      </c>
      <c r="W294">
        <v>0</v>
      </c>
      <c r="X294">
        <v>7</v>
      </c>
      <c r="Y294">
        <v>0</v>
      </c>
      <c r="Z294">
        <v>0</v>
      </c>
      <c r="AA294">
        <v>0</v>
      </c>
      <c r="AB294">
        <v>0</v>
      </c>
      <c r="AC294">
        <v>0</v>
      </c>
      <c r="AD294">
        <v>0</v>
      </c>
      <c r="AE294">
        <v>6</v>
      </c>
      <c r="AF294">
        <v>0</v>
      </c>
      <c r="AG294">
        <v>0</v>
      </c>
      <c r="AH294">
        <v>0</v>
      </c>
      <c r="AI294">
        <v>0</v>
      </c>
      <c r="AJ294">
        <v>0</v>
      </c>
      <c r="AK294">
        <v>0</v>
      </c>
      <c r="AL294">
        <v>6</v>
      </c>
      <c r="AM294">
        <v>0</v>
      </c>
      <c r="AN294">
        <v>0</v>
      </c>
      <c r="AO294">
        <v>0</v>
      </c>
      <c r="AP294">
        <v>0</v>
      </c>
      <c r="AQ294">
        <v>4.2</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0</v>
      </c>
    </row>
    <row r="295" spans="1:75" x14ac:dyDescent="0.25">
      <c r="A295">
        <v>2449000</v>
      </c>
      <c r="B295">
        <v>1</v>
      </c>
      <c r="C295" s="1">
        <v>22767</v>
      </c>
      <c r="D295">
        <v>1</v>
      </c>
      <c r="E295">
        <v>14.2</v>
      </c>
      <c r="F295">
        <v>25.3</v>
      </c>
      <c r="G295">
        <v>30</v>
      </c>
      <c r="H295">
        <v>4</v>
      </c>
      <c r="I295">
        <v>1</v>
      </c>
      <c r="J295">
        <v>1</v>
      </c>
      <c r="K295">
        <v>1</v>
      </c>
      <c r="N295">
        <v>2</v>
      </c>
      <c r="O295">
        <v>5</v>
      </c>
      <c r="P295">
        <v>4.0999999999999996</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14.2</v>
      </c>
      <c r="AR295">
        <v>0</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row>
    <row r="296" spans="1:75" x14ac:dyDescent="0.25">
      <c r="A296">
        <v>2449000</v>
      </c>
      <c r="B296">
        <v>1</v>
      </c>
      <c r="C296" s="1">
        <v>22798</v>
      </c>
      <c r="D296">
        <v>1</v>
      </c>
      <c r="E296">
        <v>8.1999999999999993</v>
      </c>
      <c r="F296">
        <v>13.7</v>
      </c>
      <c r="G296">
        <v>22</v>
      </c>
      <c r="H296">
        <v>3</v>
      </c>
      <c r="I296">
        <v>1</v>
      </c>
      <c r="J296">
        <v>1</v>
      </c>
      <c r="K296">
        <v>1</v>
      </c>
      <c r="N296">
        <v>0</v>
      </c>
      <c r="O296">
        <v>0</v>
      </c>
      <c r="P296">
        <v>0</v>
      </c>
      <c r="Q296">
        <v>0</v>
      </c>
      <c r="R296">
        <v>0</v>
      </c>
      <c r="S296">
        <v>0</v>
      </c>
      <c r="T296">
        <v>0</v>
      </c>
      <c r="U296">
        <v>0.4</v>
      </c>
      <c r="V296">
        <v>0</v>
      </c>
      <c r="W296">
        <v>0</v>
      </c>
      <c r="X296">
        <v>0</v>
      </c>
      <c r="Y296">
        <v>0</v>
      </c>
      <c r="Z296">
        <v>0</v>
      </c>
      <c r="AA296">
        <v>0</v>
      </c>
      <c r="AB296">
        <v>0</v>
      </c>
      <c r="AC296">
        <v>0</v>
      </c>
      <c r="AD296">
        <v>0</v>
      </c>
      <c r="AE296">
        <v>0</v>
      </c>
      <c r="AF296">
        <v>0</v>
      </c>
      <c r="AG296">
        <v>0</v>
      </c>
      <c r="AH296">
        <v>0</v>
      </c>
      <c r="AI296">
        <v>8.1999999999999993</v>
      </c>
      <c r="AJ296">
        <v>5.0999999999999996</v>
      </c>
      <c r="AK296">
        <v>0</v>
      </c>
      <c r="AL296">
        <v>0</v>
      </c>
      <c r="AM296">
        <v>0</v>
      </c>
      <c r="AN296">
        <v>0</v>
      </c>
      <c r="AO296">
        <v>0</v>
      </c>
      <c r="AP296">
        <v>0</v>
      </c>
      <c r="AQ296">
        <v>0</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0</v>
      </c>
    </row>
    <row r="297" spans="1:75" x14ac:dyDescent="0.25">
      <c r="A297">
        <v>2449000</v>
      </c>
      <c r="B297">
        <v>1</v>
      </c>
      <c r="C297" s="1">
        <v>22828</v>
      </c>
      <c r="D297">
        <v>1</v>
      </c>
      <c r="E297">
        <v>8.1999999999999993</v>
      </c>
      <c r="F297">
        <v>29.7</v>
      </c>
      <c r="G297">
        <v>10</v>
      </c>
      <c r="H297">
        <v>6</v>
      </c>
      <c r="I297">
        <v>1</v>
      </c>
      <c r="J297">
        <v>1</v>
      </c>
      <c r="K297">
        <v>1</v>
      </c>
      <c r="N297">
        <v>0</v>
      </c>
      <c r="O297">
        <v>0</v>
      </c>
      <c r="P297">
        <v>0</v>
      </c>
      <c r="Q297">
        <v>0</v>
      </c>
      <c r="R297">
        <v>4.0999999999999996</v>
      </c>
      <c r="S297">
        <v>0</v>
      </c>
      <c r="T297">
        <v>0</v>
      </c>
      <c r="U297">
        <v>0</v>
      </c>
      <c r="V297">
        <v>0</v>
      </c>
      <c r="W297">
        <v>8.1999999999999993</v>
      </c>
      <c r="X297">
        <v>0</v>
      </c>
      <c r="Y297">
        <v>0</v>
      </c>
      <c r="Z297">
        <v>3</v>
      </c>
      <c r="AA297">
        <v>0</v>
      </c>
      <c r="AB297">
        <v>0</v>
      </c>
      <c r="AC297">
        <v>0</v>
      </c>
      <c r="AD297">
        <v>0</v>
      </c>
      <c r="AE297">
        <v>0</v>
      </c>
      <c r="AF297">
        <v>0</v>
      </c>
      <c r="AG297">
        <v>0</v>
      </c>
      <c r="AH297">
        <v>0</v>
      </c>
      <c r="AI297">
        <v>4.2</v>
      </c>
      <c r="AJ297">
        <v>0</v>
      </c>
      <c r="AK297">
        <v>0</v>
      </c>
      <c r="AL297">
        <v>0</v>
      </c>
      <c r="AM297">
        <v>0</v>
      </c>
      <c r="AN297">
        <v>0</v>
      </c>
      <c r="AO297">
        <v>2</v>
      </c>
      <c r="AP297">
        <v>0</v>
      </c>
      <c r="AQ297">
        <v>8.1999999999999993</v>
      </c>
      <c r="AR297">
        <v>0</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row>
    <row r="298" spans="1:75" x14ac:dyDescent="0.25">
      <c r="A298">
        <v>2449000</v>
      </c>
      <c r="B298">
        <v>1</v>
      </c>
      <c r="C298" s="1">
        <v>22859</v>
      </c>
      <c r="D298">
        <v>1</v>
      </c>
      <c r="E298">
        <v>6.2</v>
      </c>
      <c r="F298">
        <v>18.399999999999999</v>
      </c>
      <c r="G298">
        <v>26</v>
      </c>
      <c r="H298">
        <v>5</v>
      </c>
      <c r="I298">
        <v>1</v>
      </c>
      <c r="J298">
        <v>1</v>
      </c>
      <c r="K298">
        <v>1</v>
      </c>
      <c r="N298">
        <v>0</v>
      </c>
      <c r="O298">
        <v>0</v>
      </c>
      <c r="P298">
        <v>0</v>
      </c>
      <c r="Q298">
        <v>0</v>
      </c>
      <c r="R298">
        <v>0</v>
      </c>
      <c r="S298">
        <v>0</v>
      </c>
      <c r="T298">
        <v>0</v>
      </c>
      <c r="U298">
        <v>0</v>
      </c>
      <c r="V298">
        <v>0</v>
      </c>
      <c r="W298">
        <v>0</v>
      </c>
      <c r="X298">
        <v>2</v>
      </c>
      <c r="Y298">
        <v>4.2</v>
      </c>
      <c r="Z298">
        <v>0</v>
      </c>
      <c r="AA298">
        <v>0</v>
      </c>
      <c r="AB298">
        <v>0</v>
      </c>
      <c r="AC298">
        <v>0</v>
      </c>
      <c r="AD298">
        <v>0</v>
      </c>
      <c r="AE298">
        <v>2</v>
      </c>
      <c r="AF298">
        <v>0</v>
      </c>
      <c r="AG298">
        <v>0</v>
      </c>
      <c r="AH298">
        <v>4</v>
      </c>
      <c r="AI298">
        <v>0</v>
      </c>
      <c r="AJ298">
        <v>0</v>
      </c>
      <c r="AK298">
        <v>0</v>
      </c>
      <c r="AL298">
        <v>0</v>
      </c>
      <c r="AM298">
        <v>6.2</v>
      </c>
      <c r="AN298">
        <v>0</v>
      </c>
      <c r="AO298">
        <v>0</v>
      </c>
      <c r="AP298">
        <v>0</v>
      </c>
      <c r="AQ298">
        <v>0</v>
      </c>
      <c r="AR298">
        <v>0</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row>
    <row r="299" spans="1:75" x14ac:dyDescent="0.25">
      <c r="A299">
        <v>2449000</v>
      </c>
      <c r="B299">
        <v>1</v>
      </c>
      <c r="C299" s="1">
        <v>22890</v>
      </c>
      <c r="D299">
        <v>1</v>
      </c>
      <c r="E299">
        <v>20</v>
      </c>
      <c r="F299">
        <v>46.4</v>
      </c>
      <c r="G299">
        <v>19</v>
      </c>
      <c r="H299">
        <v>4</v>
      </c>
      <c r="I299">
        <v>1</v>
      </c>
      <c r="J299">
        <v>1</v>
      </c>
      <c r="K299">
        <v>1</v>
      </c>
      <c r="N299">
        <v>4</v>
      </c>
      <c r="O299">
        <v>0</v>
      </c>
      <c r="P299">
        <v>0</v>
      </c>
      <c r="Q299">
        <v>0</v>
      </c>
      <c r="R299">
        <v>0</v>
      </c>
      <c r="S299">
        <v>0</v>
      </c>
      <c r="T299">
        <v>0</v>
      </c>
      <c r="U299">
        <v>0</v>
      </c>
      <c r="V299">
        <v>0</v>
      </c>
      <c r="W299">
        <v>12.4</v>
      </c>
      <c r="X299">
        <v>0</v>
      </c>
      <c r="Y299">
        <v>0</v>
      </c>
      <c r="Z299">
        <v>0</v>
      </c>
      <c r="AA299">
        <v>0</v>
      </c>
      <c r="AB299">
        <v>0</v>
      </c>
      <c r="AC299">
        <v>0</v>
      </c>
      <c r="AD299">
        <v>0</v>
      </c>
      <c r="AE299">
        <v>0</v>
      </c>
      <c r="AF299">
        <v>20</v>
      </c>
      <c r="AG299">
        <v>0</v>
      </c>
      <c r="AH299">
        <v>10</v>
      </c>
      <c r="AI299">
        <v>0</v>
      </c>
      <c r="AJ299">
        <v>0</v>
      </c>
      <c r="AK299">
        <v>0</v>
      </c>
      <c r="AL299">
        <v>0</v>
      </c>
      <c r="AM299">
        <v>0</v>
      </c>
      <c r="AN299">
        <v>0</v>
      </c>
      <c r="AO299">
        <v>0</v>
      </c>
      <c r="AP299">
        <v>0</v>
      </c>
      <c r="AQ299">
        <v>0</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0</v>
      </c>
    </row>
    <row r="300" spans="1:75" x14ac:dyDescent="0.25">
      <c r="A300">
        <v>2449000</v>
      </c>
      <c r="B300">
        <v>1</v>
      </c>
      <c r="C300" s="1">
        <v>22920</v>
      </c>
      <c r="D300">
        <v>1</v>
      </c>
      <c r="E300">
        <v>10.199999999999999</v>
      </c>
      <c r="F300">
        <v>62.5</v>
      </c>
      <c r="G300">
        <v>16</v>
      </c>
      <c r="H300">
        <v>14</v>
      </c>
      <c r="I300">
        <v>1</v>
      </c>
      <c r="J300">
        <v>1</v>
      </c>
      <c r="K300">
        <v>1</v>
      </c>
      <c r="N300">
        <v>3.1</v>
      </c>
      <c r="O300">
        <v>0</v>
      </c>
      <c r="P300">
        <v>4.2</v>
      </c>
      <c r="Q300">
        <v>6</v>
      </c>
      <c r="R300">
        <v>4</v>
      </c>
      <c r="S300">
        <v>0</v>
      </c>
      <c r="T300">
        <v>0</v>
      </c>
      <c r="U300">
        <v>0</v>
      </c>
      <c r="V300">
        <v>4.0999999999999996</v>
      </c>
      <c r="W300">
        <v>0</v>
      </c>
      <c r="X300">
        <v>5.0999999999999996</v>
      </c>
      <c r="Y300">
        <v>0</v>
      </c>
      <c r="Z300">
        <v>0</v>
      </c>
      <c r="AA300">
        <v>0</v>
      </c>
      <c r="AB300">
        <v>0</v>
      </c>
      <c r="AC300">
        <v>10.199999999999999</v>
      </c>
      <c r="AD300">
        <v>2</v>
      </c>
      <c r="AE300">
        <v>1</v>
      </c>
      <c r="AF300">
        <v>5.2</v>
      </c>
      <c r="AG300">
        <v>2</v>
      </c>
      <c r="AH300">
        <v>7.3</v>
      </c>
      <c r="AI300">
        <v>0</v>
      </c>
      <c r="AJ300">
        <v>0</v>
      </c>
      <c r="AK300">
        <v>0</v>
      </c>
      <c r="AL300">
        <v>0</v>
      </c>
      <c r="AM300">
        <v>0</v>
      </c>
      <c r="AN300">
        <v>6.1</v>
      </c>
      <c r="AO300">
        <v>2.2000000000000002</v>
      </c>
      <c r="AP300">
        <v>0</v>
      </c>
      <c r="AQ300">
        <v>0</v>
      </c>
      <c r="AR300">
        <v>0</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row>
    <row r="301" spans="1:75" x14ac:dyDescent="0.25">
      <c r="A301">
        <v>2449000</v>
      </c>
      <c r="B301">
        <v>1</v>
      </c>
      <c r="C301" s="1">
        <v>22951</v>
      </c>
      <c r="D301">
        <v>1</v>
      </c>
      <c r="E301">
        <v>10</v>
      </c>
      <c r="F301">
        <v>31.1</v>
      </c>
      <c r="G301">
        <v>3</v>
      </c>
      <c r="H301">
        <v>6</v>
      </c>
      <c r="I301">
        <v>1</v>
      </c>
      <c r="J301">
        <v>1</v>
      </c>
      <c r="K301">
        <v>1</v>
      </c>
      <c r="N301">
        <v>0</v>
      </c>
      <c r="O301">
        <v>0</v>
      </c>
      <c r="P301">
        <v>10</v>
      </c>
      <c r="Q301">
        <v>0</v>
      </c>
      <c r="R301">
        <v>0</v>
      </c>
      <c r="S301">
        <v>4.0999999999999996</v>
      </c>
      <c r="T301">
        <v>1</v>
      </c>
      <c r="U301">
        <v>0</v>
      </c>
      <c r="V301">
        <v>8</v>
      </c>
      <c r="W301">
        <v>0</v>
      </c>
      <c r="X301">
        <v>0</v>
      </c>
      <c r="Y301">
        <v>0</v>
      </c>
      <c r="Z301">
        <v>0</v>
      </c>
      <c r="AA301">
        <v>0</v>
      </c>
      <c r="AB301">
        <v>0</v>
      </c>
      <c r="AC301">
        <v>0</v>
      </c>
      <c r="AD301">
        <v>0</v>
      </c>
      <c r="AE301">
        <v>0</v>
      </c>
      <c r="AF301">
        <v>0</v>
      </c>
      <c r="AG301">
        <v>5</v>
      </c>
      <c r="AH301">
        <v>3</v>
      </c>
      <c r="AI301">
        <v>0</v>
      </c>
      <c r="AJ301">
        <v>0</v>
      </c>
      <c r="AK301">
        <v>0</v>
      </c>
      <c r="AL301">
        <v>0</v>
      </c>
      <c r="AM301">
        <v>0</v>
      </c>
      <c r="AN301">
        <v>0</v>
      </c>
      <c r="AO301">
        <v>0</v>
      </c>
      <c r="AP301">
        <v>0</v>
      </c>
      <c r="AQ301">
        <v>0</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0</v>
      </c>
    </row>
    <row r="302" spans="1:75" x14ac:dyDescent="0.25">
      <c r="A302">
        <v>2449000</v>
      </c>
      <c r="B302">
        <v>1</v>
      </c>
      <c r="C302" s="1">
        <v>22981</v>
      </c>
      <c r="D302">
        <v>1</v>
      </c>
      <c r="E302">
        <v>6</v>
      </c>
      <c r="F302">
        <v>27.6</v>
      </c>
      <c r="G302">
        <v>4</v>
      </c>
      <c r="H302">
        <v>8</v>
      </c>
      <c r="I302">
        <v>1</v>
      </c>
      <c r="J302">
        <v>1</v>
      </c>
      <c r="K302">
        <v>1</v>
      </c>
      <c r="N302">
        <v>0</v>
      </c>
      <c r="O302">
        <v>0</v>
      </c>
      <c r="P302">
        <v>0</v>
      </c>
      <c r="Q302">
        <v>6</v>
      </c>
      <c r="R302">
        <v>0</v>
      </c>
      <c r="S302">
        <v>0</v>
      </c>
      <c r="T302">
        <v>0</v>
      </c>
      <c r="U302">
        <v>0</v>
      </c>
      <c r="V302">
        <v>0</v>
      </c>
      <c r="W302">
        <v>0</v>
      </c>
      <c r="X302">
        <v>0</v>
      </c>
      <c r="Y302">
        <v>0</v>
      </c>
      <c r="Z302">
        <v>0</v>
      </c>
      <c r="AA302">
        <v>0</v>
      </c>
      <c r="AB302">
        <v>0</v>
      </c>
      <c r="AC302">
        <v>0</v>
      </c>
      <c r="AD302">
        <v>0</v>
      </c>
      <c r="AE302">
        <v>0</v>
      </c>
      <c r="AF302">
        <v>4.2</v>
      </c>
      <c r="AG302">
        <v>0</v>
      </c>
      <c r="AH302">
        <v>0</v>
      </c>
      <c r="AI302">
        <v>0</v>
      </c>
      <c r="AJ302">
        <v>0</v>
      </c>
      <c r="AK302">
        <v>0</v>
      </c>
      <c r="AL302">
        <v>2.4</v>
      </c>
      <c r="AM302">
        <v>2.5</v>
      </c>
      <c r="AN302">
        <v>0</v>
      </c>
      <c r="AO302">
        <v>2.2999999999999998</v>
      </c>
      <c r="AP302">
        <v>3</v>
      </c>
      <c r="AQ302">
        <v>4.0999999999999996</v>
      </c>
      <c r="AR302">
        <v>3.1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row>
    <row r="303" spans="1:75" s="2" customFormat="1" x14ac:dyDescent="0.25">
      <c r="A303" s="2">
        <v>2449000</v>
      </c>
      <c r="B303" s="2">
        <v>1</v>
      </c>
      <c r="C303" s="3">
        <v>23012</v>
      </c>
      <c r="D303" s="2">
        <v>1</v>
      </c>
      <c r="E303" s="2">
        <v>13.7</v>
      </c>
      <c r="F303" s="2">
        <v>90.2</v>
      </c>
      <c r="G303" s="2">
        <v>2</v>
      </c>
      <c r="H303" s="2">
        <v>15</v>
      </c>
      <c r="I303" s="2">
        <v>1</v>
      </c>
      <c r="J303" s="2">
        <v>1</v>
      </c>
      <c r="K303" s="2">
        <v>1</v>
      </c>
      <c r="N303" s="2">
        <v>5.2</v>
      </c>
      <c r="O303" s="2">
        <v>13.7</v>
      </c>
      <c r="P303" s="2">
        <v>6</v>
      </c>
      <c r="Q303" s="2">
        <v>0</v>
      </c>
      <c r="R303" s="2">
        <v>0</v>
      </c>
      <c r="S303" s="2">
        <v>0</v>
      </c>
      <c r="T303" s="2">
        <v>0</v>
      </c>
      <c r="U303" s="2">
        <v>9.1999999999999993</v>
      </c>
      <c r="V303" s="2">
        <v>7.1</v>
      </c>
      <c r="W303" s="2">
        <v>9</v>
      </c>
      <c r="X303" s="2">
        <v>0</v>
      </c>
      <c r="Y303" s="2">
        <v>0</v>
      </c>
      <c r="Z303" s="2">
        <v>0</v>
      </c>
      <c r="AA303" s="2">
        <v>2.1</v>
      </c>
      <c r="AB303" s="2">
        <v>2.2999999999999998</v>
      </c>
      <c r="AC303" s="2">
        <v>0</v>
      </c>
      <c r="AD303" s="2">
        <v>4.0999999999999996</v>
      </c>
      <c r="AE303" s="2">
        <v>0</v>
      </c>
      <c r="AF303" s="2">
        <v>5</v>
      </c>
      <c r="AG303" s="2">
        <v>0</v>
      </c>
      <c r="AH303" s="2">
        <v>0</v>
      </c>
      <c r="AI303" s="2">
        <v>2.1</v>
      </c>
      <c r="AJ303" s="2">
        <v>0</v>
      </c>
      <c r="AK303" s="2">
        <v>0</v>
      </c>
      <c r="AL303" s="2">
        <v>9</v>
      </c>
      <c r="AM303" s="2">
        <v>7</v>
      </c>
      <c r="AN303" s="2">
        <v>0</v>
      </c>
      <c r="AO303" s="2">
        <v>0</v>
      </c>
      <c r="AP303" s="2">
        <v>2.4</v>
      </c>
      <c r="AQ303" s="2">
        <v>0</v>
      </c>
      <c r="AR303" s="2">
        <v>6</v>
      </c>
      <c r="AS303" s="2">
        <v>1</v>
      </c>
      <c r="AT303" s="2">
        <v>1</v>
      </c>
      <c r="AU303" s="2">
        <v>1</v>
      </c>
      <c r="AV303" s="2">
        <v>1</v>
      </c>
      <c r="AW303" s="2">
        <v>1</v>
      </c>
      <c r="AX303" s="2">
        <v>1</v>
      </c>
      <c r="AY303" s="2">
        <v>1</v>
      </c>
      <c r="AZ303" s="2">
        <v>1</v>
      </c>
      <c r="BA303" s="2">
        <v>1</v>
      </c>
      <c r="BB303" s="2">
        <v>1</v>
      </c>
      <c r="BC303" s="2">
        <v>1</v>
      </c>
      <c r="BD303" s="2">
        <v>1</v>
      </c>
      <c r="BE303" s="2">
        <v>1</v>
      </c>
      <c r="BF303" s="2">
        <v>1</v>
      </c>
      <c r="BG303" s="2">
        <v>1</v>
      </c>
      <c r="BH303" s="2">
        <v>1</v>
      </c>
      <c r="BI303" s="2">
        <v>1</v>
      </c>
      <c r="BJ303" s="2">
        <v>1</v>
      </c>
      <c r="BK303" s="2">
        <v>1</v>
      </c>
      <c r="BL303" s="2">
        <v>1</v>
      </c>
      <c r="BM303" s="2">
        <v>1</v>
      </c>
      <c r="BN303" s="2">
        <v>1</v>
      </c>
      <c r="BO303" s="2">
        <v>1</v>
      </c>
      <c r="BP303" s="2">
        <v>1</v>
      </c>
      <c r="BQ303" s="2">
        <v>1</v>
      </c>
      <c r="BR303" s="2">
        <v>1</v>
      </c>
      <c r="BS303" s="2">
        <v>1</v>
      </c>
      <c r="BT303" s="2">
        <v>1</v>
      </c>
      <c r="BU303" s="2">
        <v>1</v>
      </c>
      <c r="BV303" s="2">
        <v>1</v>
      </c>
      <c r="BW303" s="2">
        <v>1</v>
      </c>
    </row>
    <row r="304" spans="1:75" x14ac:dyDescent="0.25">
      <c r="A304">
        <v>2449000</v>
      </c>
      <c r="B304">
        <v>1</v>
      </c>
      <c r="C304" s="1">
        <v>23043</v>
      </c>
      <c r="D304">
        <v>1</v>
      </c>
      <c r="E304">
        <v>42</v>
      </c>
      <c r="F304">
        <v>95.3</v>
      </c>
      <c r="G304">
        <v>28</v>
      </c>
      <c r="H304">
        <v>10</v>
      </c>
      <c r="I304">
        <v>1</v>
      </c>
      <c r="J304">
        <v>1</v>
      </c>
      <c r="K304">
        <v>1</v>
      </c>
      <c r="N304">
        <v>1.4</v>
      </c>
      <c r="O304">
        <v>0.5</v>
      </c>
      <c r="P304">
        <v>5</v>
      </c>
      <c r="Q304">
        <v>0</v>
      </c>
      <c r="R304">
        <v>3</v>
      </c>
      <c r="S304">
        <v>0</v>
      </c>
      <c r="T304">
        <v>0</v>
      </c>
      <c r="U304">
        <v>0</v>
      </c>
      <c r="V304">
        <v>0</v>
      </c>
      <c r="W304">
        <v>0</v>
      </c>
      <c r="X304">
        <v>0</v>
      </c>
      <c r="Y304">
        <v>0</v>
      </c>
      <c r="Z304">
        <v>0</v>
      </c>
      <c r="AA304">
        <v>0</v>
      </c>
      <c r="AB304">
        <v>4.0999999999999996</v>
      </c>
      <c r="AC304">
        <v>0</v>
      </c>
      <c r="AD304">
        <v>0</v>
      </c>
      <c r="AE304">
        <v>0</v>
      </c>
      <c r="AF304">
        <v>2.1</v>
      </c>
      <c r="AG304">
        <v>0</v>
      </c>
      <c r="AH304">
        <v>1.7</v>
      </c>
      <c r="AI304">
        <v>8</v>
      </c>
      <c r="AJ304">
        <v>0</v>
      </c>
      <c r="AK304">
        <v>0</v>
      </c>
      <c r="AL304">
        <v>0</v>
      </c>
      <c r="AM304">
        <v>27.5</v>
      </c>
      <c r="AN304">
        <v>0</v>
      </c>
      <c r="AO304">
        <v>42</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0</v>
      </c>
    </row>
    <row r="305" spans="1:75" x14ac:dyDescent="0.25">
      <c r="A305">
        <v>2449000</v>
      </c>
      <c r="B305">
        <v>1</v>
      </c>
      <c r="C305" s="1">
        <v>23071</v>
      </c>
      <c r="D305">
        <v>1</v>
      </c>
      <c r="E305">
        <v>41</v>
      </c>
      <c r="F305">
        <v>225.8</v>
      </c>
      <c r="G305">
        <v>4</v>
      </c>
      <c r="H305">
        <v>25</v>
      </c>
      <c r="I305">
        <v>1</v>
      </c>
      <c r="J305">
        <v>1</v>
      </c>
      <c r="K305">
        <v>1</v>
      </c>
      <c r="N305">
        <v>2</v>
      </c>
      <c r="O305">
        <v>6</v>
      </c>
      <c r="P305">
        <v>21</v>
      </c>
      <c r="Q305">
        <v>41</v>
      </c>
      <c r="R305">
        <v>9</v>
      </c>
      <c r="S305">
        <v>2</v>
      </c>
      <c r="T305">
        <v>0</v>
      </c>
      <c r="U305">
        <v>0</v>
      </c>
      <c r="V305">
        <v>7</v>
      </c>
      <c r="W305">
        <v>14</v>
      </c>
      <c r="X305">
        <v>12</v>
      </c>
      <c r="Y305">
        <v>14</v>
      </c>
      <c r="Z305">
        <v>3</v>
      </c>
      <c r="AA305">
        <v>2</v>
      </c>
      <c r="AB305">
        <v>6</v>
      </c>
      <c r="AC305">
        <v>6</v>
      </c>
      <c r="AD305">
        <v>0</v>
      </c>
      <c r="AE305">
        <v>0</v>
      </c>
      <c r="AF305">
        <v>12</v>
      </c>
      <c r="AG305">
        <v>14</v>
      </c>
      <c r="AH305">
        <v>1</v>
      </c>
      <c r="AI305">
        <v>3.8</v>
      </c>
      <c r="AJ305">
        <v>17</v>
      </c>
      <c r="AK305">
        <v>2</v>
      </c>
      <c r="AL305">
        <v>0</v>
      </c>
      <c r="AM305">
        <v>6</v>
      </c>
      <c r="AN305">
        <v>14</v>
      </c>
      <c r="AO305">
        <v>5</v>
      </c>
      <c r="AP305">
        <v>5</v>
      </c>
      <c r="AQ305">
        <v>1</v>
      </c>
      <c r="AR305">
        <v>0</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row>
    <row r="306" spans="1:75" x14ac:dyDescent="0.25">
      <c r="A306">
        <v>2449000</v>
      </c>
      <c r="B306">
        <v>1</v>
      </c>
      <c r="C306" s="1">
        <v>23102</v>
      </c>
      <c r="D306">
        <v>1</v>
      </c>
      <c r="E306">
        <v>4</v>
      </c>
      <c r="F306">
        <v>4</v>
      </c>
      <c r="G306">
        <v>18</v>
      </c>
      <c r="H306">
        <v>1</v>
      </c>
      <c r="I306">
        <v>1</v>
      </c>
      <c r="J306">
        <v>1</v>
      </c>
      <c r="K306">
        <v>1</v>
      </c>
      <c r="N306">
        <v>0</v>
      </c>
      <c r="O306">
        <v>0</v>
      </c>
      <c r="P306">
        <v>0</v>
      </c>
      <c r="Q306">
        <v>0</v>
      </c>
      <c r="R306">
        <v>0</v>
      </c>
      <c r="S306">
        <v>0</v>
      </c>
      <c r="T306">
        <v>0</v>
      </c>
      <c r="U306">
        <v>0</v>
      </c>
      <c r="V306">
        <v>0</v>
      </c>
      <c r="W306">
        <v>0</v>
      </c>
      <c r="X306">
        <v>0</v>
      </c>
      <c r="Y306">
        <v>0</v>
      </c>
      <c r="Z306">
        <v>0</v>
      </c>
      <c r="AA306">
        <v>0</v>
      </c>
      <c r="AB306">
        <v>0</v>
      </c>
      <c r="AC306">
        <v>0</v>
      </c>
      <c r="AD306">
        <v>0</v>
      </c>
      <c r="AE306">
        <v>4</v>
      </c>
      <c r="AF306">
        <v>0</v>
      </c>
      <c r="AG306">
        <v>0</v>
      </c>
      <c r="AH306">
        <v>0</v>
      </c>
      <c r="AI306">
        <v>0</v>
      </c>
      <c r="AJ306">
        <v>0</v>
      </c>
      <c r="AK306">
        <v>0</v>
      </c>
      <c r="AL306">
        <v>0</v>
      </c>
      <c r="AM306">
        <v>0</v>
      </c>
      <c r="AN306">
        <v>0</v>
      </c>
      <c r="AO306">
        <v>0</v>
      </c>
      <c r="AP306">
        <v>0</v>
      </c>
      <c r="AQ306">
        <v>0</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0</v>
      </c>
    </row>
    <row r="307" spans="1:75" x14ac:dyDescent="0.25">
      <c r="A307">
        <v>2449000</v>
      </c>
      <c r="B307">
        <v>1</v>
      </c>
      <c r="C307" s="1">
        <v>23132</v>
      </c>
      <c r="D307">
        <v>1</v>
      </c>
      <c r="E307">
        <v>0</v>
      </c>
      <c r="F307">
        <v>0</v>
      </c>
      <c r="G307">
        <v>1</v>
      </c>
      <c r="H307">
        <v>0</v>
      </c>
      <c r="I307">
        <v>1</v>
      </c>
      <c r="J307">
        <v>1</v>
      </c>
      <c r="K307">
        <v>1</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row>
    <row r="308" spans="1:75" x14ac:dyDescent="0.25">
      <c r="A308">
        <v>2449000</v>
      </c>
      <c r="B308">
        <v>1</v>
      </c>
      <c r="C308" s="1">
        <v>23163</v>
      </c>
      <c r="D308">
        <v>1</v>
      </c>
      <c r="E308">
        <v>9.1</v>
      </c>
      <c r="F308">
        <v>35.1</v>
      </c>
      <c r="G308">
        <v>15</v>
      </c>
      <c r="H308">
        <v>6</v>
      </c>
      <c r="I308">
        <v>1</v>
      </c>
      <c r="J308">
        <v>1</v>
      </c>
      <c r="K308">
        <v>1</v>
      </c>
      <c r="N308">
        <v>0</v>
      </c>
      <c r="O308">
        <v>0</v>
      </c>
      <c r="P308">
        <v>0</v>
      </c>
      <c r="Q308">
        <v>0</v>
      </c>
      <c r="R308">
        <v>0</v>
      </c>
      <c r="S308">
        <v>0</v>
      </c>
      <c r="T308">
        <v>0</v>
      </c>
      <c r="U308">
        <v>0</v>
      </c>
      <c r="V308">
        <v>0</v>
      </c>
      <c r="W308">
        <v>0</v>
      </c>
      <c r="X308">
        <v>0</v>
      </c>
      <c r="Y308">
        <v>0</v>
      </c>
      <c r="Z308">
        <v>6</v>
      </c>
      <c r="AA308">
        <v>0</v>
      </c>
      <c r="AB308">
        <v>9.1</v>
      </c>
      <c r="AC308">
        <v>0</v>
      </c>
      <c r="AD308">
        <v>5</v>
      </c>
      <c r="AE308">
        <v>5</v>
      </c>
      <c r="AF308">
        <v>0</v>
      </c>
      <c r="AG308">
        <v>6</v>
      </c>
      <c r="AH308">
        <v>4</v>
      </c>
      <c r="AI308">
        <v>0</v>
      </c>
      <c r="AJ308">
        <v>0</v>
      </c>
      <c r="AK308">
        <v>0</v>
      </c>
      <c r="AL308">
        <v>0</v>
      </c>
      <c r="AM308">
        <v>0</v>
      </c>
      <c r="AN308">
        <v>0</v>
      </c>
      <c r="AO308">
        <v>0</v>
      </c>
      <c r="AP308">
        <v>0</v>
      </c>
      <c r="AQ308">
        <v>0</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0</v>
      </c>
    </row>
    <row r="309" spans="1:75" x14ac:dyDescent="0.25">
      <c r="A309">
        <v>2449000</v>
      </c>
      <c r="B309">
        <v>1</v>
      </c>
      <c r="C309" s="1">
        <v>23193</v>
      </c>
      <c r="D309">
        <v>1</v>
      </c>
      <c r="E309">
        <v>6</v>
      </c>
      <c r="F309">
        <v>9</v>
      </c>
      <c r="G309">
        <v>4</v>
      </c>
      <c r="H309">
        <v>2</v>
      </c>
      <c r="I309">
        <v>1</v>
      </c>
      <c r="J309">
        <v>1</v>
      </c>
      <c r="K309">
        <v>1</v>
      </c>
      <c r="N309">
        <v>0</v>
      </c>
      <c r="O309">
        <v>0</v>
      </c>
      <c r="P309">
        <v>0</v>
      </c>
      <c r="Q309">
        <v>6</v>
      </c>
      <c r="R309">
        <v>3</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row>
    <row r="310" spans="1:75" x14ac:dyDescent="0.25">
      <c r="A310">
        <v>2449000</v>
      </c>
      <c r="B310">
        <v>1</v>
      </c>
      <c r="C310" s="1">
        <v>23224</v>
      </c>
      <c r="D310">
        <v>1</v>
      </c>
      <c r="E310">
        <v>4</v>
      </c>
      <c r="F310">
        <v>16</v>
      </c>
      <c r="G310">
        <v>24</v>
      </c>
      <c r="H310">
        <v>6</v>
      </c>
      <c r="I310">
        <v>1</v>
      </c>
      <c r="J310">
        <v>1</v>
      </c>
      <c r="K310">
        <v>1</v>
      </c>
      <c r="N310">
        <v>0</v>
      </c>
      <c r="O310">
        <v>0</v>
      </c>
      <c r="P310">
        <v>0</v>
      </c>
      <c r="Q310">
        <v>0</v>
      </c>
      <c r="R310">
        <v>0</v>
      </c>
      <c r="S310">
        <v>2</v>
      </c>
      <c r="T310">
        <v>0</v>
      </c>
      <c r="U310">
        <v>0</v>
      </c>
      <c r="V310">
        <v>0</v>
      </c>
      <c r="W310">
        <v>0</v>
      </c>
      <c r="X310">
        <v>0</v>
      </c>
      <c r="Y310">
        <v>3</v>
      </c>
      <c r="Z310">
        <v>0</v>
      </c>
      <c r="AA310">
        <v>0</v>
      </c>
      <c r="AB310">
        <v>0</v>
      </c>
      <c r="AC310">
        <v>0</v>
      </c>
      <c r="AD310">
        <v>0</v>
      </c>
      <c r="AE310">
        <v>2</v>
      </c>
      <c r="AF310">
        <v>0</v>
      </c>
      <c r="AG310">
        <v>0</v>
      </c>
      <c r="AH310">
        <v>0</v>
      </c>
      <c r="AI310">
        <v>0</v>
      </c>
      <c r="AJ310">
        <v>0</v>
      </c>
      <c r="AK310">
        <v>4</v>
      </c>
      <c r="AL310">
        <v>2</v>
      </c>
      <c r="AM310">
        <v>3</v>
      </c>
      <c r="AN310">
        <v>0</v>
      </c>
      <c r="AO310">
        <v>0</v>
      </c>
      <c r="AP310">
        <v>0</v>
      </c>
      <c r="AQ310">
        <v>0</v>
      </c>
      <c r="AR310">
        <v>0</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row>
    <row r="311" spans="1:75" x14ac:dyDescent="0.25">
      <c r="A311">
        <v>2449000</v>
      </c>
      <c r="B311">
        <v>1</v>
      </c>
      <c r="C311" s="1">
        <v>23255</v>
      </c>
      <c r="D311">
        <v>1</v>
      </c>
      <c r="E311">
        <v>9</v>
      </c>
      <c r="F311">
        <v>52.3</v>
      </c>
      <c r="G311">
        <v>29</v>
      </c>
      <c r="H311">
        <v>8</v>
      </c>
      <c r="I311">
        <v>1</v>
      </c>
      <c r="J311">
        <v>1</v>
      </c>
      <c r="K311">
        <v>1</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5</v>
      </c>
      <c r="AJ311">
        <v>6</v>
      </c>
      <c r="AK311">
        <v>0</v>
      </c>
      <c r="AL311">
        <v>8</v>
      </c>
      <c r="AM311">
        <v>6.2</v>
      </c>
      <c r="AN311">
        <v>4.0999999999999996</v>
      </c>
      <c r="AO311">
        <v>6</v>
      </c>
      <c r="AP311">
        <v>9</v>
      </c>
      <c r="AQ311">
        <v>8</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0</v>
      </c>
    </row>
    <row r="312" spans="1:75" x14ac:dyDescent="0.25">
      <c r="A312">
        <v>2449000</v>
      </c>
      <c r="B312">
        <v>1</v>
      </c>
      <c r="C312" s="1">
        <v>23285</v>
      </c>
      <c r="D312">
        <v>1</v>
      </c>
      <c r="E312">
        <v>17</v>
      </c>
      <c r="F312">
        <v>186</v>
      </c>
      <c r="G312">
        <v>17</v>
      </c>
      <c r="H312">
        <v>24</v>
      </c>
      <c r="I312">
        <v>1</v>
      </c>
      <c r="J312">
        <v>1</v>
      </c>
      <c r="K312">
        <v>1</v>
      </c>
      <c r="N312">
        <v>16</v>
      </c>
      <c r="O312">
        <v>4</v>
      </c>
      <c r="P312">
        <v>5</v>
      </c>
      <c r="Q312">
        <v>0</v>
      </c>
      <c r="R312">
        <v>0</v>
      </c>
      <c r="S312">
        <v>6</v>
      </c>
      <c r="T312">
        <v>9</v>
      </c>
      <c r="U312">
        <v>5</v>
      </c>
      <c r="V312">
        <v>3</v>
      </c>
      <c r="W312">
        <v>0</v>
      </c>
      <c r="X312">
        <v>7</v>
      </c>
      <c r="Y312">
        <v>14</v>
      </c>
      <c r="Z312">
        <v>3</v>
      </c>
      <c r="AA312">
        <v>6</v>
      </c>
      <c r="AB312">
        <v>0</v>
      </c>
      <c r="AC312">
        <v>2</v>
      </c>
      <c r="AD312">
        <v>17</v>
      </c>
      <c r="AE312">
        <v>4</v>
      </c>
      <c r="AF312">
        <v>9</v>
      </c>
      <c r="AG312">
        <v>3</v>
      </c>
      <c r="AH312">
        <v>4</v>
      </c>
      <c r="AI312">
        <v>14</v>
      </c>
      <c r="AJ312">
        <v>12</v>
      </c>
      <c r="AK312">
        <v>9</v>
      </c>
      <c r="AL312">
        <v>15</v>
      </c>
      <c r="AM312">
        <v>2</v>
      </c>
      <c r="AN312">
        <v>14</v>
      </c>
      <c r="AO312">
        <v>3</v>
      </c>
      <c r="AP312">
        <v>0</v>
      </c>
      <c r="AQ312">
        <v>0</v>
      </c>
      <c r="AR312">
        <v>0</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row>
    <row r="313" spans="1:75" x14ac:dyDescent="0.25">
      <c r="A313">
        <v>2449000</v>
      </c>
      <c r="B313">
        <v>1</v>
      </c>
      <c r="C313" s="1">
        <v>23316</v>
      </c>
      <c r="D313">
        <v>1</v>
      </c>
      <c r="E313">
        <v>18</v>
      </c>
      <c r="F313">
        <v>191.4</v>
      </c>
      <c r="G313">
        <v>29</v>
      </c>
      <c r="H313">
        <v>18</v>
      </c>
      <c r="I313">
        <v>1</v>
      </c>
      <c r="J313">
        <v>1</v>
      </c>
      <c r="K313">
        <v>1</v>
      </c>
      <c r="N313">
        <v>0</v>
      </c>
      <c r="O313">
        <v>0</v>
      </c>
      <c r="P313">
        <v>0</v>
      </c>
      <c r="Q313">
        <v>0</v>
      </c>
      <c r="R313">
        <v>0</v>
      </c>
      <c r="S313">
        <v>0</v>
      </c>
      <c r="T313">
        <v>6</v>
      </c>
      <c r="U313">
        <v>7</v>
      </c>
      <c r="V313">
        <v>14</v>
      </c>
      <c r="W313">
        <v>9</v>
      </c>
      <c r="X313">
        <v>14</v>
      </c>
      <c r="Y313">
        <v>3</v>
      </c>
      <c r="Z313">
        <v>15</v>
      </c>
      <c r="AA313">
        <v>17</v>
      </c>
      <c r="AB313">
        <v>14</v>
      </c>
      <c r="AC313">
        <v>12</v>
      </c>
      <c r="AD313">
        <v>6</v>
      </c>
      <c r="AE313">
        <v>5</v>
      </c>
      <c r="AF313">
        <v>10</v>
      </c>
      <c r="AG313">
        <v>14.4</v>
      </c>
      <c r="AH313">
        <v>12</v>
      </c>
      <c r="AI313">
        <v>0</v>
      </c>
      <c r="AJ313">
        <v>0</v>
      </c>
      <c r="AK313">
        <v>0</v>
      </c>
      <c r="AL313">
        <v>0</v>
      </c>
      <c r="AM313">
        <v>0</v>
      </c>
      <c r="AN313">
        <v>0</v>
      </c>
      <c r="AO313">
        <v>6</v>
      </c>
      <c r="AP313">
        <v>18</v>
      </c>
      <c r="AQ313">
        <v>9</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0</v>
      </c>
    </row>
    <row r="314" spans="1:75" x14ac:dyDescent="0.25">
      <c r="A314">
        <v>2449000</v>
      </c>
      <c r="B314">
        <v>1</v>
      </c>
      <c r="C314" s="1">
        <v>23346</v>
      </c>
      <c r="D314">
        <v>1</v>
      </c>
      <c r="E314">
        <v>22</v>
      </c>
      <c r="F314">
        <v>122</v>
      </c>
      <c r="G314">
        <v>5</v>
      </c>
      <c r="H314">
        <v>11</v>
      </c>
      <c r="I314">
        <v>1</v>
      </c>
      <c r="J314">
        <v>1</v>
      </c>
      <c r="K314">
        <v>1</v>
      </c>
      <c r="N314">
        <v>0</v>
      </c>
      <c r="O314">
        <v>0</v>
      </c>
      <c r="P314">
        <v>0</v>
      </c>
      <c r="Q314">
        <v>10</v>
      </c>
      <c r="R314">
        <v>22</v>
      </c>
      <c r="S314">
        <v>16</v>
      </c>
      <c r="T314">
        <v>7</v>
      </c>
      <c r="U314">
        <v>9</v>
      </c>
      <c r="V314">
        <v>15</v>
      </c>
      <c r="W314">
        <v>8</v>
      </c>
      <c r="X314">
        <v>17</v>
      </c>
      <c r="Y314">
        <v>9</v>
      </c>
      <c r="Z314">
        <v>0</v>
      </c>
      <c r="AA314">
        <v>0</v>
      </c>
      <c r="AB314">
        <v>0</v>
      </c>
      <c r="AC314">
        <v>0</v>
      </c>
      <c r="AD314">
        <v>0</v>
      </c>
      <c r="AE314">
        <v>0</v>
      </c>
      <c r="AF314">
        <v>4</v>
      </c>
      <c r="AG314">
        <v>0</v>
      </c>
      <c r="AH314">
        <v>5</v>
      </c>
      <c r="AI314">
        <v>0</v>
      </c>
      <c r="AJ314">
        <v>0</v>
      </c>
      <c r="AK314">
        <v>0</v>
      </c>
      <c r="AL314">
        <v>0</v>
      </c>
      <c r="AM314">
        <v>0</v>
      </c>
      <c r="AN314">
        <v>0</v>
      </c>
      <c r="AO314">
        <v>0</v>
      </c>
      <c r="AP314">
        <v>0</v>
      </c>
      <c r="AQ314">
        <v>0</v>
      </c>
      <c r="AR314">
        <v>0</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row>
    <row r="315" spans="1:75" s="2" customFormat="1" x14ac:dyDescent="0.25">
      <c r="A315" s="2">
        <v>2449000</v>
      </c>
      <c r="B315" s="2">
        <v>1</v>
      </c>
      <c r="C315" s="3">
        <v>23377</v>
      </c>
      <c r="D315" s="2">
        <v>1</v>
      </c>
      <c r="E315" s="2">
        <v>17</v>
      </c>
      <c r="F315" s="2">
        <v>40</v>
      </c>
      <c r="G315" s="2">
        <v>17</v>
      </c>
      <c r="H315" s="2">
        <v>6</v>
      </c>
      <c r="I315" s="2">
        <v>1</v>
      </c>
      <c r="J315" s="2">
        <v>1</v>
      </c>
      <c r="K315" s="2">
        <v>1</v>
      </c>
      <c r="N315" s="2">
        <v>5</v>
      </c>
      <c r="O315" s="2">
        <v>6</v>
      </c>
      <c r="P315" s="2">
        <v>0</v>
      </c>
      <c r="Q315" s="2">
        <v>0</v>
      </c>
      <c r="R315" s="2">
        <v>0</v>
      </c>
      <c r="S315" s="2">
        <v>0</v>
      </c>
      <c r="T315" s="2">
        <v>0</v>
      </c>
      <c r="U315" s="2">
        <v>0</v>
      </c>
      <c r="V315" s="2">
        <v>0</v>
      </c>
      <c r="W315" s="2">
        <v>0</v>
      </c>
      <c r="X315" s="2">
        <v>0</v>
      </c>
      <c r="Y315" s="2">
        <v>0</v>
      </c>
      <c r="Z315" s="2">
        <v>0</v>
      </c>
      <c r="AA315" s="2">
        <v>0</v>
      </c>
      <c r="AB315" s="2">
        <v>0</v>
      </c>
      <c r="AC315" s="2">
        <v>4</v>
      </c>
      <c r="AD315" s="2">
        <v>17</v>
      </c>
      <c r="AE315" s="2">
        <v>6</v>
      </c>
      <c r="AF315" s="2">
        <v>2</v>
      </c>
      <c r="AG315" s="2">
        <v>0</v>
      </c>
      <c r="AH315" s="2">
        <v>0</v>
      </c>
      <c r="AI315" s="2">
        <v>0</v>
      </c>
      <c r="AJ315" s="2">
        <v>0</v>
      </c>
      <c r="AK315" s="2">
        <v>0</v>
      </c>
      <c r="AL315" s="2">
        <v>0</v>
      </c>
      <c r="AM315" s="2">
        <v>0</v>
      </c>
      <c r="AN315" s="2">
        <v>0</v>
      </c>
      <c r="AO315" s="2">
        <v>0</v>
      </c>
      <c r="AP315" s="2">
        <v>0</v>
      </c>
      <c r="AQ315" s="2">
        <v>0</v>
      </c>
      <c r="AR315" s="2">
        <v>0</v>
      </c>
      <c r="AS315" s="2">
        <v>1</v>
      </c>
      <c r="AT315" s="2">
        <v>1</v>
      </c>
      <c r="AU315" s="2">
        <v>1</v>
      </c>
      <c r="AV315" s="2">
        <v>1</v>
      </c>
      <c r="AW315" s="2">
        <v>1</v>
      </c>
      <c r="AX315" s="2">
        <v>1</v>
      </c>
      <c r="AY315" s="2">
        <v>1</v>
      </c>
      <c r="AZ315" s="2">
        <v>1</v>
      </c>
      <c r="BA315" s="2">
        <v>1</v>
      </c>
      <c r="BB315" s="2">
        <v>1</v>
      </c>
      <c r="BC315" s="2">
        <v>1</v>
      </c>
      <c r="BD315" s="2">
        <v>1</v>
      </c>
      <c r="BE315" s="2">
        <v>1</v>
      </c>
      <c r="BF315" s="2">
        <v>1</v>
      </c>
      <c r="BG315" s="2">
        <v>1</v>
      </c>
      <c r="BH315" s="2">
        <v>1</v>
      </c>
      <c r="BI315" s="2">
        <v>1</v>
      </c>
      <c r="BJ315" s="2">
        <v>1</v>
      </c>
      <c r="BK315" s="2">
        <v>1</v>
      </c>
      <c r="BL315" s="2">
        <v>1</v>
      </c>
      <c r="BM315" s="2">
        <v>1</v>
      </c>
      <c r="BN315" s="2">
        <v>1</v>
      </c>
      <c r="BO315" s="2">
        <v>1</v>
      </c>
      <c r="BP315" s="2">
        <v>1</v>
      </c>
      <c r="BQ315" s="2">
        <v>1</v>
      </c>
      <c r="BR315" s="2">
        <v>1</v>
      </c>
      <c r="BS315" s="2">
        <v>1</v>
      </c>
      <c r="BT315" s="2">
        <v>1</v>
      </c>
      <c r="BU315" s="2">
        <v>1</v>
      </c>
      <c r="BV315" s="2">
        <v>1</v>
      </c>
      <c r="BW315" s="2">
        <v>1</v>
      </c>
    </row>
    <row r="316" spans="1:75" x14ac:dyDescent="0.25">
      <c r="A316">
        <v>2449000</v>
      </c>
      <c r="B316">
        <v>1</v>
      </c>
      <c r="C316" s="1">
        <v>23408</v>
      </c>
      <c r="D316">
        <v>1</v>
      </c>
      <c r="E316">
        <v>15</v>
      </c>
      <c r="F316">
        <v>192</v>
      </c>
      <c r="G316">
        <v>16</v>
      </c>
      <c r="H316">
        <v>21</v>
      </c>
      <c r="I316">
        <v>1</v>
      </c>
      <c r="J316">
        <v>1</v>
      </c>
      <c r="K316">
        <v>1</v>
      </c>
      <c r="N316">
        <v>0</v>
      </c>
      <c r="O316">
        <v>14</v>
      </c>
      <c r="P316">
        <v>9</v>
      </c>
      <c r="Q316">
        <v>5</v>
      </c>
      <c r="R316">
        <v>3</v>
      </c>
      <c r="S316">
        <v>4</v>
      </c>
      <c r="T316">
        <v>0</v>
      </c>
      <c r="U316">
        <v>0</v>
      </c>
      <c r="V316">
        <v>0</v>
      </c>
      <c r="W316">
        <v>14</v>
      </c>
      <c r="X316">
        <v>5</v>
      </c>
      <c r="Y316">
        <v>8</v>
      </c>
      <c r="Z316">
        <v>5</v>
      </c>
      <c r="AA316">
        <v>11</v>
      </c>
      <c r="AB316">
        <v>10</v>
      </c>
      <c r="AC316">
        <v>15</v>
      </c>
      <c r="AD316">
        <v>10</v>
      </c>
      <c r="AE316">
        <v>9</v>
      </c>
      <c r="AF316">
        <v>14</v>
      </c>
      <c r="AG316">
        <v>7</v>
      </c>
      <c r="AH316">
        <v>9</v>
      </c>
      <c r="AI316">
        <v>14</v>
      </c>
      <c r="AJ316">
        <v>5</v>
      </c>
      <c r="AK316">
        <v>12</v>
      </c>
      <c r="AL316">
        <v>9</v>
      </c>
      <c r="AM316">
        <v>0</v>
      </c>
      <c r="AN316">
        <v>0</v>
      </c>
      <c r="AO316">
        <v>0</v>
      </c>
      <c r="AP316">
        <v>0</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0</v>
      </c>
    </row>
    <row r="317" spans="1:75" x14ac:dyDescent="0.25">
      <c r="A317">
        <v>2449000</v>
      </c>
      <c r="B317">
        <v>1</v>
      </c>
      <c r="C317" s="1">
        <v>23437</v>
      </c>
      <c r="D317">
        <v>1</v>
      </c>
      <c r="E317">
        <v>28</v>
      </c>
      <c r="F317">
        <v>138.80000000000001</v>
      </c>
      <c r="G317">
        <v>14</v>
      </c>
      <c r="H317">
        <v>12</v>
      </c>
      <c r="I317">
        <v>1</v>
      </c>
      <c r="J317">
        <v>1</v>
      </c>
      <c r="K317">
        <v>1</v>
      </c>
      <c r="N317">
        <v>0</v>
      </c>
      <c r="O317">
        <v>8</v>
      </c>
      <c r="P317">
        <v>5</v>
      </c>
      <c r="Q317">
        <v>0</v>
      </c>
      <c r="R317">
        <v>0</v>
      </c>
      <c r="S317">
        <v>0</v>
      </c>
      <c r="T317">
        <v>12</v>
      </c>
      <c r="U317">
        <v>8</v>
      </c>
      <c r="V317">
        <v>0</v>
      </c>
      <c r="W317">
        <v>0</v>
      </c>
      <c r="X317">
        <v>0</v>
      </c>
      <c r="Y317">
        <v>0</v>
      </c>
      <c r="Z317">
        <v>0</v>
      </c>
      <c r="AA317">
        <v>28</v>
      </c>
      <c r="AB317">
        <v>9</v>
      </c>
      <c r="AC317">
        <v>9</v>
      </c>
      <c r="AD317">
        <v>0</v>
      </c>
      <c r="AE317">
        <v>0</v>
      </c>
      <c r="AF317">
        <v>0</v>
      </c>
      <c r="AG317">
        <v>0</v>
      </c>
      <c r="AH317">
        <v>0</v>
      </c>
      <c r="AI317">
        <v>0</v>
      </c>
      <c r="AJ317">
        <v>0</v>
      </c>
      <c r="AK317">
        <v>0</v>
      </c>
      <c r="AL317">
        <v>0</v>
      </c>
      <c r="AM317">
        <v>8</v>
      </c>
      <c r="AN317">
        <v>0</v>
      </c>
      <c r="AO317">
        <v>15.2</v>
      </c>
      <c r="AP317">
        <v>20.6</v>
      </c>
      <c r="AQ317">
        <v>9</v>
      </c>
      <c r="AR317">
        <v>7</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row>
    <row r="318" spans="1:75" x14ac:dyDescent="0.25">
      <c r="A318">
        <v>2449000</v>
      </c>
      <c r="B318">
        <v>1</v>
      </c>
      <c r="C318" s="1">
        <v>23468</v>
      </c>
      <c r="D318">
        <v>1</v>
      </c>
      <c r="E318">
        <v>40</v>
      </c>
      <c r="F318">
        <v>87</v>
      </c>
      <c r="G318">
        <v>7</v>
      </c>
      <c r="H318">
        <v>7</v>
      </c>
      <c r="I318">
        <v>1</v>
      </c>
      <c r="J318">
        <v>1</v>
      </c>
      <c r="K318">
        <v>1</v>
      </c>
      <c r="N318">
        <v>5</v>
      </c>
      <c r="O318">
        <v>1</v>
      </c>
      <c r="P318">
        <v>0</v>
      </c>
      <c r="Q318">
        <v>0</v>
      </c>
      <c r="R318">
        <v>0</v>
      </c>
      <c r="S318">
        <v>0</v>
      </c>
      <c r="T318">
        <v>40</v>
      </c>
      <c r="U318">
        <v>0</v>
      </c>
      <c r="V318">
        <v>0</v>
      </c>
      <c r="W318">
        <v>0</v>
      </c>
      <c r="X318">
        <v>0</v>
      </c>
      <c r="Y318">
        <v>0</v>
      </c>
      <c r="Z318">
        <v>0</v>
      </c>
      <c r="AA318">
        <v>0</v>
      </c>
      <c r="AB318">
        <v>0</v>
      </c>
      <c r="AC318">
        <v>0</v>
      </c>
      <c r="AD318">
        <v>0</v>
      </c>
      <c r="AE318">
        <v>8</v>
      </c>
      <c r="AF318">
        <v>0</v>
      </c>
      <c r="AG318">
        <v>0</v>
      </c>
      <c r="AH318">
        <v>0</v>
      </c>
      <c r="AI318">
        <v>0</v>
      </c>
      <c r="AJ318">
        <v>0</v>
      </c>
      <c r="AK318">
        <v>0</v>
      </c>
      <c r="AL318">
        <v>0</v>
      </c>
      <c r="AM318">
        <v>0</v>
      </c>
      <c r="AN318">
        <v>0</v>
      </c>
      <c r="AO318">
        <v>9</v>
      </c>
      <c r="AP318">
        <v>7</v>
      </c>
      <c r="AQ318">
        <v>17</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0</v>
      </c>
    </row>
    <row r="319" spans="1:75" x14ac:dyDescent="0.25">
      <c r="A319">
        <v>2449000</v>
      </c>
      <c r="B319">
        <v>1</v>
      </c>
      <c r="C319" s="1">
        <v>23498</v>
      </c>
      <c r="D319">
        <v>1</v>
      </c>
      <c r="E319">
        <v>21</v>
      </c>
      <c r="F319">
        <v>77</v>
      </c>
      <c r="G319">
        <v>2</v>
      </c>
      <c r="H319">
        <v>8</v>
      </c>
      <c r="I319">
        <v>1</v>
      </c>
      <c r="J319">
        <v>1</v>
      </c>
      <c r="K319">
        <v>1</v>
      </c>
      <c r="N319">
        <v>12</v>
      </c>
      <c r="O319">
        <v>21</v>
      </c>
      <c r="P319">
        <v>2</v>
      </c>
      <c r="Q319">
        <v>8</v>
      </c>
      <c r="R319">
        <v>7</v>
      </c>
      <c r="S319">
        <v>15</v>
      </c>
      <c r="T319">
        <v>7</v>
      </c>
      <c r="U319">
        <v>0</v>
      </c>
      <c r="V319">
        <v>0</v>
      </c>
      <c r="W319">
        <v>0</v>
      </c>
      <c r="X319">
        <v>0</v>
      </c>
      <c r="Y319">
        <v>5</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row>
    <row r="320" spans="1:75" x14ac:dyDescent="0.25">
      <c r="A320">
        <v>2449000</v>
      </c>
      <c r="B320">
        <v>1</v>
      </c>
      <c r="C320" s="1">
        <v>23529</v>
      </c>
      <c r="D320">
        <v>1</v>
      </c>
      <c r="E320">
        <v>51</v>
      </c>
      <c r="F320">
        <v>198</v>
      </c>
      <c r="G320">
        <v>24</v>
      </c>
      <c r="H320">
        <v>13</v>
      </c>
      <c r="I320">
        <v>1</v>
      </c>
      <c r="J320">
        <v>1</v>
      </c>
      <c r="K320">
        <v>1</v>
      </c>
      <c r="N320">
        <v>0</v>
      </c>
      <c r="O320">
        <v>0</v>
      </c>
      <c r="P320">
        <v>0</v>
      </c>
      <c r="Q320">
        <v>0</v>
      </c>
      <c r="R320">
        <v>0</v>
      </c>
      <c r="S320">
        <v>0</v>
      </c>
      <c r="T320">
        <v>4</v>
      </c>
      <c r="U320">
        <v>0</v>
      </c>
      <c r="V320">
        <v>0</v>
      </c>
      <c r="W320">
        <v>4</v>
      </c>
      <c r="X320">
        <v>14</v>
      </c>
      <c r="Y320">
        <v>6</v>
      </c>
      <c r="Z320">
        <v>50</v>
      </c>
      <c r="AA320">
        <v>0</v>
      </c>
      <c r="AB320">
        <v>25</v>
      </c>
      <c r="AC320">
        <v>6</v>
      </c>
      <c r="AD320">
        <v>2</v>
      </c>
      <c r="AE320">
        <v>6</v>
      </c>
      <c r="AF320">
        <v>5</v>
      </c>
      <c r="AG320">
        <v>3</v>
      </c>
      <c r="AH320">
        <v>0</v>
      </c>
      <c r="AI320">
        <v>0</v>
      </c>
      <c r="AJ320">
        <v>0</v>
      </c>
      <c r="AK320">
        <v>51</v>
      </c>
      <c r="AL320">
        <v>22</v>
      </c>
      <c r="AM320">
        <v>0</v>
      </c>
      <c r="AN320">
        <v>0</v>
      </c>
      <c r="AO320">
        <v>0</v>
      </c>
      <c r="AP320">
        <v>0</v>
      </c>
      <c r="AQ320">
        <v>0</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0</v>
      </c>
    </row>
    <row r="321" spans="1:75" x14ac:dyDescent="0.25">
      <c r="A321">
        <v>2449000</v>
      </c>
      <c r="B321">
        <v>1</v>
      </c>
      <c r="C321" s="1">
        <v>23559</v>
      </c>
      <c r="D321">
        <v>1</v>
      </c>
      <c r="E321">
        <v>25</v>
      </c>
      <c r="F321">
        <v>68.400000000000006</v>
      </c>
      <c r="G321">
        <v>4</v>
      </c>
      <c r="H321">
        <v>5</v>
      </c>
      <c r="I321">
        <v>1</v>
      </c>
      <c r="J321">
        <v>1</v>
      </c>
      <c r="K321">
        <v>1</v>
      </c>
      <c r="N321">
        <v>0</v>
      </c>
      <c r="O321">
        <v>14</v>
      </c>
      <c r="P321">
        <v>9</v>
      </c>
      <c r="Q321">
        <v>25</v>
      </c>
      <c r="R321">
        <v>8</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12.4</v>
      </c>
      <c r="AM321">
        <v>0</v>
      </c>
      <c r="AN321">
        <v>0</v>
      </c>
      <c r="AO321">
        <v>0</v>
      </c>
      <c r="AP321">
        <v>0</v>
      </c>
      <c r="AQ321">
        <v>0</v>
      </c>
      <c r="AR321">
        <v>0</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row>
    <row r="322" spans="1:75" x14ac:dyDescent="0.25">
      <c r="A322">
        <v>2449000</v>
      </c>
      <c r="B322">
        <v>1</v>
      </c>
      <c r="C322" s="1">
        <v>23590</v>
      </c>
      <c r="D322">
        <v>1</v>
      </c>
      <c r="E322">
        <v>18</v>
      </c>
      <c r="F322">
        <v>39</v>
      </c>
      <c r="G322">
        <v>20</v>
      </c>
      <c r="H322">
        <v>4</v>
      </c>
      <c r="I322">
        <v>1</v>
      </c>
      <c r="J322">
        <v>1</v>
      </c>
      <c r="K322">
        <v>1</v>
      </c>
      <c r="N322">
        <v>0</v>
      </c>
      <c r="O322">
        <v>0</v>
      </c>
      <c r="P322">
        <v>5</v>
      </c>
      <c r="Q322">
        <v>0</v>
      </c>
      <c r="R322">
        <v>0</v>
      </c>
      <c r="S322">
        <v>0</v>
      </c>
      <c r="T322">
        <v>0</v>
      </c>
      <c r="U322">
        <v>0</v>
      </c>
      <c r="V322">
        <v>0</v>
      </c>
      <c r="W322">
        <v>0</v>
      </c>
      <c r="X322">
        <v>0</v>
      </c>
      <c r="Y322">
        <v>0</v>
      </c>
      <c r="Z322">
        <v>0</v>
      </c>
      <c r="AA322">
        <v>0</v>
      </c>
      <c r="AB322">
        <v>0</v>
      </c>
      <c r="AC322">
        <v>0</v>
      </c>
      <c r="AD322">
        <v>0</v>
      </c>
      <c r="AE322">
        <v>0</v>
      </c>
      <c r="AF322">
        <v>0</v>
      </c>
      <c r="AG322">
        <v>18</v>
      </c>
      <c r="AH322">
        <v>5</v>
      </c>
      <c r="AI322">
        <v>0</v>
      </c>
      <c r="AJ322">
        <v>11</v>
      </c>
      <c r="AK322">
        <v>0</v>
      </c>
      <c r="AL322">
        <v>0</v>
      </c>
      <c r="AM322">
        <v>0</v>
      </c>
      <c r="AN322">
        <v>0</v>
      </c>
      <c r="AO322">
        <v>0</v>
      </c>
      <c r="AP322">
        <v>0</v>
      </c>
      <c r="AQ322">
        <v>0</v>
      </c>
      <c r="AR322">
        <v>0</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row>
    <row r="323" spans="1:75" x14ac:dyDescent="0.25">
      <c r="A323">
        <v>2449000</v>
      </c>
      <c r="B323">
        <v>1</v>
      </c>
      <c r="C323" s="1">
        <v>23621</v>
      </c>
      <c r="D323">
        <v>1</v>
      </c>
      <c r="E323">
        <v>18.399999999999999</v>
      </c>
      <c r="F323">
        <v>89.8</v>
      </c>
      <c r="G323">
        <v>2</v>
      </c>
      <c r="H323">
        <v>9</v>
      </c>
      <c r="I323">
        <v>1</v>
      </c>
      <c r="J323">
        <v>1</v>
      </c>
      <c r="K323">
        <v>1</v>
      </c>
      <c r="N323">
        <v>0</v>
      </c>
      <c r="O323">
        <v>18.399999999999999</v>
      </c>
      <c r="P323">
        <v>14</v>
      </c>
      <c r="Q323">
        <v>5</v>
      </c>
      <c r="R323">
        <v>0</v>
      </c>
      <c r="S323">
        <v>0</v>
      </c>
      <c r="T323">
        <v>0</v>
      </c>
      <c r="U323">
        <v>0</v>
      </c>
      <c r="V323">
        <v>0</v>
      </c>
      <c r="W323">
        <v>0</v>
      </c>
      <c r="X323">
        <v>8</v>
      </c>
      <c r="Y323">
        <v>0</v>
      </c>
      <c r="Z323">
        <v>0</v>
      </c>
      <c r="AA323">
        <v>0</v>
      </c>
      <c r="AB323">
        <v>0</v>
      </c>
      <c r="AC323">
        <v>0</v>
      </c>
      <c r="AD323">
        <v>0</v>
      </c>
      <c r="AE323">
        <v>0</v>
      </c>
      <c r="AF323">
        <v>0</v>
      </c>
      <c r="AG323">
        <v>0</v>
      </c>
      <c r="AH323">
        <v>0</v>
      </c>
      <c r="AI323">
        <v>0</v>
      </c>
      <c r="AJ323">
        <v>4</v>
      </c>
      <c r="AK323">
        <v>6</v>
      </c>
      <c r="AL323">
        <v>0</v>
      </c>
      <c r="AM323">
        <v>0</v>
      </c>
      <c r="AN323">
        <v>8</v>
      </c>
      <c r="AO323">
        <v>14</v>
      </c>
      <c r="AP323">
        <v>0</v>
      </c>
      <c r="AQ323">
        <v>12.4</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0</v>
      </c>
    </row>
    <row r="324" spans="1:75" x14ac:dyDescent="0.25">
      <c r="A324">
        <v>2449000</v>
      </c>
      <c r="B324">
        <v>1</v>
      </c>
      <c r="C324" s="1">
        <v>23651</v>
      </c>
      <c r="D324">
        <v>1</v>
      </c>
      <c r="E324">
        <v>19</v>
      </c>
      <c r="F324">
        <v>113</v>
      </c>
      <c r="G324">
        <v>5</v>
      </c>
      <c r="H324">
        <v>10</v>
      </c>
      <c r="I324">
        <v>1</v>
      </c>
      <c r="J324">
        <v>1</v>
      </c>
      <c r="K324">
        <v>1</v>
      </c>
      <c r="N324">
        <v>0</v>
      </c>
      <c r="O324">
        <v>0</v>
      </c>
      <c r="P324">
        <v>8</v>
      </c>
      <c r="Q324">
        <v>16</v>
      </c>
      <c r="R324">
        <v>19</v>
      </c>
      <c r="S324">
        <v>6</v>
      </c>
      <c r="T324">
        <v>9</v>
      </c>
      <c r="U324">
        <v>5</v>
      </c>
      <c r="V324">
        <v>0</v>
      </c>
      <c r="W324">
        <v>0</v>
      </c>
      <c r="X324">
        <v>0</v>
      </c>
      <c r="Y324">
        <v>0</v>
      </c>
      <c r="Z324">
        <v>0</v>
      </c>
      <c r="AA324">
        <v>0</v>
      </c>
      <c r="AB324">
        <v>0</v>
      </c>
      <c r="AC324">
        <v>0</v>
      </c>
      <c r="AD324">
        <v>0</v>
      </c>
      <c r="AE324">
        <v>0</v>
      </c>
      <c r="AF324">
        <v>0</v>
      </c>
      <c r="AG324">
        <v>16</v>
      </c>
      <c r="AH324">
        <v>0</v>
      </c>
      <c r="AI324">
        <v>0</v>
      </c>
      <c r="AJ324">
        <v>0</v>
      </c>
      <c r="AK324">
        <v>0</v>
      </c>
      <c r="AL324">
        <v>0</v>
      </c>
      <c r="AM324">
        <v>0</v>
      </c>
      <c r="AN324">
        <v>11</v>
      </c>
      <c r="AO324">
        <v>0</v>
      </c>
      <c r="AP324">
        <v>0</v>
      </c>
      <c r="AQ324">
        <v>18</v>
      </c>
      <c r="AR324">
        <v>5</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1</v>
      </c>
    </row>
    <row r="325" spans="1:75" x14ac:dyDescent="0.25">
      <c r="A325">
        <v>2449000</v>
      </c>
      <c r="B325">
        <v>1</v>
      </c>
      <c r="C325" s="1">
        <v>23682</v>
      </c>
      <c r="D325">
        <v>1</v>
      </c>
      <c r="E325">
        <v>19.399999999999999</v>
      </c>
      <c r="F325">
        <v>94.8</v>
      </c>
      <c r="G325">
        <v>21</v>
      </c>
      <c r="H325">
        <v>10</v>
      </c>
      <c r="I325">
        <v>1</v>
      </c>
      <c r="J325">
        <v>1</v>
      </c>
      <c r="K325">
        <v>1</v>
      </c>
      <c r="N325">
        <v>9</v>
      </c>
      <c r="O325">
        <v>8</v>
      </c>
      <c r="P325">
        <v>0</v>
      </c>
      <c r="Q325">
        <v>0</v>
      </c>
      <c r="R325">
        <v>12</v>
      </c>
      <c r="S325">
        <v>1.4</v>
      </c>
      <c r="T325">
        <v>0</v>
      </c>
      <c r="U325">
        <v>0</v>
      </c>
      <c r="V325">
        <v>5</v>
      </c>
      <c r="W325">
        <v>0</v>
      </c>
      <c r="X325">
        <v>0</v>
      </c>
      <c r="Y325">
        <v>0</v>
      </c>
      <c r="Z325">
        <v>0</v>
      </c>
      <c r="AA325">
        <v>0</v>
      </c>
      <c r="AB325">
        <v>0</v>
      </c>
      <c r="AC325">
        <v>0</v>
      </c>
      <c r="AD325">
        <v>18</v>
      </c>
      <c r="AE325">
        <v>0</v>
      </c>
      <c r="AF325">
        <v>0</v>
      </c>
      <c r="AG325">
        <v>5</v>
      </c>
      <c r="AH325">
        <v>19.399999999999999</v>
      </c>
      <c r="AI325">
        <v>0</v>
      </c>
      <c r="AJ325">
        <v>0</v>
      </c>
      <c r="AK325">
        <v>0</v>
      </c>
      <c r="AL325">
        <v>0</v>
      </c>
      <c r="AM325">
        <v>0</v>
      </c>
      <c r="AN325">
        <v>0</v>
      </c>
      <c r="AO325">
        <v>0</v>
      </c>
      <c r="AP325">
        <v>8</v>
      </c>
      <c r="AQ325">
        <v>9</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0</v>
      </c>
    </row>
    <row r="326" spans="1:75" x14ac:dyDescent="0.25">
      <c r="A326">
        <v>2449000</v>
      </c>
      <c r="B326">
        <v>1</v>
      </c>
      <c r="C326" s="1">
        <v>23712</v>
      </c>
      <c r="D326">
        <v>1</v>
      </c>
      <c r="E326">
        <v>22</v>
      </c>
      <c r="F326">
        <v>233.1</v>
      </c>
      <c r="G326">
        <v>13</v>
      </c>
      <c r="H326">
        <v>21</v>
      </c>
      <c r="I326">
        <v>1</v>
      </c>
      <c r="J326">
        <v>1</v>
      </c>
      <c r="K326">
        <v>1</v>
      </c>
      <c r="N326">
        <v>11</v>
      </c>
      <c r="O326">
        <v>16</v>
      </c>
      <c r="P326">
        <v>13</v>
      </c>
      <c r="Q326">
        <v>21</v>
      </c>
      <c r="R326">
        <v>0</v>
      </c>
      <c r="S326">
        <v>0</v>
      </c>
      <c r="T326">
        <v>0</v>
      </c>
      <c r="U326">
        <v>0</v>
      </c>
      <c r="V326">
        <v>0</v>
      </c>
      <c r="W326">
        <v>0</v>
      </c>
      <c r="X326">
        <v>9</v>
      </c>
      <c r="Y326">
        <v>5</v>
      </c>
      <c r="Z326">
        <v>22</v>
      </c>
      <c r="AA326">
        <v>0</v>
      </c>
      <c r="AB326">
        <v>0</v>
      </c>
      <c r="AC326">
        <v>16</v>
      </c>
      <c r="AD326">
        <v>2</v>
      </c>
      <c r="AE326">
        <v>19</v>
      </c>
      <c r="AF326">
        <v>15</v>
      </c>
      <c r="AG326">
        <v>9</v>
      </c>
      <c r="AH326">
        <v>2</v>
      </c>
      <c r="AI326">
        <v>6</v>
      </c>
      <c r="AJ326">
        <v>0</v>
      </c>
      <c r="AK326">
        <v>7.1</v>
      </c>
      <c r="AL326">
        <v>6</v>
      </c>
      <c r="AM326">
        <v>10</v>
      </c>
      <c r="AN326">
        <v>2</v>
      </c>
      <c r="AO326">
        <v>12</v>
      </c>
      <c r="AP326">
        <v>19</v>
      </c>
      <c r="AQ326">
        <v>11</v>
      </c>
      <c r="AR326">
        <v>0</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row>
    <row r="327" spans="1:75" s="2" customFormat="1" x14ac:dyDescent="0.25">
      <c r="A327" s="2">
        <v>2449000</v>
      </c>
      <c r="B327" s="2">
        <v>1</v>
      </c>
      <c r="C327" s="3">
        <v>23743</v>
      </c>
      <c r="D327" s="2">
        <v>1</v>
      </c>
      <c r="E327" s="2">
        <v>25.4</v>
      </c>
      <c r="F327" s="2">
        <v>267.5</v>
      </c>
      <c r="G327" s="2">
        <v>31</v>
      </c>
      <c r="H327" s="2">
        <v>24</v>
      </c>
      <c r="I327" s="2">
        <v>1</v>
      </c>
      <c r="J327" s="2">
        <v>1</v>
      </c>
      <c r="K327" s="2">
        <v>1</v>
      </c>
      <c r="N327" s="2">
        <v>0</v>
      </c>
      <c r="O327" s="2">
        <v>0</v>
      </c>
      <c r="P327" s="2">
        <v>0</v>
      </c>
      <c r="Q327" s="2">
        <v>2.1</v>
      </c>
      <c r="R327" s="2">
        <v>3</v>
      </c>
      <c r="S327" s="2">
        <v>9</v>
      </c>
      <c r="T327" s="2">
        <v>2</v>
      </c>
      <c r="U327" s="2">
        <v>11</v>
      </c>
      <c r="V327" s="2">
        <v>16</v>
      </c>
      <c r="W327" s="2">
        <v>0</v>
      </c>
      <c r="X327" s="2">
        <v>0</v>
      </c>
      <c r="Y327" s="2">
        <v>0</v>
      </c>
      <c r="Z327" s="2">
        <v>14</v>
      </c>
      <c r="AA327" s="2">
        <v>9</v>
      </c>
      <c r="AB327" s="2">
        <v>16</v>
      </c>
      <c r="AC327" s="2">
        <v>9</v>
      </c>
      <c r="AD327" s="2">
        <v>10</v>
      </c>
      <c r="AE327" s="2">
        <v>16</v>
      </c>
      <c r="AF327" s="2">
        <v>22</v>
      </c>
      <c r="AG327" s="2">
        <v>0</v>
      </c>
      <c r="AH327" s="2">
        <v>10</v>
      </c>
      <c r="AI327" s="2">
        <v>15</v>
      </c>
      <c r="AJ327" s="2">
        <v>16</v>
      </c>
      <c r="AK327" s="2">
        <v>9</v>
      </c>
      <c r="AL327" s="2">
        <v>19</v>
      </c>
      <c r="AM327" s="2">
        <v>11</v>
      </c>
      <c r="AN327" s="2">
        <v>7</v>
      </c>
      <c r="AO327" s="2">
        <v>6</v>
      </c>
      <c r="AP327" s="2">
        <v>2</v>
      </c>
      <c r="AQ327" s="2">
        <v>8</v>
      </c>
      <c r="AR327" s="2">
        <v>25.4</v>
      </c>
      <c r="AS327" s="2">
        <v>1</v>
      </c>
      <c r="AT327" s="2">
        <v>1</v>
      </c>
      <c r="AU327" s="2">
        <v>1</v>
      </c>
      <c r="AV327" s="2">
        <v>1</v>
      </c>
      <c r="AW327" s="2">
        <v>1</v>
      </c>
      <c r="AX327" s="2">
        <v>1</v>
      </c>
      <c r="AY327" s="2">
        <v>1</v>
      </c>
      <c r="AZ327" s="2">
        <v>1</v>
      </c>
      <c r="BA327" s="2">
        <v>1</v>
      </c>
      <c r="BB327" s="2">
        <v>1</v>
      </c>
      <c r="BC327" s="2">
        <v>1</v>
      </c>
      <c r="BD327" s="2">
        <v>1</v>
      </c>
      <c r="BE327" s="2">
        <v>1</v>
      </c>
      <c r="BF327" s="2">
        <v>1</v>
      </c>
      <c r="BG327" s="2">
        <v>1</v>
      </c>
      <c r="BH327" s="2">
        <v>1</v>
      </c>
      <c r="BI327" s="2">
        <v>1</v>
      </c>
      <c r="BJ327" s="2">
        <v>1</v>
      </c>
      <c r="BK327" s="2">
        <v>1</v>
      </c>
      <c r="BL327" s="2">
        <v>1</v>
      </c>
      <c r="BM327" s="2">
        <v>1</v>
      </c>
      <c r="BN327" s="2">
        <v>1</v>
      </c>
      <c r="BO327" s="2">
        <v>1</v>
      </c>
      <c r="BP327" s="2">
        <v>1</v>
      </c>
      <c r="BQ327" s="2">
        <v>1</v>
      </c>
      <c r="BR327" s="2">
        <v>1</v>
      </c>
      <c r="BS327" s="2">
        <v>1</v>
      </c>
      <c r="BT327" s="2">
        <v>1</v>
      </c>
      <c r="BU327" s="2">
        <v>1</v>
      </c>
      <c r="BV327" s="2">
        <v>1</v>
      </c>
      <c r="BW327" s="2">
        <v>1</v>
      </c>
    </row>
    <row r="328" spans="1:75" x14ac:dyDescent="0.25">
      <c r="A328">
        <v>2449000</v>
      </c>
      <c r="B328">
        <v>1</v>
      </c>
      <c r="C328" s="1">
        <v>23774</v>
      </c>
      <c r="D328">
        <v>1</v>
      </c>
      <c r="E328">
        <v>21.5</v>
      </c>
      <c r="F328">
        <v>189.8</v>
      </c>
      <c r="G328">
        <v>17</v>
      </c>
      <c r="H328">
        <v>16</v>
      </c>
      <c r="I328">
        <v>1</v>
      </c>
      <c r="J328">
        <v>1</v>
      </c>
      <c r="K328">
        <v>1</v>
      </c>
      <c r="N328">
        <v>16.2</v>
      </c>
      <c r="O328">
        <v>0</v>
      </c>
      <c r="P328">
        <v>4.2</v>
      </c>
      <c r="Q328">
        <v>15.6</v>
      </c>
      <c r="R328">
        <v>12.7</v>
      </c>
      <c r="S328">
        <v>0</v>
      </c>
      <c r="T328">
        <v>0</v>
      </c>
      <c r="U328">
        <v>0</v>
      </c>
      <c r="V328">
        <v>0</v>
      </c>
      <c r="W328">
        <v>0</v>
      </c>
      <c r="X328">
        <v>0</v>
      </c>
      <c r="Y328">
        <v>14.1</v>
      </c>
      <c r="Z328">
        <v>14.1</v>
      </c>
      <c r="AA328">
        <v>14</v>
      </c>
      <c r="AB328">
        <v>0</v>
      </c>
      <c r="AC328">
        <v>0</v>
      </c>
      <c r="AD328">
        <v>21.5</v>
      </c>
      <c r="AE328">
        <v>0</v>
      </c>
      <c r="AF328">
        <v>0</v>
      </c>
      <c r="AG328">
        <v>6</v>
      </c>
      <c r="AH328">
        <v>9</v>
      </c>
      <c r="AI328">
        <v>1.4</v>
      </c>
      <c r="AJ328">
        <v>2</v>
      </c>
      <c r="AK328">
        <v>16</v>
      </c>
      <c r="AL328">
        <v>8</v>
      </c>
      <c r="AM328">
        <v>19</v>
      </c>
      <c r="AN328">
        <v>0</v>
      </c>
      <c r="AO328">
        <v>16</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0</v>
      </c>
    </row>
    <row r="329" spans="1:75" x14ac:dyDescent="0.25">
      <c r="A329">
        <v>2449000</v>
      </c>
      <c r="B329">
        <v>1</v>
      </c>
      <c r="C329" s="1">
        <v>23802</v>
      </c>
      <c r="D329">
        <v>1</v>
      </c>
      <c r="E329">
        <v>11.2</v>
      </c>
      <c r="F329">
        <v>52.2</v>
      </c>
      <c r="G329">
        <v>3</v>
      </c>
      <c r="H329">
        <v>9</v>
      </c>
      <c r="I329">
        <v>1</v>
      </c>
      <c r="J329">
        <v>1</v>
      </c>
      <c r="K329">
        <v>1</v>
      </c>
      <c r="N329">
        <v>4</v>
      </c>
      <c r="O329">
        <v>5</v>
      </c>
      <c r="P329">
        <v>11.2</v>
      </c>
      <c r="Q329">
        <v>2</v>
      </c>
      <c r="R329">
        <v>6</v>
      </c>
      <c r="S329">
        <v>0</v>
      </c>
      <c r="T329">
        <v>8</v>
      </c>
      <c r="U329">
        <v>10</v>
      </c>
      <c r="V329">
        <v>4</v>
      </c>
      <c r="W329">
        <v>2</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row>
    <row r="330" spans="1:75" x14ac:dyDescent="0.25">
      <c r="A330">
        <v>2449000</v>
      </c>
      <c r="B330">
        <v>1</v>
      </c>
      <c r="C330" s="1">
        <v>23833</v>
      </c>
      <c r="D330">
        <v>1</v>
      </c>
      <c r="E330">
        <v>22</v>
      </c>
      <c r="F330">
        <v>133.6</v>
      </c>
      <c r="G330">
        <v>7</v>
      </c>
      <c r="H330">
        <v>9</v>
      </c>
      <c r="I330">
        <v>1</v>
      </c>
      <c r="J330">
        <v>1</v>
      </c>
      <c r="K330">
        <v>1</v>
      </c>
      <c r="N330">
        <v>0</v>
      </c>
      <c r="O330">
        <v>0</v>
      </c>
      <c r="P330">
        <v>0</v>
      </c>
      <c r="Q330">
        <v>0</v>
      </c>
      <c r="R330">
        <v>0</v>
      </c>
      <c r="S330">
        <v>0</v>
      </c>
      <c r="T330">
        <v>22</v>
      </c>
      <c r="U330">
        <v>9</v>
      </c>
      <c r="V330">
        <v>21</v>
      </c>
      <c r="W330">
        <v>2</v>
      </c>
      <c r="X330">
        <v>0</v>
      </c>
      <c r="Y330">
        <v>0</v>
      </c>
      <c r="Z330">
        <v>0</v>
      </c>
      <c r="AA330">
        <v>0</v>
      </c>
      <c r="AB330">
        <v>0</v>
      </c>
      <c r="AC330">
        <v>0</v>
      </c>
      <c r="AD330">
        <v>14</v>
      </c>
      <c r="AE330">
        <v>0</v>
      </c>
      <c r="AF330">
        <v>9</v>
      </c>
      <c r="AG330">
        <v>0</v>
      </c>
      <c r="AH330">
        <v>0</v>
      </c>
      <c r="AI330">
        <v>0</v>
      </c>
      <c r="AJ330">
        <v>0</v>
      </c>
      <c r="AK330">
        <v>0</v>
      </c>
      <c r="AL330">
        <v>0</v>
      </c>
      <c r="AM330">
        <v>0</v>
      </c>
      <c r="AN330">
        <v>0</v>
      </c>
      <c r="AO330">
        <v>15.1</v>
      </c>
      <c r="AP330">
        <v>22</v>
      </c>
      <c r="AQ330">
        <v>19.5</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0</v>
      </c>
    </row>
    <row r="331" spans="1:75" x14ac:dyDescent="0.25">
      <c r="A331">
        <v>2449000</v>
      </c>
      <c r="B331">
        <v>1</v>
      </c>
      <c r="C331" s="1">
        <v>23863</v>
      </c>
      <c r="D331">
        <v>1</v>
      </c>
      <c r="E331">
        <v>50</v>
      </c>
      <c r="F331">
        <v>190.3</v>
      </c>
      <c r="G331">
        <v>13</v>
      </c>
      <c r="H331">
        <v>13</v>
      </c>
      <c r="I331">
        <v>1</v>
      </c>
      <c r="J331">
        <v>1</v>
      </c>
      <c r="K331">
        <v>1</v>
      </c>
      <c r="N331">
        <v>12</v>
      </c>
      <c r="O331">
        <v>8</v>
      </c>
      <c r="P331">
        <v>0</v>
      </c>
      <c r="Q331">
        <v>0</v>
      </c>
      <c r="R331">
        <v>11</v>
      </c>
      <c r="S331">
        <v>0</v>
      </c>
      <c r="T331">
        <v>0</v>
      </c>
      <c r="U331">
        <v>0</v>
      </c>
      <c r="V331">
        <v>0</v>
      </c>
      <c r="W331">
        <v>0</v>
      </c>
      <c r="X331">
        <v>0</v>
      </c>
      <c r="Y331">
        <v>21.3</v>
      </c>
      <c r="Z331">
        <v>50</v>
      </c>
      <c r="AA331">
        <v>10</v>
      </c>
      <c r="AB331">
        <v>12</v>
      </c>
      <c r="AC331">
        <v>15</v>
      </c>
      <c r="AD331">
        <v>1</v>
      </c>
      <c r="AE331">
        <v>9</v>
      </c>
      <c r="AF331">
        <v>23</v>
      </c>
      <c r="AG331">
        <v>10</v>
      </c>
      <c r="AH331">
        <v>8</v>
      </c>
      <c r="AI331">
        <v>0</v>
      </c>
      <c r="AJ331">
        <v>0</v>
      </c>
      <c r="AK331">
        <v>0</v>
      </c>
      <c r="AL331">
        <v>0</v>
      </c>
      <c r="AM331">
        <v>0</v>
      </c>
      <c r="AN331">
        <v>0</v>
      </c>
      <c r="AO331">
        <v>0</v>
      </c>
      <c r="AP331">
        <v>0</v>
      </c>
      <c r="AQ331">
        <v>0</v>
      </c>
      <c r="AR331">
        <v>0</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row>
    <row r="332" spans="1:75" x14ac:dyDescent="0.25">
      <c r="A332">
        <v>2449000</v>
      </c>
      <c r="B332">
        <v>1</v>
      </c>
      <c r="C332" s="1">
        <v>23894</v>
      </c>
      <c r="D332">
        <v>1</v>
      </c>
      <c r="E332">
        <v>6</v>
      </c>
      <c r="F332">
        <v>14</v>
      </c>
      <c r="G332">
        <v>15</v>
      </c>
      <c r="H332">
        <v>3</v>
      </c>
      <c r="I332">
        <v>1</v>
      </c>
      <c r="J332">
        <v>1</v>
      </c>
      <c r="K332">
        <v>1</v>
      </c>
      <c r="N332">
        <v>0</v>
      </c>
      <c r="O332">
        <v>0</v>
      </c>
      <c r="P332">
        <v>0</v>
      </c>
      <c r="Q332">
        <v>0</v>
      </c>
      <c r="R332">
        <v>0</v>
      </c>
      <c r="S332">
        <v>0</v>
      </c>
      <c r="T332">
        <v>0</v>
      </c>
      <c r="U332">
        <v>0</v>
      </c>
      <c r="V332">
        <v>0</v>
      </c>
      <c r="W332">
        <v>0</v>
      </c>
      <c r="X332">
        <v>0</v>
      </c>
      <c r="Y332">
        <v>0</v>
      </c>
      <c r="Z332">
        <v>3</v>
      </c>
      <c r="AA332">
        <v>5</v>
      </c>
      <c r="AB332">
        <v>6</v>
      </c>
      <c r="AC332">
        <v>0</v>
      </c>
      <c r="AD332">
        <v>0</v>
      </c>
      <c r="AE332">
        <v>0</v>
      </c>
      <c r="AF332">
        <v>0</v>
      </c>
      <c r="AG332">
        <v>0</v>
      </c>
      <c r="AH332">
        <v>0</v>
      </c>
      <c r="AI332">
        <v>0</v>
      </c>
      <c r="AJ332">
        <v>0</v>
      </c>
      <c r="AK332">
        <v>0</v>
      </c>
      <c r="AL332">
        <v>0</v>
      </c>
      <c r="AM332">
        <v>0</v>
      </c>
      <c r="AN332">
        <v>0</v>
      </c>
      <c r="AO332">
        <v>0</v>
      </c>
      <c r="AP332">
        <v>0</v>
      </c>
      <c r="AQ332">
        <v>0</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0</v>
      </c>
    </row>
    <row r="333" spans="1:75" x14ac:dyDescent="0.25">
      <c r="A333">
        <v>2449000</v>
      </c>
      <c r="B333">
        <v>1</v>
      </c>
      <c r="C333" s="1">
        <v>23924</v>
      </c>
      <c r="D333">
        <v>1</v>
      </c>
      <c r="E333">
        <v>42</v>
      </c>
      <c r="F333">
        <v>111.9</v>
      </c>
      <c r="G333">
        <v>5</v>
      </c>
      <c r="H333">
        <v>10</v>
      </c>
      <c r="I333">
        <v>1</v>
      </c>
      <c r="J333">
        <v>1</v>
      </c>
      <c r="K333">
        <v>1</v>
      </c>
      <c r="N333">
        <v>0</v>
      </c>
      <c r="O333">
        <v>0</v>
      </c>
      <c r="P333">
        <v>0.6</v>
      </c>
      <c r="Q333">
        <v>0</v>
      </c>
      <c r="R333">
        <v>42</v>
      </c>
      <c r="S333">
        <v>12</v>
      </c>
      <c r="T333">
        <v>0.5</v>
      </c>
      <c r="U333">
        <v>0</v>
      </c>
      <c r="V333">
        <v>0</v>
      </c>
      <c r="W333">
        <v>0.8</v>
      </c>
      <c r="X333">
        <v>0</v>
      </c>
      <c r="Y333">
        <v>0</v>
      </c>
      <c r="Z333">
        <v>0</v>
      </c>
      <c r="AA333">
        <v>0</v>
      </c>
      <c r="AB333">
        <v>18</v>
      </c>
      <c r="AC333">
        <v>5</v>
      </c>
      <c r="AD333">
        <v>0</v>
      </c>
      <c r="AE333">
        <v>0</v>
      </c>
      <c r="AF333">
        <v>0</v>
      </c>
      <c r="AG333">
        <v>0</v>
      </c>
      <c r="AH333">
        <v>0</v>
      </c>
      <c r="AI333">
        <v>0</v>
      </c>
      <c r="AJ333">
        <v>0</v>
      </c>
      <c r="AK333">
        <v>0</v>
      </c>
      <c r="AL333">
        <v>0</v>
      </c>
      <c r="AM333">
        <v>0</v>
      </c>
      <c r="AN333">
        <v>0</v>
      </c>
      <c r="AO333">
        <v>0</v>
      </c>
      <c r="AP333">
        <v>17</v>
      </c>
      <c r="AQ333">
        <v>9</v>
      </c>
      <c r="AR333">
        <v>7</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row>
    <row r="334" spans="1:75" x14ac:dyDescent="0.25">
      <c r="A334">
        <v>2449000</v>
      </c>
      <c r="B334">
        <v>1</v>
      </c>
      <c r="C334" s="1">
        <v>23955</v>
      </c>
      <c r="D334">
        <v>1</v>
      </c>
      <c r="E334">
        <v>31</v>
      </c>
      <c r="F334">
        <v>58</v>
      </c>
      <c r="G334">
        <v>21</v>
      </c>
      <c r="H334">
        <v>4</v>
      </c>
      <c r="I334">
        <v>1</v>
      </c>
      <c r="J334">
        <v>1</v>
      </c>
      <c r="K334">
        <v>1</v>
      </c>
      <c r="N334">
        <v>0</v>
      </c>
      <c r="O334">
        <v>0</v>
      </c>
      <c r="P334">
        <v>0</v>
      </c>
      <c r="Q334">
        <v>0</v>
      </c>
      <c r="R334">
        <v>10</v>
      </c>
      <c r="S334">
        <v>0</v>
      </c>
      <c r="T334">
        <v>0</v>
      </c>
      <c r="U334">
        <v>0</v>
      </c>
      <c r="V334">
        <v>0</v>
      </c>
      <c r="W334">
        <v>12</v>
      </c>
      <c r="X334">
        <v>0</v>
      </c>
      <c r="Y334">
        <v>0</v>
      </c>
      <c r="Z334">
        <v>0</v>
      </c>
      <c r="AA334">
        <v>0</v>
      </c>
      <c r="AB334">
        <v>0</v>
      </c>
      <c r="AC334">
        <v>5</v>
      </c>
      <c r="AD334">
        <v>0</v>
      </c>
      <c r="AE334">
        <v>0</v>
      </c>
      <c r="AF334">
        <v>0</v>
      </c>
      <c r="AG334">
        <v>0</v>
      </c>
      <c r="AH334">
        <v>31</v>
      </c>
      <c r="AI334">
        <v>0</v>
      </c>
      <c r="AJ334">
        <v>0</v>
      </c>
      <c r="AK334">
        <v>0</v>
      </c>
      <c r="AL334">
        <v>0</v>
      </c>
      <c r="AM334">
        <v>0</v>
      </c>
      <c r="AN334">
        <v>0</v>
      </c>
      <c r="AO334">
        <v>0</v>
      </c>
      <c r="AP334">
        <v>0</v>
      </c>
      <c r="AQ334">
        <v>0</v>
      </c>
      <c r="AR334">
        <v>0</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row>
    <row r="335" spans="1:75" x14ac:dyDescent="0.25">
      <c r="A335">
        <v>2449000</v>
      </c>
      <c r="B335">
        <v>1</v>
      </c>
      <c r="C335" s="1">
        <v>23986</v>
      </c>
      <c r="D335">
        <v>1</v>
      </c>
      <c r="E335">
        <v>14.2</v>
      </c>
      <c r="F335">
        <v>43.2</v>
      </c>
      <c r="G335">
        <v>26</v>
      </c>
      <c r="H335">
        <v>5</v>
      </c>
      <c r="I335">
        <v>1</v>
      </c>
      <c r="J335">
        <v>1</v>
      </c>
      <c r="K335">
        <v>1</v>
      </c>
      <c r="N335">
        <v>0</v>
      </c>
      <c r="O335">
        <v>0</v>
      </c>
      <c r="P335">
        <v>0</v>
      </c>
      <c r="Q335">
        <v>0</v>
      </c>
      <c r="R335">
        <v>0</v>
      </c>
      <c r="S335">
        <v>0</v>
      </c>
      <c r="T335">
        <v>0</v>
      </c>
      <c r="U335">
        <v>0</v>
      </c>
      <c r="V335">
        <v>0</v>
      </c>
      <c r="W335">
        <v>0</v>
      </c>
      <c r="X335">
        <v>2.5</v>
      </c>
      <c r="Y335">
        <v>2.8</v>
      </c>
      <c r="Z335">
        <v>0</v>
      </c>
      <c r="AA335">
        <v>0</v>
      </c>
      <c r="AB335">
        <v>11</v>
      </c>
      <c r="AC335">
        <v>0</v>
      </c>
      <c r="AD335">
        <v>0</v>
      </c>
      <c r="AE335">
        <v>0</v>
      </c>
      <c r="AF335">
        <v>0</v>
      </c>
      <c r="AG335">
        <v>0</v>
      </c>
      <c r="AH335">
        <v>0</v>
      </c>
      <c r="AI335">
        <v>0</v>
      </c>
      <c r="AJ335">
        <v>0</v>
      </c>
      <c r="AK335">
        <v>0</v>
      </c>
      <c r="AL335">
        <v>12.7</v>
      </c>
      <c r="AM335">
        <v>14.2</v>
      </c>
      <c r="AN335">
        <v>0</v>
      </c>
      <c r="AO335">
        <v>0</v>
      </c>
      <c r="AP335">
        <v>0</v>
      </c>
      <c r="AQ335">
        <v>0</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0</v>
      </c>
    </row>
    <row r="336" spans="1:75" x14ac:dyDescent="0.25">
      <c r="A336">
        <v>2449000</v>
      </c>
      <c r="B336">
        <v>1</v>
      </c>
      <c r="C336" s="1">
        <v>24016</v>
      </c>
      <c r="D336">
        <v>1</v>
      </c>
      <c r="E336">
        <v>21.6</v>
      </c>
      <c r="F336">
        <v>63.5</v>
      </c>
      <c r="G336">
        <v>11</v>
      </c>
      <c r="H336">
        <v>7</v>
      </c>
      <c r="I336">
        <v>1</v>
      </c>
      <c r="J336">
        <v>1</v>
      </c>
      <c r="K336">
        <v>1</v>
      </c>
      <c r="N336">
        <v>20.2</v>
      </c>
      <c r="O336">
        <v>5.3</v>
      </c>
      <c r="P336">
        <v>0</v>
      </c>
      <c r="Q336">
        <v>0</v>
      </c>
      <c r="R336">
        <v>0</v>
      </c>
      <c r="S336">
        <v>0</v>
      </c>
      <c r="T336">
        <v>0</v>
      </c>
      <c r="U336">
        <v>0</v>
      </c>
      <c r="V336">
        <v>0</v>
      </c>
      <c r="W336">
        <v>0</v>
      </c>
      <c r="X336">
        <v>21.6</v>
      </c>
      <c r="Y336">
        <v>0</v>
      </c>
      <c r="Z336">
        <v>0</v>
      </c>
      <c r="AA336">
        <v>0</v>
      </c>
      <c r="AB336">
        <v>0</v>
      </c>
      <c r="AC336">
        <v>0</v>
      </c>
      <c r="AD336">
        <v>0</v>
      </c>
      <c r="AE336">
        <v>0</v>
      </c>
      <c r="AF336">
        <v>4.0999999999999996</v>
      </c>
      <c r="AG336">
        <v>0</v>
      </c>
      <c r="AH336">
        <v>4.2</v>
      </c>
      <c r="AI336">
        <v>0</v>
      </c>
      <c r="AJ336">
        <v>0</v>
      </c>
      <c r="AK336">
        <v>0</v>
      </c>
      <c r="AL336">
        <v>0</v>
      </c>
      <c r="AM336">
        <v>0</v>
      </c>
      <c r="AN336">
        <v>6.1</v>
      </c>
      <c r="AO336">
        <v>0</v>
      </c>
      <c r="AP336">
        <v>0</v>
      </c>
      <c r="AQ336">
        <v>0</v>
      </c>
      <c r="AR336">
        <v>2</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row>
    <row r="337" spans="1:75" x14ac:dyDescent="0.25">
      <c r="A337">
        <v>2449000</v>
      </c>
      <c r="B337">
        <v>1</v>
      </c>
      <c r="C337" s="1">
        <v>24047</v>
      </c>
      <c r="D337">
        <v>1</v>
      </c>
      <c r="E337">
        <v>7.2</v>
      </c>
      <c r="F337">
        <v>19.5</v>
      </c>
      <c r="G337">
        <v>9</v>
      </c>
      <c r="H337">
        <v>5</v>
      </c>
      <c r="I337">
        <v>1</v>
      </c>
      <c r="J337">
        <v>1</v>
      </c>
      <c r="K337">
        <v>1</v>
      </c>
      <c r="N337">
        <v>0</v>
      </c>
      <c r="O337">
        <v>0</v>
      </c>
      <c r="P337">
        <v>0</v>
      </c>
      <c r="Q337">
        <v>0</v>
      </c>
      <c r="R337">
        <v>0</v>
      </c>
      <c r="S337">
        <v>0</v>
      </c>
      <c r="T337">
        <v>0</v>
      </c>
      <c r="U337">
        <v>0</v>
      </c>
      <c r="V337">
        <v>7.2</v>
      </c>
      <c r="W337">
        <v>0</v>
      </c>
      <c r="X337">
        <v>0</v>
      </c>
      <c r="Y337">
        <v>0</v>
      </c>
      <c r="Z337">
        <v>0</v>
      </c>
      <c r="AA337">
        <v>0</v>
      </c>
      <c r="AB337">
        <v>0</v>
      </c>
      <c r="AC337">
        <v>5.2</v>
      </c>
      <c r="AD337">
        <v>0</v>
      </c>
      <c r="AE337">
        <v>0</v>
      </c>
      <c r="AF337">
        <v>2</v>
      </c>
      <c r="AG337">
        <v>0</v>
      </c>
      <c r="AH337">
        <v>1</v>
      </c>
      <c r="AI337">
        <v>0</v>
      </c>
      <c r="AJ337">
        <v>0</v>
      </c>
      <c r="AK337">
        <v>0</v>
      </c>
      <c r="AL337">
        <v>0</v>
      </c>
      <c r="AM337">
        <v>0</v>
      </c>
      <c r="AN337">
        <v>0</v>
      </c>
      <c r="AO337">
        <v>4.0999999999999996</v>
      </c>
      <c r="AP337">
        <v>0</v>
      </c>
      <c r="AQ337">
        <v>0</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0</v>
      </c>
    </row>
    <row r="338" spans="1:75" x14ac:dyDescent="0.25">
      <c r="A338">
        <v>2449000</v>
      </c>
      <c r="B338">
        <v>1</v>
      </c>
      <c r="C338" s="1">
        <v>24077</v>
      </c>
      <c r="D338">
        <v>1</v>
      </c>
      <c r="E338">
        <v>12.7</v>
      </c>
      <c r="F338">
        <v>91.2</v>
      </c>
      <c r="G338">
        <v>28</v>
      </c>
      <c r="H338">
        <v>15</v>
      </c>
      <c r="I338">
        <v>1</v>
      </c>
      <c r="J338">
        <v>1</v>
      </c>
      <c r="K338">
        <v>1</v>
      </c>
      <c r="N338">
        <v>0</v>
      </c>
      <c r="O338">
        <v>9.1999999999999993</v>
      </c>
      <c r="P338">
        <v>3.1</v>
      </c>
      <c r="Q338">
        <v>6.2</v>
      </c>
      <c r="R338">
        <v>0</v>
      </c>
      <c r="S338">
        <v>7.4</v>
      </c>
      <c r="T338">
        <v>5.0999999999999996</v>
      </c>
      <c r="U338">
        <v>2</v>
      </c>
      <c r="V338">
        <v>0</v>
      </c>
      <c r="W338">
        <v>0</v>
      </c>
      <c r="X338">
        <v>7.2</v>
      </c>
      <c r="Y338">
        <v>0</v>
      </c>
      <c r="Z338">
        <v>9.1</v>
      </c>
      <c r="AA338">
        <v>7</v>
      </c>
      <c r="AB338">
        <v>5</v>
      </c>
      <c r="AC338">
        <v>4.0999999999999996</v>
      </c>
      <c r="AD338">
        <v>0</v>
      </c>
      <c r="AE338">
        <v>0</v>
      </c>
      <c r="AF338">
        <v>0</v>
      </c>
      <c r="AG338">
        <v>0</v>
      </c>
      <c r="AH338">
        <v>0</v>
      </c>
      <c r="AI338">
        <v>0</v>
      </c>
      <c r="AJ338">
        <v>0</v>
      </c>
      <c r="AK338">
        <v>0</v>
      </c>
      <c r="AL338">
        <v>0</v>
      </c>
      <c r="AM338">
        <v>7.1</v>
      </c>
      <c r="AN338">
        <v>0</v>
      </c>
      <c r="AO338">
        <v>12.7</v>
      </c>
      <c r="AP338">
        <v>5</v>
      </c>
      <c r="AQ338">
        <v>1</v>
      </c>
      <c r="AR338">
        <v>0</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1</v>
      </c>
      <c r="BM338">
        <v>1</v>
      </c>
      <c r="BN338">
        <v>1</v>
      </c>
      <c r="BO338">
        <v>1</v>
      </c>
      <c r="BP338">
        <v>1</v>
      </c>
      <c r="BQ338">
        <v>1</v>
      </c>
      <c r="BR338">
        <v>1</v>
      </c>
      <c r="BS338">
        <v>1</v>
      </c>
      <c r="BT338">
        <v>1</v>
      </c>
      <c r="BU338">
        <v>1</v>
      </c>
      <c r="BV338">
        <v>1</v>
      </c>
      <c r="BW338">
        <v>1</v>
      </c>
    </row>
    <row r="339" spans="1:75" s="2" customFormat="1" x14ac:dyDescent="0.25">
      <c r="A339" s="2">
        <v>2449000</v>
      </c>
      <c r="B339" s="2">
        <v>1</v>
      </c>
      <c r="C339" s="3">
        <v>24108</v>
      </c>
      <c r="D339" s="2">
        <v>1</v>
      </c>
      <c r="E339" s="2">
        <v>13</v>
      </c>
      <c r="F339" s="2">
        <v>38</v>
      </c>
      <c r="G339" s="2">
        <v>9</v>
      </c>
      <c r="H339" s="2">
        <v>11</v>
      </c>
      <c r="I339" s="2">
        <v>1</v>
      </c>
      <c r="J339" s="2">
        <v>1</v>
      </c>
      <c r="K339" s="2">
        <v>1</v>
      </c>
      <c r="N339" s="2">
        <v>0</v>
      </c>
      <c r="O339" s="2">
        <v>0</v>
      </c>
      <c r="P339" s="2">
        <v>0</v>
      </c>
      <c r="Q339" s="2">
        <v>2</v>
      </c>
      <c r="R339" s="2">
        <v>0</v>
      </c>
      <c r="S339" s="2">
        <v>0</v>
      </c>
      <c r="T339" s="2">
        <v>0</v>
      </c>
      <c r="U339" s="2">
        <v>0</v>
      </c>
      <c r="V339" s="2">
        <v>13</v>
      </c>
      <c r="W339" s="2">
        <v>2.1</v>
      </c>
      <c r="X339" s="2">
        <v>0</v>
      </c>
      <c r="Y339" s="2">
        <v>0</v>
      </c>
      <c r="Z339" s="2">
        <v>0</v>
      </c>
      <c r="AA339" s="2">
        <v>0</v>
      </c>
      <c r="AB339" s="2">
        <v>0</v>
      </c>
      <c r="AC339" s="2">
        <v>0</v>
      </c>
      <c r="AD339" s="2">
        <v>0</v>
      </c>
      <c r="AE339" s="2">
        <v>1</v>
      </c>
      <c r="AF339" s="2">
        <v>0</v>
      </c>
      <c r="AG339" s="2">
        <v>3.5</v>
      </c>
      <c r="AH339" s="2">
        <v>0</v>
      </c>
      <c r="AI339" s="2">
        <v>0</v>
      </c>
      <c r="AJ339" s="2">
        <v>1</v>
      </c>
      <c r="AK339" s="2">
        <v>0</v>
      </c>
      <c r="AL339" s="2">
        <v>0</v>
      </c>
      <c r="AM339" s="2">
        <v>1</v>
      </c>
      <c r="AN339" s="2">
        <v>3.1</v>
      </c>
      <c r="AO339" s="2">
        <v>0</v>
      </c>
      <c r="AP339" s="2">
        <v>2</v>
      </c>
      <c r="AQ339" s="2">
        <v>5.0999999999999996</v>
      </c>
      <c r="AR339" s="2">
        <v>4.2</v>
      </c>
      <c r="AS339" s="2">
        <v>1</v>
      </c>
      <c r="AT339" s="2">
        <v>1</v>
      </c>
      <c r="AU339" s="2">
        <v>1</v>
      </c>
      <c r="AV339" s="2">
        <v>1</v>
      </c>
      <c r="AW339" s="2">
        <v>1</v>
      </c>
      <c r="AX339" s="2">
        <v>1</v>
      </c>
      <c r="AY339" s="2">
        <v>1</v>
      </c>
      <c r="AZ339" s="2">
        <v>1</v>
      </c>
      <c r="BA339" s="2">
        <v>1</v>
      </c>
      <c r="BB339" s="2">
        <v>1</v>
      </c>
      <c r="BC339" s="2">
        <v>1</v>
      </c>
      <c r="BD339" s="2">
        <v>1</v>
      </c>
      <c r="BE339" s="2">
        <v>1</v>
      </c>
      <c r="BF339" s="2">
        <v>1</v>
      </c>
      <c r="BG339" s="2">
        <v>1</v>
      </c>
      <c r="BH339" s="2">
        <v>1</v>
      </c>
      <c r="BI339" s="2">
        <v>1</v>
      </c>
      <c r="BJ339" s="2">
        <v>1</v>
      </c>
      <c r="BK339" s="2">
        <v>1</v>
      </c>
      <c r="BL339" s="2">
        <v>1</v>
      </c>
      <c r="BM339" s="2">
        <v>1</v>
      </c>
      <c r="BN339" s="2">
        <v>1</v>
      </c>
      <c r="BO339" s="2">
        <v>1</v>
      </c>
      <c r="BP339" s="2">
        <v>1</v>
      </c>
      <c r="BQ339" s="2">
        <v>1</v>
      </c>
      <c r="BR339" s="2">
        <v>1</v>
      </c>
      <c r="BS339" s="2">
        <v>1</v>
      </c>
      <c r="BT339" s="2">
        <v>1</v>
      </c>
      <c r="BU339" s="2">
        <v>1</v>
      </c>
      <c r="BV339" s="2">
        <v>1</v>
      </c>
      <c r="BW339" s="2">
        <v>1</v>
      </c>
    </row>
    <row r="340" spans="1:75" x14ac:dyDescent="0.25">
      <c r="A340">
        <v>2449000</v>
      </c>
      <c r="B340">
        <v>1</v>
      </c>
      <c r="C340" s="1">
        <v>24139</v>
      </c>
      <c r="D340">
        <v>1</v>
      </c>
      <c r="E340">
        <v>10.199999999999999</v>
      </c>
      <c r="F340">
        <v>49</v>
      </c>
      <c r="G340">
        <v>2</v>
      </c>
      <c r="H340">
        <v>9</v>
      </c>
      <c r="I340">
        <v>1</v>
      </c>
      <c r="J340">
        <v>1</v>
      </c>
      <c r="K340">
        <v>1</v>
      </c>
      <c r="N340">
        <v>0</v>
      </c>
      <c r="O340">
        <v>10.199999999999999</v>
      </c>
      <c r="P340">
        <v>0</v>
      </c>
      <c r="Q340">
        <v>0</v>
      </c>
      <c r="R340">
        <v>0</v>
      </c>
      <c r="S340">
        <v>0</v>
      </c>
      <c r="T340">
        <v>0</v>
      </c>
      <c r="U340">
        <v>6.1</v>
      </c>
      <c r="V340">
        <v>0</v>
      </c>
      <c r="W340">
        <v>4.2</v>
      </c>
      <c r="X340">
        <v>0</v>
      </c>
      <c r="Y340">
        <v>2.2999999999999998</v>
      </c>
      <c r="Z340">
        <v>0</v>
      </c>
      <c r="AA340">
        <v>4.0999999999999996</v>
      </c>
      <c r="AB340">
        <v>0</v>
      </c>
      <c r="AC340">
        <v>0</v>
      </c>
      <c r="AD340">
        <v>7.4</v>
      </c>
      <c r="AE340">
        <v>0</v>
      </c>
      <c r="AF340">
        <v>4.2</v>
      </c>
      <c r="AG340">
        <v>8.5</v>
      </c>
      <c r="AH340">
        <v>0</v>
      </c>
      <c r="AI340">
        <v>0</v>
      </c>
      <c r="AJ340">
        <v>0</v>
      </c>
      <c r="AK340">
        <v>0</v>
      </c>
      <c r="AL340">
        <v>0</v>
      </c>
      <c r="AM340">
        <v>2</v>
      </c>
      <c r="AN340">
        <v>0</v>
      </c>
      <c r="AO340">
        <v>0</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0</v>
      </c>
    </row>
    <row r="341" spans="1:75" x14ac:dyDescent="0.25">
      <c r="A341">
        <v>2449000</v>
      </c>
      <c r="B341">
        <v>1</v>
      </c>
      <c r="C341" s="1">
        <v>24167</v>
      </c>
      <c r="D341">
        <v>1</v>
      </c>
      <c r="E341">
        <v>12.4</v>
      </c>
      <c r="F341">
        <v>53.1</v>
      </c>
      <c r="G341">
        <v>5</v>
      </c>
      <c r="H341">
        <v>8</v>
      </c>
      <c r="I341">
        <v>1</v>
      </c>
      <c r="J341">
        <v>1</v>
      </c>
      <c r="K341">
        <v>1</v>
      </c>
      <c r="N341">
        <v>0</v>
      </c>
      <c r="O341">
        <v>4.2</v>
      </c>
      <c r="P341">
        <v>0</v>
      </c>
      <c r="Q341">
        <v>8.1</v>
      </c>
      <c r="R341">
        <v>12.4</v>
      </c>
      <c r="S341">
        <v>8.3000000000000007</v>
      </c>
      <c r="T341">
        <v>0</v>
      </c>
      <c r="U341">
        <v>0</v>
      </c>
      <c r="V341">
        <v>2</v>
      </c>
      <c r="W341">
        <v>0</v>
      </c>
      <c r="X341">
        <v>0</v>
      </c>
      <c r="Y341">
        <v>0</v>
      </c>
      <c r="Z341">
        <v>0</v>
      </c>
      <c r="AA341">
        <v>0</v>
      </c>
      <c r="AB341">
        <v>4</v>
      </c>
      <c r="AC341">
        <v>0</v>
      </c>
      <c r="AD341">
        <v>0</v>
      </c>
      <c r="AE341">
        <v>0</v>
      </c>
      <c r="AF341">
        <v>6.1</v>
      </c>
      <c r="AG341">
        <v>0</v>
      </c>
      <c r="AH341">
        <v>0</v>
      </c>
      <c r="AI341">
        <v>0</v>
      </c>
      <c r="AJ341">
        <v>8</v>
      </c>
      <c r="AK341">
        <v>0</v>
      </c>
      <c r="AL341">
        <v>0</v>
      </c>
      <c r="AM341">
        <v>0</v>
      </c>
      <c r="AN341">
        <v>0</v>
      </c>
      <c r="AO341">
        <v>0</v>
      </c>
      <c r="AP341">
        <v>0</v>
      </c>
      <c r="AQ341">
        <v>0</v>
      </c>
      <c r="AR341">
        <v>0</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row>
    <row r="342" spans="1:75" x14ac:dyDescent="0.25">
      <c r="A342">
        <v>2449000</v>
      </c>
      <c r="B342">
        <v>1</v>
      </c>
      <c r="C342" s="1">
        <v>24198</v>
      </c>
      <c r="D342">
        <v>1</v>
      </c>
      <c r="E342">
        <v>7</v>
      </c>
      <c r="F342">
        <v>28.4</v>
      </c>
      <c r="G342">
        <v>25</v>
      </c>
      <c r="H342">
        <v>7</v>
      </c>
      <c r="I342">
        <v>1</v>
      </c>
      <c r="J342">
        <v>1</v>
      </c>
      <c r="K342">
        <v>1</v>
      </c>
      <c r="N342">
        <v>0</v>
      </c>
      <c r="O342">
        <v>0</v>
      </c>
      <c r="P342">
        <v>0</v>
      </c>
      <c r="Q342">
        <v>0</v>
      </c>
      <c r="R342">
        <v>0</v>
      </c>
      <c r="S342">
        <v>0</v>
      </c>
      <c r="T342">
        <v>0</v>
      </c>
      <c r="U342">
        <v>0</v>
      </c>
      <c r="V342">
        <v>4.0999999999999996</v>
      </c>
      <c r="W342">
        <v>2</v>
      </c>
      <c r="X342">
        <v>0</v>
      </c>
      <c r="Y342">
        <v>0</v>
      </c>
      <c r="Z342">
        <v>0</v>
      </c>
      <c r="AA342">
        <v>0</v>
      </c>
      <c r="AB342">
        <v>3.1</v>
      </c>
      <c r="AC342">
        <v>0</v>
      </c>
      <c r="AD342">
        <v>0</v>
      </c>
      <c r="AE342">
        <v>4</v>
      </c>
      <c r="AF342">
        <v>0</v>
      </c>
      <c r="AG342">
        <v>0</v>
      </c>
      <c r="AH342">
        <v>0</v>
      </c>
      <c r="AI342">
        <v>0</v>
      </c>
      <c r="AJ342">
        <v>0</v>
      </c>
      <c r="AK342">
        <v>0</v>
      </c>
      <c r="AL342">
        <v>7</v>
      </c>
      <c r="AM342">
        <v>6.2</v>
      </c>
      <c r="AN342">
        <v>0</v>
      </c>
      <c r="AO342">
        <v>2</v>
      </c>
      <c r="AP342">
        <v>0</v>
      </c>
      <c r="AQ342">
        <v>0</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0</v>
      </c>
    </row>
    <row r="343" spans="1:75" x14ac:dyDescent="0.25">
      <c r="A343">
        <v>2449000</v>
      </c>
      <c r="B343">
        <v>1</v>
      </c>
      <c r="C343" s="1">
        <v>24228</v>
      </c>
      <c r="D343">
        <v>1</v>
      </c>
      <c r="E343">
        <v>4.2</v>
      </c>
      <c r="F343">
        <v>16.3</v>
      </c>
      <c r="G343">
        <v>7</v>
      </c>
      <c r="H343">
        <v>6</v>
      </c>
      <c r="I343">
        <v>1</v>
      </c>
      <c r="J343">
        <v>1</v>
      </c>
      <c r="K343">
        <v>1</v>
      </c>
      <c r="N343">
        <v>0</v>
      </c>
      <c r="O343">
        <v>0</v>
      </c>
      <c r="P343">
        <v>0</v>
      </c>
      <c r="Q343">
        <v>2.1</v>
      </c>
      <c r="R343">
        <v>0</v>
      </c>
      <c r="S343">
        <v>3</v>
      </c>
      <c r="T343">
        <v>4.2</v>
      </c>
      <c r="U343">
        <v>0</v>
      </c>
      <c r="V343">
        <v>0</v>
      </c>
      <c r="W343">
        <v>0</v>
      </c>
      <c r="X343">
        <v>0</v>
      </c>
      <c r="Y343">
        <v>1</v>
      </c>
      <c r="Z343">
        <v>0</v>
      </c>
      <c r="AA343">
        <v>0</v>
      </c>
      <c r="AB343">
        <v>0</v>
      </c>
      <c r="AC343">
        <v>0</v>
      </c>
      <c r="AD343">
        <v>4</v>
      </c>
      <c r="AE343">
        <v>0</v>
      </c>
      <c r="AF343">
        <v>0</v>
      </c>
      <c r="AG343">
        <v>0</v>
      </c>
      <c r="AH343">
        <v>0</v>
      </c>
      <c r="AI343">
        <v>0</v>
      </c>
      <c r="AJ343">
        <v>2</v>
      </c>
      <c r="AK343">
        <v>0</v>
      </c>
      <c r="AL343">
        <v>0</v>
      </c>
      <c r="AM343">
        <v>0</v>
      </c>
      <c r="AN343">
        <v>0</v>
      </c>
      <c r="AO343">
        <v>0</v>
      </c>
      <c r="AP343">
        <v>0</v>
      </c>
      <c r="AQ343">
        <v>0</v>
      </c>
      <c r="AR343">
        <v>0</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row>
    <row r="344" spans="1:75" x14ac:dyDescent="0.25">
      <c r="A344">
        <v>2449000</v>
      </c>
      <c r="B344">
        <v>1</v>
      </c>
      <c r="C344" s="1">
        <v>24259</v>
      </c>
      <c r="D344">
        <v>1</v>
      </c>
      <c r="E344">
        <v>10.4</v>
      </c>
      <c r="F344">
        <v>34</v>
      </c>
      <c r="G344">
        <v>18</v>
      </c>
      <c r="H344">
        <v>6</v>
      </c>
      <c r="I344">
        <v>1</v>
      </c>
      <c r="J344">
        <v>1</v>
      </c>
      <c r="K344">
        <v>1</v>
      </c>
      <c r="N344">
        <v>0</v>
      </c>
      <c r="O344">
        <v>0</v>
      </c>
      <c r="P344">
        <v>0</v>
      </c>
      <c r="Q344">
        <v>0</v>
      </c>
      <c r="R344">
        <v>0</v>
      </c>
      <c r="S344">
        <v>0</v>
      </c>
      <c r="T344">
        <v>0</v>
      </c>
      <c r="U344">
        <v>0</v>
      </c>
      <c r="V344">
        <v>0</v>
      </c>
      <c r="W344">
        <v>0</v>
      </c>
      <c r="X344">
        <v>0</v>
      </c>
      <c r="Y344">
        <v>0</v>
      </c>
      <c r="Z344">
        <v>0</v>
      </c>
      <c r="AA344">
        <v>0</v>
      </c>
      <c r="AB344">
        <v>1</v>
      </c>
      <c r="AC344">
        <v>0</v>
      </c>
      <c r="AD344">
        <v>0</v>
      </c>
      <c r="AE344">
        <v>10.4</v>
      </c>
      <c r="AF344">
        <v>0</v>
      </c>
      <c r="AG344">
        <v>0</v>
      </c>
      <c r="AH344">
        <v>0</v>
      </c>
      <c r="AI344">
        <v>0</v>
      </c>
      <c r="AJ344">
        <v>0</v>
      </c>
      <c r="AK344">
        <v>9.1999999999999993</v>
      </c>
      <c r="AL344">
        <v>3</v>
      </c>
      <c r="AM344">
        <v>0</v>
      </c>
      <c r="AN344">
        <v>0</v>
      </c>
      <c r="AO344">
        <v>0</v>
      </c>
      <c r="AP344">
        <v>2</v>
      </c>
      <c r="AQ344">
        <v>8.4</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0</v>
      </c>
    </row>
    <row r="345" spans="1:75" x14ac:dyDescent="0.25">
      <c r="A345">
        <v>2449000</v>
      </c>
      <c r="B345">
        <v>1</v>
      </c>
      <c r="C345" s="1">
        <v>24289</v>
      </c>
      <c r="D345">
        <v>1</v>
      </c>
      <c r="E345">
        <v>12</v>
      </c>
      <c r="F345">
        <v>36.299999999999997</v>
      </c>
      <c r="G345">
        <v>1</v>
      </c>
      <c r="H345">
        <v>7</v>
      </c>
      <c r="I345">
        <v>1</v>
      </c>
      <c r="J345">
        <v>1</v>
      </c>
      <c r="K345">
        <v>1</v>
      </c>
      <c r="N345">
        <v>12</v>
      </c>
      <c r="O345">
        <v>7.1</v>
      </c>
      <c r="P345">
        <v>2</v>
      </c>
      <c r="Q345">
        <v>3.1</v>
      </c>
      <c r="R345">
        <v>4</v>
      </c>
      <c r="S345">
        <v>0</v>
      </c>
      <c r="T345">
        <v>0</v>
      </c>
      <c r="U345">
        <v>0</v>
      </c>
      <c r="V345">
        <v>0</v>
      </c>
      <c r="W345">
        <v>0</v>
      </c>
      <c r="X345">
        <v>0</v>
      </c>
      <c r="Y345">
        <v>3</v>
      </c>
      <c r="Z345">
        <v>0</v>
      </c>
      <c r="AA345">
        <v>5.0999999999999996</v>
      </c>
      <c r="AB345">
        <v>0</v>
      </c>
      <c r="AC345">
        <v>0</v>
      </c>
      <c r="AD345">
        <v>0</v>
      </c>
      <c r="AE345">
        <v>0</v>
      </c>
      <c r="AF345">
        <v>0</v>
      </c>
      <c r="AG345">
        <v>0</v>
      </c>
      <c r="AH345">
        <v>0</v>
      </c>
      <c r="AI345">
        <v>0</v>
      </c>
      <c r="AJ345">
        <v>0</v>
      </c>
      <c r="AK345">
        <v>0</v>
      </c>
      <c r="AL345">
        <v>0</v>
      </c>
      <c r="AM345">
        <v>0</v>
      </c>
      <c r="AN345">
        <v>0</v>
      </c>
      <c r="AO345">
        <v>0</v>
      </c>
      <c r="AP345">
        <v>0</v>
      </c>
      <c r="AQ345">
        <v>0</v>
      </c>
      <c r="AR345">
        <v>0</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row>
    <row r="346" spans="1:75" x14ac:dyDescent="0.25">
      <c r="A346">
        <v>2449000</v>
      </c>
      <c r="B346">
        <v>1</v>
      </c>
      <c r="C346" s="1">
        <v>24320</v>
      </c>
      <c r="D346">
        <v>1</v>
      </c>
      <c r="E346">
        <v>9.1999999999999993</v>
      </c>
      <c r="F346">
        <v>34.700000000000003</v>
      </c>
      <c r="G346">
        <v>31</v>
      </c>
      <c r="H346">
        <v>8</v>
      </c>
      <c r="I346">
        <v>1</v>
      </c>
      <c r="J346">
        <v>1</v>
      </c>
      <c r="K346">
        <v>1</v>
      </c>
      <c r="N346">
        <v>0</v>
      </c>
      <c r="O346">
        <v>0</v>
      </c>
      <c r="P346">
        <v>1</v>
      </c>
      <c r="Q346">
        <v>0</v>
      </c>
      <c r="R346">
        <v>0</v>
      </c>
      <c r="S346">
        <v>0</v>
      </c>
      <c r="T346">
        <v>4</v>
      </c>
      <c r="U346">
        <v>3.1</v>
      </c>
      <c r="V346">
        <v>0</v>
      </c>
      <c r="W346">
        <v>0</v>
      </c>
      <c r="X346">
        <v>0</v>
      </c>
      <c r="Y346">
        <v>0</v>
      </c>
      <c r="Z346">
        <v>0</v>
      </c>
      <c r="AA346">
        <v>0</v>
      </c>
      <c r="AB346">
        <v>6.3</v>
      </c>
      <c r="AC346">
        <v>0</v>
      </c>
      <c r="AD346">
        <v>0</v>
      </c>
      <c r="AE346">
        <v>0</v>
      </c>
      <c r="AF346">
        <v>0</v>
      </c>
      <c r="AG346">
        <v>0</v>
      </c>
      <c r="AH346">
        <v>0</v>
      </c>
      <c r="AI346">
        <v>0</v>
      </c>
      <c r="AJ346">
        <v>0</v>
      </c>
      <c r="AK346">
        <v>2</v>
      </c>
      <c r="AL346">
        <v>4.0999999999999996</v>
      </c>
      <c r="AM346">
        <v>0</v>
      </c>
      <c r="AN346">
        <v>0</v>
      </c>
      <c r="AO346">
        <v>0</v>
      </c>
      <c r="AP346">
        <v>0</v>
      </c>
      <c r="AQ346">
        <v>5</v>
      </c>
      <c r="AR346">
        <v>9.1999999999999993</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row>
    <row r="347" spans="1:75" x14ac:dyDescent="0.25">
      <c r="A347">
        <v>2449000</v>
      </c>
      <c r="B347">
        <v>1</v>
      </c>
      <c r="C347" s="1">
        <v>24351</v>
      </c>
      <c r="D347">
        <v>1</v>
      </c>
      <c r="E347">
        <v>5.2</v>
      </c>
      <c r="F347">
        <v>32.5</v>
      </c>
      <c r="G347">
        <v>1</v>
      </c>
      <c r="H347">
        <v>8</v>
      </c>
      <c r="I347">
        <v>1</v>
      </c>
      <c r="J347">
        <v>1</v>
      </c>
      <c r="K347">
        <v>1</v>
      </c>
      <c r="N347">
        <v>5.2</v>
      </c>
      <c r="O347">
        <v>3</v>
      </c>
      <c r="P347">
        <v>4.0999999999999996</v>
      </c>
      <c r="Q347">
        <v>5</v>
      </c>
      <c r="R347">
        <v>0</v>
      </c>
      <c r="S347">
        <v>4.0999999999999996</v>
      </c>
      <c r="T347">
        <v>0</v>
      </c>
      <c r="U347">
        <v>0</v>
      </c>
      <c r="V347">
        <v>0</v>
      </c>
      <c r="W347">
        <v>0</v>
      </c>
      <c r="X347">
        <v>0</v>
      </c>
      <c r="Y347">
        <v>0</v>
      </c>
      <c r="Z347">
        <v>0</v>
      </c>
      <c r="AA347">
        <v>0</v>
      </c>
      <c r="AB347">
        <v>0</v>
      </c>
      <c r="AC347">
        <v>0</v>
      </c>
      <c r="AD347">
        <v>0</v>
      </c>
      <c r="AE347">
        <v>0</v>
      </c>
      <c r="AF347">
        <v>3.1</v>
      </c>
      <c r="AG347">
        <v>4</v>
      </c>
      <c r="AH347">
        <v>0</v>
      </c>
      <c r="AI347">
        <v>0</v>
      </c>
      <c r="AJ347">
        <v>0</v>
      </c>
      <c r="AK347">
        <v>0</v>
      </c>
      <c r="AL347">
        <v>0</v>
      </c>
      <c r="AM347">
        <v>0</v>
      </c>
      <c r="AN347">
        <v>0</v>
      </c>
      <c r="AO347">
        <v>4</v>
      </c>
      <c r="AP347">
        <v>0</v>
      </c>
      <c r="AQ347">
        <v>0</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0</v>
      </c>
    </row>
    <row r="348" spans="1:75" x14ac:dyDescent="0.25">
      <c r="A348">
        <v>2449000</v>
      </c>
      <c r="B348">
        <v>1</v>
      </c>
      <c r="C348" s="1">
        <v>24381</v>
      </c>
      <c r="D348">
        <v>1</v>
      </c>
      <c r="E348">
        <v>17.3</v>
      </c>
      <c r="F348">
        <v>74.599999999999994</v>
      </c>
      <c r="G348">
        <v>8</v>
      </c>
      <c r="H348">
        <v>11</v>
      </c>
      <c r="I348">
        <v>1</v>
      </c>
      <c r="J348">
        <v>1</v>
      </c>
      <c r="K348">
        <v>1</v>
      </c>
      <c r="N348">
        <v>0</v>
      </c>
      <c r="O348">
        <v>0</v>
      </c>
      <c r="P348">
        <v>0</v>
      </c>
      <c r="Q348">
        <v>0</v>
      </c>
      <c r="R348">
        <v>4</v>
      </c>
      <c r="S348">
        <v>6.2</v>
      </c>
      <c r="T348">
        <v>0</v>
      </c>
      <c r="U348">
        <v>17.3</v>
      </c>
      <c r="V348">
        <v>9.5</v>
      </c>
      <c r="W348">
        <v>0</v>
      </c>
      <c r="X348">
        <v>0</v>
      </c>
      <c r="Y348">
        <v>0</v>
      </c>
      <c r="Z348">
        <v>0</v>
      </c>
      <c r="AA348">
        <v>0</v>
      </c>
      <c r="AB348">
        <v>0</v>
      </c>
      <c r="AC348">
        <v>4.0999999999999996</v>
      </c>
      <c r="AD348">
        <v>0</v>
      </c>
      <c r="AE348">
        <v>2.1</v>
      </c>
      <c r="AF348">
        <v>0</v>
      </c>
      <c r="AG348">
        <v>0</v>
      </c>
      <c r="AH348">
        <v>0</v>
      </c>
      <c r="AI348">
        <v>0</v>
      </c>
      <c r="AJ348">
        <v>3</v>
      </c>
      <c r="AK348">
        <v>0</v>
      </c>
      <c r="AL348">
        <v>0</v>
      </c>
      <c r="AM348">
        <v>0</v>
      </c>
      <c r="AN348">
        <v>0</v>
      </c>
      <c r="AO348">
        <v>9.3000000000000007</v>
      </c>
      <c r="AP348">
        <v>12.1</v>
      </c>
      <c r="AQ348">
        <v>2</v>
      </c>
      <c r="AR348">
        <v>5</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row>
    <row r="349" spans="1:75" x14ac:dyDescent="0.25">
      <c r="A349">
        <v>2449000</v>
      </c>
      <c r="B349">
        <v>1</v>
      </c>
      <c r="C349" s="1">
        <v>24412</v>
      </c>
      <c r="D349">
        <v>1</v>
      </c>
      <c r="E349">
        <v>10.1</v>
      </c>
      <c r="F349">
        <v>28.4</v>
      </c>
      <c r="G349">
        <v>12</v>
      </c>
      <c r="H349">
        <v>7</v>
      </c>
      <c r="I349">
        <v>1</v>
      </c>
      <c r="J349">
        <v>1</v>
      </c>
      <c r="K349">
        <v>1</v>
      </c>
      <c r="N349">
        <v>1</v>
      </c>
      <c r="O349">
        <v>0</v>
      </c>
      <c r="P349">
        <v>0</v>
      </c>
      <c r="Q349">
        <v>1</v>
      </c>
      <c r="R349">
        <v>0</v>
      </c>
      <c r="S349">
        <v>0</v>
      </c>
      <c r="T349">
        <v>0</v>
      </c>
      <c r="U349">
        <v>0</v>
      </c>
      <c r="V349">
        <v>0</v>
      </c>
      <c r="W349">
        <v>0</v>
      </c>
      <c r="X349">
        <v>0</v>
      </c>
      <c r="Y349">
        <v>10.1</v>
      </c>
      <c r="Z349">
        <v>0</v>
      </c>
      <c r="AA349">
        <v>4</v>
      </c>
      <c r="AB349">
        <v>0</v>
      </c>
      <c r="AC349">
        <v>7.2</v>
      </c>
      <c r="AD349">
        <v>0</v>
      </c>
      <c r="AE349">
        <v>0</v>
      </c>
      <c r="AF349">
        <v>0</v>
      </c>
      <c r="AG349">
        <v>0</v>
      </c>
      <c r="AH349">
        <v>0</v>
      </c>
      <c r="AI349">
        <v>3.1</v>
      </c>
      <c r="AJ349">
        <v>0</v>
      </c>
      <c r="AK349">
        <v>0</v>
      </c>
      <c r="AL349">
        <v>0</v>
      </c>
      <c r="AM349">
        <v>0</v>
      </c>
      <c r="AN349">
        <v>2</v>
      </c>
      <c r="AO349">
        <v>0</v>
      </c>
      <c r="AP349">
        <v>0</v>
      </c>
      <c r="AQ349">
        <v>0</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0</v>
      </c>
    </row>
    <row r="350" spans="1:75" x14ac:dyDescent="0.25">
      <c r="A350">
        <v>2449000</v>
      </c>
      <c r="B350">
        <v>1</v>
      </c>
      <c r="C350" s="1">
        <v>24442</v>
      </c>
      <c r="D350">
        <v>1</v>
      </c>
      <c r="E350">
        <v>10.4</v>
      </c>
      <c r="F350">
        <v>76.7</v>
      </c>
      <c r="G350">
        <v>19</v>
      </c>
      <c r="H350">
        <v>13</v>
      </c>
      <c r="I350">
        <v>1</v>
      </c>
      <c r="J350">
        <v>1</v>
      </c>
      <c r="K350">
        <v>1</v>
      </c>
      <c r="N350">
        <v>0</v>
      </c>
      <c r="O350">
        <v>7.1</v>
      </c>
      <c r="P350">
        <v>0</v>
      </c>
      <c r="Q350">
        <v>0</v>
      </c>
      <c r="R350">
        <v>3.1</v>
      </c>
      <c r="S350">
        <v>0</v>
      </c>
      <c r="T350">
        <v>4.2</v>
      </c>
      <c r="U350">
        <v>0</v>
      </c>
      <c r="V350">
        <v>0</v>
      </c>
      <c r="W350">
        <v>0</v>
      </c>
      <c r="X350">
        <v>6</v>
      </c>
      <c r="Y350">
        <v>0</v>
      </c>
      <c r="Z350">
        <v>0</v>
      </c>
      <c r="AA350">
        <v>0</v>
      </c>
      <c r="AB350">
        <v>7</v>
      </c>
      <c r="AC350">
        <v>0</v>
      </c>
      <c r="AD350">
        <v>8</v>
      </c>
      <c r="AE350">
        <v>0</v>
      </c>
      <c r="AF350">
        <v>10.4</v>
      </c>
      <c r="AG350">
        <v>4.0999999999999996</v>
      </c>
      <c r="AH350">
        <v>0</v>
      </c>
      <c r="AI350">
        <v>6.1</v>
      </c>
      <c r="AJ350">
        <v>0</v>
      </c>
      <c r="AK350">
        <v>0</v>
      </c>
      <c r="AL350">
        <v>2</v>
      </c>
      <c r="AM350">
        <v>0</v>
      </c>
      <c r="AN350">
        <v>7.2</v>
      </c>
      <c r="AO350">
        <v>3.1</v>
      </c>
      <c r="AP350">
        <v>8.4</v>
      </c>
      <c r="AQ350">
        <v>0</v>
      </c>
      <c r="AR350">
        <v>0</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row>
    <row r="351" spans="1:75" s="2" customFormat="1" x14ac:dyDescent="0.25">
      <c r="A351" s="2">
        <v>2449000</v>
      </c>
      <c r="B351" s="2">
        <v>1</v>
      </c>
      <c r="C351" s="3">
        <v>24473</v>
      </c>
      <c r="D351" s="2">
        <v>1</v>
      </c>
      <c r="E351" s="2">
        <v>8.1</v>
      </c>
      <c r="F351" s="2">
        <v>45.6</v>
      </c>
      <c r="G351" s="2">
        <v>15</v>
      </c>
      <c r="H351" s="2">
        <v>11</v>
      </c>
      <c r="I351" s="2">
        <v>1</v>
      </c>
      <c r="J351" s="2">
        <v>1</v>
      </c>
      <c r="K351" s="2">
        <v>1</v>
      </c>
      <c r="N351" s="2">
        <v>0</v>
      </c>
      <c r="O351" s="2">
        <v>3</v>
      </c>
      <c r="P351" s="2">
        <v>0</v>
      </c>
      <c r="Q351" s="2">
        <v>0</v>
      </c>
      <c r="R351" s="2">
        <v>2</v>
      </c>
      <c r="S351" s="2">
        <v>0</v>
      </c>
      <c r="T351" s="2">
        <v>3.1</v>
      </c>
      <c r="U351" s="2">
        <v>0</v>
      </c>
      <c r="V351" s="2">
        <v>0</v>
      </c>
      <c r="W351" s="2">
        <v>1</v>
      </c>
      <c r="X351" s="2">
        <v>0</v>
      </c>
      <c r="Y351" s="2">
        <v>0</v>
      </c>
      <c r="Z351" s="2">
        <v>0</v>
      </c>
      <c r="AA351" s="2">
        <v>0</v>
      </c>
      <c r="AB351" s="2">
        <v>8.1</v>
      </c>
      <c r="AC351" s="2">
        <v>0</v>
      </c>
      <c r="AD351" s="2">
        <v>4</v>
      </c>
      <c r="AE351" s="2">
        <v>0</v>
      </c>
      <c r="AF351" s="2">
        <v>7</v>
      </c>
      <c r="AG351" s="2">
        <v>0</v>
      </c>
      <c r="AH351" s="2">
        <v>4.2</v>
      </c>
      <c r="AI351" s="2">
        <v>0</v>
      </c>
      <c r="AJ351" s="2">
        <v>6.1</v>
      </c>
      <c r="AK351" s="2">
        <v>0</v>
      </c>
      <c r="AL351" s="2">
        <v>0</v>
      </c>
      <c r="AM351" s="2">
        <v>0</v>
      </c>
      <c r="AN351" s="2">
        <v>0</v>
      </c>
      <c r="AO351" s="2">
        <v>4.0999999999999996</v>
      </c>
      <c r="AP351" s="2">
        <v>3</v>
      </c>
      <c r="AQ351" s="2">
        <v>0</v>
      </c>
      <c r="AR351" s="2">
        <v>0</v>
      </c>
      <c r="AS351" s="2">
        <v>1</v>
      </c>
      <c r="AT351" s="2">
        <v>1</v>
      </c>
      <c r="AU351" s="2">
        <v>1</v>
      </c>
      <c r="AV351" s="2">
        <v>1</v>
      </c>
      <c r="AW351" s="2">
        <v>1</v>
      </c>
      <c r="AX351" s="2">
        <v>1</v>
      </c>
      <c r="AY351" s="2">
        <v>1</v>
      </c>
      <c r="AZ351" s="2">
        <v>1</v>
      </c>
      <c r="BA351" s="2">
        <v>1</v>
      </c>
      <c r="BB351" s="2">
        <v>1</v>
      </c>
      <c r="BC351" s="2">
        <v>1</v>
      </c>
      <c r="BD351" s="2">
        <v>1</v>
      </c>
      <c r="BE351" s="2">
        <v>1</v>
      </c>
      <c r="BF351" s="2">
        <v>1</v>
      </c>
      <c r="BG351" s="2">
        <v>1</v>
      </c>
      <c r="BH351" s="2">
        <v>1</v>
      </c>
      <c r="BI351" s="2">
        <v>1</v>
      </c>
      <c r="BJ351" s="2">
        <v>1</v>
      </c>
      <c r="BK351" s="2">
        <v>1</v>
      </c>
      <c r="BL351" s="2">
        <v>1</v>
      </c>
      <c r="BM351" s="2">
        <v>1</v>
      </c>
      <c r="BN351" s="2">
        <v>1</v>
      </c>
      <c r="BO351" s="2">
        <v>1</v>
      </c>
      <c r="BP351" s="2">
        <v>1</v>
      </c>
      <c r="BQ351" s="2">
        <v>1</v>
      </c>
      <c r="BR351" s="2">
        <v>1</v>
      </c>
      <c r="BS351" s="2">
        <v>1</v>
      </c>
      <c r="BT351" s="2">
        <v>1</v>
      </c>
      <c r="BU351" s="2">
        <v>1</v>
      </c>
      <c r="BV351" s="2">
        <v>1</v>
      </c>
      <c r="BW351" s="2">
        <v>1</v>
      </c>
    </row>
    <row r="352" spans="1:75" x14ac:dyDescent="0.25">
      <c r="A352">
        <v>2449000</v>
      </c>
      <c r="B352">
        <v>1</v>
      </c>
      <c r="C352" s="1">
        <v>24504</v>
      </c>
      <c r="D352">
        <v>1</v>
      </c>
      <c r="E352">
        <v>12.1</v>
      </c>
      <c r="F352">
        <v>75</v>
      </c>
      <c r="G352">
        <v>17</v>
      </c>
      <c r="H352">
        <v>12</v>
      </c>
      <c r="I352">
        <v>1</v>
      </c>
      <c r="J352">
        <v>1</v>
      </c>
      <c r="K352">
        <v>1</v>
      </c>
      <c r="N352">
        <v>6.1</v>
      </c>
      <c r="O352">
        <v>3</v>
      </c>
      <c r="P352">
        <v>0</v>
      </c>
      <c r="Q352">
        <v>0</v>
      </c>
      <c r="R352">
        <v>3.1</v>
      </c>
      <c r="S352">
        <v>0</v>
      </c>
      <c r="T352">
        <v>9.1999999999999993</v>
      </c>
      <c r="U352">
        <v>0</v>
      </c>
      <c r="V352">
        <v>10.1</v>
      </c>
      <c r="W352">
        <v>0</v>
      </c>
      <c r="X352">
        <v>8</v>
      </c>
      <c r="Y352">
        <v>0</v>
      </c>
      <c r="Z352">
        <v>6.1</v>
      </c>
      <c r="AA352">
        <v>0</v>
      </c>
      <c r="AB352">
        <v>6</v>
      </c>
      <c r="AC352">
        <v>0</v>
      </c>
      <c r="AD352">
        <v>12.1</v>
      </c>
      <c r="AE352">
        <v>0</v>
      </c>
      <c r="AF352">
        <v>0</v>
      </c>
      <c r="AG352">
        <v>4.0999999999999996</v>
      </c>
      <c r="AH352">
        <v>0</v>
      </c>
      <c r="AI352">
        <v>6.2</v>
      </c>
      <c r="AJ352">
        <v>0</v>
      </c>
      <c r="AK352">
        <v>0</v>
      </c>
      <c r="AL352">
        <v>0</v>
      </c>
      <c r="AM352">
        <v>0</v>
      </c>
      <c r="AN352">
        <v>1</v>
      </c>
      <c r="AO352">
        <v>0</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0</v>
      </c>
    </row>
    <row r="353" spans="1:75" x14ac:dyDescent="0.25">
      <c r="A353">
        <v>2449000</v>
      </c>
      <c r="B353">
        <v>1</v>
      </c>
      <c r="C353" s="1">
        <v>24532</v>
      </c>
      <c r="D353">
        <v>1</v>
      </c>
      <c r="E353">
        <v>13.1</v>
      </c>
      <c r="F353">
        <v>76.599999999999994</v>
      </c>
      <c r="G353">
        <v>6</v>
      </c>
      <c r="H353">
        <v>12</v>
      </c>
      <c r="I353">
        <v>1</v>
      </c>
      <c r="J353">
        <v>1</v>
      </c>
      <c r="K353">
        <v>1</v>
      </c>
      <c r="N353">
        <v>0</v>
      </c>
      <c r="O353">
        <v>0</v>
      </c>
      <c r="P353">
        <v>0</v>
      </c>
      <c r="Q353">
        <v>0</v>
      </c>
      <c r="R353">
        <v>0</v>
      </c>
      <c r="S353">
        <v>13.1</v>
      </c>
      <c r="T353">
        <v>10</v>
      </c>
      <c r="U353">
        <v>0</v>
      </c>
      <c r="V353">
        <v>0</v>
      </c>
      <c r="W353">
        <v>0</v>
      </c>
      <c r="X353">
        <v>6</v>
      </c>
      <c r="Y353">
        <v>0</v>
      </c>
      <c r="Z353">
        <v>2</v>
      </c>
      <c r="AA353">
        <v>8.1999999999999993</v>
      </c>
      <c r="AB353">
        <v>0</v>
      </c>
      <c r="AC353">
        <v>4</v>
      </c>
      <c r="AD353">
        <v>2.1</v>
      </c>
      <c r="AE353">
        <v>6</v>
      </c>
      <c r="AF353">
        <v>0</v>
      </c>
      <c r="AG353">
        <v>0</v>
      </c>
      <c r="AH353">
        <v>0</v>
      </c>
      <c r="AI353">
        <v>3</v>
      </c>
      <c r="AJ353">
        <v>0</v>
      </c>
      <c r="AK353">
        <v>0</v>
      </c>
      <c r="AL353">
        <v>6.1</v>
      </c>
      <c r="AM353">
        <v>4</v>
      </c>
      <c r="AN353">
        <v>0</v>
      </c>
      <c r="AO353">
        <v>0</v>
      </c>
      <c r="AP353">
        <v>12.1</v>
      </c>
      <c r="AQ353">
        <v>0</v>
      </c>
      <c r="AR353">
        <v>0</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row>
    <row r="354" spans="1:75" x14ac:dyDescent="0.25">
      <c r="A354">
        <v>2449000</v>
      </c>
      <c r="B354">
        <v>1</v>
      </c>
      <c r="C354" s="1">
        <v>24563</v>
      </c>
      <c r="D354">
        <v>1</v>
      </c>
      <c r="E354">
        <v>6.1</v>
      </c>
      <c r="F354">
        <v>12.2</v>
      </c>
      <c r="G354">
        <v>3</v>
      </c>
      <c r="H354">
        <v>6</v>
      </c>
      <c r="I354">
        <v>1</v>
      </c>
      <c r="J354">
        <v>1</v>
      </c>
      <c r="K354">
        <v>1</v>
      </c>
      <c r="N354">
        <v>0</v>
      </c>
      <c r="O354">
        <v>0</v>
      </c>
      <c r="P354">
        <v>6.1</v>
      </c>
      <c r="Q354">
        <v>0</v>
      </c>
      <c r="R354">
        <v>0</v>
      </c>
      <c r="S354">
        <v>0</v>
      </c>
      <c r="T354">
        <v>0</v>
      </c>
      <c r="U354">
        <v>1</v>
      </c>
      <c r="V354">
        <v>0</v>
      </c>
      <c r="W354">
        <v>0</v>
      </c>
      <c r="X354">
        <v>0</v>
      </c>
      <c r="Y354">
        <v>0</v>
      </c>
      <c r="Z354">
        <v>0</v>
      </c>
      <c r="AA354">
        <v>0</v>
      </c>
      <c r="AB354">
        <v>1</v>
      </c>
      <c r="AC354">
        <v>0</v>
      </c>
      <c r="AD354">
        <v>0</v>
      </c>
      <c r="AE354">
        <v>0</v>
      </c>
      <c r="AF354">
        <v>0</v>
      </c>
      <c r="AG354">
        <v>0</v>
      </c>
      <c r="AH354">
        <v>0</v>
      </c>
      <c r="AI354">
        <v>1</v>
      </c>
      <c r="AJ354">
        <v>0</v>
      </c>
      <c r="AK354">
        <v>2.1</v>
      </c>
      <c r="AL354">
        <v>0</v>
      </c>
      <c r="AM354">
        <v>0</v>
      </c>
      <c r="AN354">
        <v>0</v>
      </c>
      <c r="AO354">
        <v>1</v>
      </c>
      <c r="AP354">
        <v>0</v>
      </c>
      <c r="AQ354">
        <v>0</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0</v>
      </c>
    </row>
    <row r="355" spans="1:75" x14ac:dyDescent="0.25">
      <c r="A355">
        <v>2449000</v>
      </c>
      <c r="B355">
        <v>1</v>
      </c>
      <c r="C355" s="1">
        <v>24593</v>
      </c>
      <c r="D355">
        <v>1</v>
      </c>
      <c r="E355">
        <v>2</v>
      </c>
      <c r="F355">
        <v>2</v>
      </c>
      <c r="G355">
        <v>21</v>
      </c>
      <c r="H355">
        <v>1</v>
      </c>
      <c r="I355">
        <v>1</v>
      </c>
      <c r="J355">
        <v>1</v>
      </c>
      <c r="K355">
        <v>1</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2</v>
      </c>
      <c r="AI355">
        <v>0</v>
      </c>
      <c r="AJ355">
        <v>0</v>
      </c>
      <c r="AK355">
        <v>0</v>
      </c>
      <c r="AL355">
        <v>0</v>
      </c>
      <c r="AM355">
        <v>0</v>
      </c>
      <c r="AN355">
        <v>0</v>
      </c>
      <c r="AO355">
        <v>0</v>
      </c>
      <c r="AP355">
        <v>0</v>
      </c>
      <c r="AQ355">
        <v>0</v>
      </c>
      <c r="AR355">
        <v>0</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row>
    <row r="356" spans="1:75" x14ac:dyDescent="0.25">
      <c r="A356">
        <v>2449000</v>
      </c>
      <c r="B356">
        <v>1</v>
      </c>
      <c r="C356" s="1">
        <v>24624</v>
      </c>
      <c r="D356">
        <v>1</v>
      </c>
      <c r="E356">
        <v>12.3</v>
      </c>
      <c r="F356">
        <v>60</v>
      </c>
      <c r="G356">
        <v>3</v>
      </c>
      <c r="H356">
        <v>8</v>
      </c>
      <c r="I356">
        <v>1</v>
      </c>
      <c r="J356">
        <v>1</v>
      </c>
      <c r="K356">
        <v>1</v>
      </c>
      <c r="N356">
        <v>0</v>
      </c>
      <c r="O356">
        <v>0</v>
      </c>
      <c r="P356">
        <v>12.3</v>
      </c>
      <c r="Q356">
        <v>0</v>
      </c>
      <c r="R356">
        <v>8</v>
      </c>
      <c r="S356">
        <v>11.1</v>
      </c>
      <c r="T356">
        <v>9.1999999999999993</v>
      </c>
      <c r="U356">
        <v>0</v>
      </c>
      <c r="V356">
        <v>0</v>
      </c>
      <c r="W356">
        <v>3</v>
      </c>
      <c r="X356">
        <v>0</v>
      </c>
      <c r="Y356">
        <v>0</v>
      </c>
      <c r="Z356">
        <v>10.199999999999999</v>
      </c>
      <c r="AA356">
        <v>0</v>
      </c>
      <c r="AB356">
        <v>2.1</v>
      </c>
      <c r="AC356">
        <v>0</v>
      </c>
      <c r="AD356">
        <v>0</v>
      </c>
      <c r="AE356">
        <v>0</v>
      </c>
      <c r="AF356">
        <v>0</v>
      </c>
      <c r="AG356">
        <v>0</v>
      </c>
      <c r="AH356">
        <v>0</v>
      </c>
      <c r="AI356">
        <v>0</v>
      </c>
      <c r="AJ356">
        <v>0</v>
      </c>
      <c r="AK356">
        <v>0</v>
      </c>
      <c r="AL356">
        <v>0</v>
      </c>
      <c r="AM356">
        <v>4.0999999999999996</v>
      </c>
      <c r="AN356">
        <v>0</v>
      </c>
      <c r="AO356">
        <v>0</v>
      </c>
      <c r="AP356">
        <v>0</v>
      </c>
      <c r="AQ356">
        <v>0</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0</v>
      </c>
    </row>
    <row r="357" spans="1:75" x14ac:dyDescent="0.25">
      <c r="A357">
        <v>2449000</v>
      </c>
      <c r="B357">
        <v>1</v>
      </c>
      <c r="C357" s="1">
        <v>24654</v>
      </c>
      <c r="D357">
        <v>1</v>
      </c>
      <c r="E357">
        <v>10.199999999999999</v>
      </c>
      <c r="F357">
        <v>39.5</v>
      </c>
      <c r="G357">
        <v>13</v>
      </c>
      <c r="H357">
        <v>6</v>
      </c>
      <c r="I357">
        <v>1</v>
      </c>
      <c r="J357">
        <v>1</v>
      </c>
      <c r="K357">
        <v>1</v>
      </c>
      <c r="N357">
        <v>0</v>
      </c>
      <c r="O357">
        <v>0</v>
      </c>
      <c r="P357">
        <v>0</v>
      </c>
      <c r="Q357">
        <v>0</v>
      </c>
      <c r="R357">
        <v>0</v>
      </c>
      <c r="S357">
        <v>0</v>
      </c>
      <c r="T357">
        <v>0</v>
      </c>
      <c r="U357">
        <v>0</v>
      </c>
      <c r="V357">
        <v>0</v>
      </c>
      <c r="W357">
        <v>0</v>
      </c>
      <c r="X357">
        <v>2</v>
      </c>
      <c r="Y357">
        <v>8</v>
      </c>
      <c r="Z357">
        <v>10.199999999999999</v>
      </c>
      <c r="AA357">
        <v>0</v>
      </c>
      <c r="AB357">
        <v>7</v>
      </c>
      <c r="AC357">
        <v>0</v>
      </c>
      <c r="AD357">
        <v>0</v>
      </c>
      <c r="AE357">
        <v>0</v>
      </c>
      <c r="AF357">
        <v>0</v>
      </c>
      <c r="AG357">
        <v>8.1999999999999993</v>
      </c>
      <c r="AH357">
        <v>0</v>
      </c>
      <c r="AI357">
        <v>4.0999999999999996</v>
      </c>
      <c r="AJ357">
        <v>0</v>
      </c>
      <c r="AK357">
        <v>0</v>
      </c>
      <c r="AL357">
        <v>0</v>
      </c>
      <c r="AM357">
        <v>0</v>
      </c>
      <c r="AN357">
        <v>0</v>
      </c>
      <c r="AO357">
        <v>0</v>
      </c>
      <c r="AP357">
        <v>0</v>
      </c>
      <c r="AQ357">
        <v>0</v>
      </c>
      <c r="AR357">
        <v>0</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row>
    <row r="358" spans="1:75" x14ac:dyDescent="0.25">
      <c r="A358">
        <v>2449000</v>
      </c>
      <c r="B358">
        <v>1</v>
      </c>
      <c r="C358" s="1">
        <v>24685</v>
      </c>
      <c r="D358">
        <v>1</v>
      </c>
      <c r="E358">
        <v>9.1999999999999993</v>
      </c>
      <c r="F358">
        <v>19.2</v>
      </c>
      <c r="G358">
        <v>15</v>
      </c>
      <c r="H358">
        <v>3</v>
      </c>
      <c r="I358">
        <v>1</v>
      </c>
      <c r="J358">
        <v>1</v>
      </c>
      <c r="K358">
        <v>1</v>
      </c>
      <c r="N358">
        <v>0</v>
      </c>
      <c r="O358">
        <v>0</v>
      </c>
      <c r="P358">
        <v>0</v>
      </c>
      <c r="Q358">
        <v>0</v>
      </c>
      <c r="R358">
        <v>0</v>
      </c>
      <c r="S358">
        <v>0</v>
      </c>
      <c r="T358">
        <v>0</v>
      </c>
      <c r="U358">
        <v>0</v>
      </c>
      <c r="V358">
        <v>0</v>
      </c>
      <c r="W358">
        <v>0</v>
      </c>
      <c r="X358">
        <v>0</v>
      </c>
      <c r="Y358">
        <v>0</v>
      </c>
      <c r="Z358">
        <v>4</v>
      </c>
      <c r="AA358">
        <v>6</v>
      </c>
      <c r="AB358">
        <v>9.1999999999999993</v>
      </c>
      <c r="AC358">
        <v>0</v>
      </c>
      <c r="AD358">
        <v>0</v>
      </c>
      <c r="AE358">
        <v>0</v>
      </c>
      <c r="AF358">
        <v>0</v>
      </c>
      <c r="AG358">
        <v>0</v>
      </c>
      <c r="AH358">
        <v>0</v>
      </c>
      <c r="AI358">
        <v>0</v>
      </c>
      <c r="AJ358">
        <v>0</v>
      </c>
      <c r="AK358">
        <v>0</v>
      </c>
      <c r="AL358">
        <v>0</v>
      </c>
      <c r="AM358">
        <v>0</v>
      </c>
      <c r="AN358">
        <v>0</v>
      </c>
      <c r="AO358">
        <v>0</v>
      </c>
      <c r="AP358">
        <v>0</v>
      </c>
      <c r="AQ358">
        <v>0</v>
      </c>
      <c r="AR358">
        <v>0</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row>
    <row r="359" spans="1:75" x14ac:dyDescent="0.25">
      <c r="A359">
        <v>2449000</v>
      </c>
      <c r="B359">
        <v>1</v>
      </c>
      <c r="C359" s="1">
        <v>24716</v>
      </c>
      <c r="D359">
        <v>1</v>
      </c>
      <c r="E359">
        <v>6.1</v>
      </c>
      <c r="F359">
        <v>21.5</v>
      </c>
      <c r="G359">
        <v>28</v>
      </c>
      <c r="H359">
        <v>6</v>
      </c>
      <c r="I359">
        <v>1</v>
      </c>
      <c r="J359">
        <v>1</v>
      </c>
      <c r="K359">
        <v>1</v>
      </c>
      <c r="N359">
        <v>0</v>
      </c>
      <c r="O359">
        <v>0</v>
      </c>
      <c r="P359">
        <v>0</v>
      </c>
      <c r="Q359">
        <v>0</v>
      </c>
      <c r="R359">
        <v>0</v>
      </c>
      <c r="S359">
        <v>0</v>
      </c>
      <c r="T359">
        <v>2</v>
      </c>
      <c r="U359">
        <v>0</v>
      </c>
      <c r="V359">
        <v>4</v>
      </c>
      <c r="W359">
        <v>0</v>
      </c>
      <c r="X359">
        <v>0</v>
      </c>
      <c r="Y359">
        <v>5</v>
      </c>
      <c r="Z359">
        <v>2.4</v>
      </c>
      <c r="AA359">
        <v>0</v>
      </c>
      <c r="AB359">
        <v>0</v>
      </c>
      <c r="AC359">
        <v>0</v>
      </c>
      <c r="AD359">
        <v>0</v>
      </c>
      <c r="AE359">
        <v>0</v>
      </c>
      <c r="AF359">
        <v>0</v>
      </c>
      <c r="AG359">
        <v>0</v>
      </c>
      <c r="AH359">
        <v>0</v>
      </c>
      <c r="AI359">
        <v>0</v>
      </c>
      <c r="AJ359">
        <v>0</v>
      </c>
      <c r="AK359">
        <v>2</v>
      </c>
      <c r="AL359">
        <v>0</v>
      </c>
      <c r="AM359">
        <v>0</v>
      </c>
      <c r="AN359">
        <v>0</v>
      </c>
      <c r="AO359">
        <v>6.1</v>
      </c>
      <c r="AP359">
        <v>0</v>
      </c>
      <c r="AQ359">
        <v>0</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0</v>
      </c>
    </row>
    <row r="360" spans="1:75" x14ac:dyDescent="0.25">
      <c r="A360">
        <v>2449000</v>
      </c>
      <c r="B360">
        <v>1</v>
      </c>
      <c r="C360" s="1">
        <v>24746</v>
      </c>
      <c r="D360">
        <v>1</v>
      </c>
      <c r="E360">
        <v>7.2</v>
      </c>
      <c r="F360">
        <v>28.3</v>
      </c>
      <c r="G360">
        <v>19</v>
      </c>
      <c r="H360">
        <v>6</v>
      </c>
      <c r="I360">
        <v>1</v>
      </c>
      <c r="J360">
        <v>1</v>
      </c>
      <c r="K360">
        <v>1</v>
      </c>
      <c r="N360">
        <v>0</v>
      </c>
      <c r="O360">
        <v>0</v>
      </c>
      <c r="P360">
        <v>0</v>
      </c>
      <c r="Q360">
        <v>0</v>
      </c>
      <c r="R360">
        <v>0</v>
      </c>
      <c r="S360">
        <v>0</v>
      </c>
      <c r="T360">
        <v>0</v>
      </c>
      <c r="U360">
        <v>0</v>
      </c>
      <c r="V360">
        <v>0</v>
      </c>
      <c r="W360">
        <v>0</v>
      </c>
      <c r="X360">
        <v>4</v>
      </c>
      <c r="Y360">
        <v>6.1</v>
      </c>
      <c r="Z360">
        <v>0</v>
      </c>
      <c r="AA360">
        <v>0</v>
      </c>
      <c r="AB360">
        <v>0</v>
      </c>
      <c r="AC360">
        <v>0</v>
      </c>
      <c r="AD360">
        <v>0</v>
      </c>
      <c r="AE360">
        <v>0</v>
      </c>
      <c r="AF360">
        <v>7.2</v>
      </c>
      <c r="AG360">
        <v>0</v>
      </c>
      <c r="AH360">
        <v>1</v>
      </c>
      <c r="AI360">
        <v>0</v>
      </c>
      <c r="AJ360">
        <v>0</v>
      </c>
      <c r="AK360">
        <v>3</v>
      </c>
      <c r="AL360">
        <v>0</v>
      </c>
      <c r="AM360">
        <v>0</v>
      </c>
      <c r="AN360">
        <v>7</v>
      </c>
      <c r="AO360">
        <v>0</v>
      </c>
      <c r="AP360">
        <v>0</v>
      </c>
      <c r="AQ360">
        <v>0</v>
      </c>
      <c r="AR360">
        <v>0</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row>
    <row r="361" spans="1:75" x14ac:dyDescent="0.25">
      <c r="A361">
        <v>2449000</v>
      </c>
      <c r="B361">
        <v>1</v>
      </c>
      <c r="C361" s="1">
        <v>24777</v>
      </c>
      <c r="D361">
        <v>1</v>
      </c>
      <c r="E361">
        <v>10.199999999999999</v>
      </c>
      <c r="F361">
        <v>29.3</v>
      </c>
      <c r="G361">
        <v>28</v>
      </c>
      <c r="H361">
        <v>6</v>
      </c>
      <c r="I361">
        <v>1</v>
      </c>
      <c r="J361">
        <v>1</v>
      </c>
      <c r="K361">
        <v>1</v>
      </c>
      <c r="N361">
        <v>0</v>
      </c>
      <c r="O361">
        <v>0</v>
      </c>
      <c r="P361">
        <v>0</v>
      </c>
      <c r="Q361">
        <v>0</v>
      </c>
      <c r="R361">
        <v>0</v>
      </c>
      <c r="S361">
        <v>1</v>
      </c>
      <c r="T361">
        <v>0</v>
      </c>
      <c r="U361">
        <v>0</v>
      </c>
      <c r="V361">
        <v>0</v>
      </c>
      <c r="W361">
        <v>0</v>
      </c>
      <c r="X361">
        <v>0</v>
      </c>
      <c r="Y361">
        <v>6</v>
      </c>
      <c r="Z361">
        <v>0</v>
      </c>
      <c r="AA361">
        <v>0</v>
      </c>
      <c r="AB361">
        <v>0</v>
      </c>
      <c r="AC361">
        <v>8.1</v>
      </c>
      <c r="AD361">
        <v>0</v>
      </c>
      <c r="AE361">
        <v>0</v>
      </c>
      <c r="AF361">
        <v>0</v>
      </c>
      <c r="AG361">
        <v>3</v>
      </c>
      <c r="AH361">
        <v>0</v>
      </c>
      <c r="AI361">
        <v>0</v>
      </c>
      <c r="AJ361">
        <v>1</v>
      </c>
      <c r="AK361">
        <v>0</v>
      </c>
      <c r="AL361">
        <v>0</v>
      </c>
      <c r="AM361">
        <v>0</v>
      </c>
      <c r="AN361">
        <v>0</v>
      </c>
      <c r="AO361">
        <v>10.199999999999999</v>
      </c>
      <c r="AP361">
        <v>0</v>
      </c>
      <c r="AQ361">
        <v>0</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0</v>
      </c>
    </row>
    <row r="362" spans="1:75" x14ac:dyDescent="0.25">
      <c r="A362">
        <v>2449000</v>
      </c>
      <c r="B362">
        <v>1</v>
      </c>
      <c r="C362" s="1">
        <v>24807</v>
      </c>
      <c r="D362">
        <v>1</v>
      </c>
      <c r="E362">
        <v>10.3</v>
      </c>
      <c r="F362">
        <v>51</v>
      </c>
      <c r="G362">
        <v>27</v>
      </c>
      <c r="H362">
        <v>9</v>
      </c>
      <c r="I362">
        <v>1</v>
      </c>
      <c r="J362">
        <v>1</v>
      </c>
      <c r="K362">
        <v>1</v>
      </c>
      <c r="N362">
        <v>0</v>
      </c>
      <c r="O362">
        <v>0</v>
      </c>
      <c r="P362">
        <v>7.2</v>
      </c>
      <c r="Q362">
        <v>1</v>
      </c>
      <c r="R362">
        <v>0</v>
      </c>
      <c r="S362">
        <v>0</v>
      </c>
      <c r="T362">
        <v>2</v>
      </c>
      <c r="U362">
        <v>6.2</v>
      </c>
      <c r="V362">
        <v>4</v>
      </c>
      <c r="W362">
        <v>0</v>
      </c>
      <c r="X362">
        <v>0</v>
      </c>
      <c r="Y362">
        <v>0</v>
      </c>
      <c r="Z362">
        <v>0</v>
      </c>
      <c r="AA362">
        <v>0</v>
      </c>
      <c r="AB362">
        <v>0</v>
      </c>
      <c r="AC362">
        <v>0</v>
      </c>
      <c r="AD362">
        <v>6.1</v>
      </c>
      <c r="AE362">
        <v>0</v>
      </c>
      <c r="AF362">
        <v>0</v>
      </c>
      <c r="AG362">
        <v>0</v>
      </c>
      <c r="AH362">
        <v>0</v>
      </c>
      <c r="AI362">
        <v>0</v>
      </c>
      <c r="AJ362">
        <v>8.1999999999999993</v>
      </c>
      <c r="AK362">
        <v>0</v>
      </c>
      <c r="AL362">
        <v>0</v>
      </c>
      <c r="AM362">
        <v>0</v>
      </c>
      <c r="AN362">
        <v>10.3</v>
      </c>
      <c r="AO362">
        <v>0</v>
      </c>
      <c r="AP362">
        <v>6</v>
      </c>
      <c r="AQ362">
        <v>0</v>
      </c>
      <c r="AR362">
        <v>0</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row>
    <row r="363" spans="1:75" s="2" customFormat="1" x14ac:dyDescent="0.25">
      <c r="A363" s="2">
        <v>2449000</v>
      </c>
      <c r="B363" s="2">
        <v>1</v>
      </c>
      <c r="C363" s="3">
        <v>24838</v>
      </c>
      <c r="D363" s="2">
        <v>1</v>
      </c>
      <c r="E363" s="2">
        <v>15.1</v>
      </c>
      <c r="F363" s="2">
        <v>134.6</v>
      </c>
      <c r="G363" s="2">
        <v>19</v>
      </c>
      <c r="H363" s="2">
        <v>17</v>
      </c>
      <c r="I363" s="2">
        <v>1</v>
      </c>
      <c r="J363" s="2">
        <v>1</v>
      </c>
      <c r="K363" s="2">
        <v>1</v>
      </c>
      <c r="N363" s="2">
        <v>0</v>
      </c>
      <c r="O363" s="2">
        <v>3</v>
      </c>
      <c r="P363" s="2">
        <v>8.1999999999999993</v>
      </c>
      <c r="Q363" s="2">
        <v>0</v>
      </c>
      <c r="R363" s="2">
        <v>0</v>
      </c>
      <c r="S363" s="2">
        <v>0</v>
      </c>
      <c r="T363" s="2">
        <v>0</v>
      </c>
      <c r="U363" s="2">
        <v>0</v>
      </c>
      <c r="V363" s="2">
        <v>0</v>
      </c>
      <c r="W363" s="2">
        <v>0</v>
      </c>
      <c r="X363" s="2">
        <v>0</v>
      </c>
      <c r="Y363" s="2">
        <v>2</v>
      </c>
      <c r="Z363" s="2">
        <v>6.2</v>
      </c>
      <c r="AA363" s="2">
        <v>4.0999999999999996</v>
      </c>
      <c r="AB363" s="2">
        <v>8</v>
      </c>
      <c r="AC363" s="2">
        <v>12.4</v>
      </c>
      <c r="AD363" s="2">
        <v>9</v>
      </c>
      <c r="AE363" s="2">
        <v>12.2</v>
      </c>
      <c r="AF363" s="2">
        <v>15.1</v>
      </c>
      <c r="AG363" s="2">
        <v>9.1999999999999993</v>
      </c>
      <c r="AH363" s="2">
        <v>11.1</v>
      </c>
      <c r="AI363" s="2">
        <v>13.2</v>
      </c>
      <c r="AJ363" s="2">
        <v>7.3</v>
      </c>
      <c r="AK363" s="2">
        <v>2.6</v>
      </c>
      <c r="AL363" s="2">
        <v>3</v>
      </c>
      <c r="AM363" s="2">
        <v>0</v>
      </c>
      <c r="AN363" s="2">
        <v>0</v>
      </c>
      <c r="AO363" s="2">
        <v>0</v>
      </c>
      <c r="AP363" s="2">
        <v>0</v>
      </c>
      <c r="AQ363" s="2">
        <v>8</v>
      </c>
      <c r="AR363" s="2">
        <v>0</v>
      </c>
      <c r="AS363" s="2">
        <v>1</v>
      </c>
      <c r="AT363" s="2">
        <v>1</v>
      </c>
      <c r="AU363" s="2">
        <v>1</v>
      </c>
      <c r="AV363" s="2">
        <v>1</v>
      </c>
      <c r="AW363" s="2">
        <v>1</v>
      </c>
      <c r="AX363" s="2">
        <v>1</v>
      </c>
      <c r="AY363" s="2">
        <v>1</v>
      </c>
      <c r="AZ363" s="2">
        <v>1</v>
      </c>
      <c r="BA363" s="2">
        <v>1</v>
      </c>
      <c r="BB363" s="2">
        <v>1</v>
      </c>
      <c r="BC363" s="2">
        <v>1</v>
      </c>
      <c r="BD363" s="2">
        <v>1</v>
      </c>
      <c r="BE363" s="2">
        <v>1</v>
      </c>
      <c r="BF363" s="2">
        <v>1</v>
      </c>
      <c r="BG363" s="2">
        <v>1</v>
      </c>
      <c r="BH363" s="2">
        <v>1</v>
      </c>
      <c r="BI363" s="2">
        <v>1</v>
      </c>
      <c r="BJ363" s="2">
        <v>1</v>
      </c>
      <c r="BK363" s="2">
        <v>1</v>
      </c>
      <c r="BL363" s="2">
        <v>1</v>
      </c>
      <c r="BM363" s="2">
        <v>1</v>
      </c>
      <c r="BN363" s="2">
        <v>1</v>
      </c>
      <c r="BO363" s="2">
        <v>1</v>
      </c>
      <c r="BP363" s="2">
        <v>1</v>
      </c>
      <c r="BQ363" s="2">
        <v>1</v>
      </c>
      <c r="BR363" s="2">
        <v>1</v>
      </c>
      <c r="BS363" s="2">
        <v>1</v>
      </c>
      <c r="BT363" s="2">
        <v>1</v>
      </c>
      <c r="BU363" s="2">
        <v>1</v>
      </c>
      <c r="BV363" s="2">
        <v>1</v>
      </c>
      <c r="BW363" s="2">
        <v>1</v>
      </c>
    </row>
    <row r="364" spans="1:75" x14ac:dyDescent="0.25">
      <c r="A364">
        <v>2449000</v>
      </c>
      <c r="B364">
        <v>1</v>
      </c>
      <c r="C364" s="1">
        <v>24869</v>
      </c>
      <c r="D364">
        <v>1</v>
      </c>
      <c r="E364">
        <v>8.1</v>
      </c>
      <c r="F364">
        <v>23.1</v>
      </c>
      <c r="G364">
        <v>14</v>
      </c>
      <c r="H364">
        <v>7</v>
      </c>
      <c r="I364">
        <v>1</v>
      </c>
      <c r="J364">
        <v>1</v>
      </c>
      <c r="K364">
        <v>1</v>
      </c>
      <c r="N364">
        <v>2</v>
      </c>
      <c r="O364">
        <v>0</v>
      </c>
      <c r="P364">
        <v>0</v>
      </c>
      <c r="Q364">
        <v>0</v>
      </c>
      <c r="R364">
        <v>0</v>
      </c>
      <c r="S364">
        <v>0</v>
      </c>
      <c r="T364">
        <v>0</v>
      </c>
      <c r="U364">
        <v>0</v>
      </c>
      <c r="V364">
        <v>0</v>
      </c>
      <c r="W364">
        <v>0</v>
      </c>
      <c r="X364">
        <v>0</v>
      </c>
      <c r="Y364">
        <v>0</v>
      </c>
      <c r="Z364">
        <v>0</v>
      </c>
      <c r="AA364">
        <v>8.1</v>
      </c>
      <c r="AB364">
        <v>5</v>
      </c>
      <c r="AC364">
        <v>3</v>
      </c>
      <c r="AD364">
        <v>0</v>
      </c>
      <c r="AE364">
        <v>0</v>
      </c>
      <c r="AF364">
        <v>0</v>
      </c>
      <c r="AG364">
        <v>0</v>
      </c>
      <c r="AH364">
        <v>0</v>
      </c>
      <c r="AI364">
        <v>1</v>
      </c>
      <c r="AJ364">
        <v>0</v>
      </c>
      <c r="AK364">
        <v>2</v>
      </c>
      <c r="AL364">
        <v>0</v>
      </c>
      <c r="AM364">
        <v>0</v>
      </c>
      <c r="AN364">
        <v>0</v>
      </c>
      <c r="AO364">
        <v>2</v>
      </c>
      <c r="AP364">
        <v>0</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0</v>
      </c>
    </row>
    <row r="365" spans="1:75" x14ac:dyDescent="0.25">
      <c r="A365">
        <v>2449000</v>
      </c>
      <c r="B365">
        <v>1</v>
      </c>
      <c r="C365" s="1">
        <v>24898</v>
      </c>
      <c r="D365">
        <v>1</v>
      </c>
      <c r="E365">
        <v>12</v>
      </c>
      <c r="F365">
        <v>38.299999999999997</v>
      </c>
      <c r="G365">
        <v>12</v>
      </c>
      <c r="H365">
        <v>8</v>
      </c>
      <c r="I365">
        <v>1</v>
      </c>
      <c r="J365">
        <v>1</v>
      </c>
      <c r="K365">
        <v>1</v>
      </c>
      <c r="N365">
        <v>0</v>
      </c>
      <c r="O365">
        <v>0</v>
      </c>
      <c r="P365">
        <v>0</v>
      </c>
      <c r="Q365">
        <v>0</v>
      </c>
      <c r="R365">
        <v>0</v>
      </c>
      <c r="S365">
        <v>0</v>
      </c>
      <c r="T365">
        <v>0</v>
      </c>
      <c r="U365">
        <v>2</v>
      </c>
      <c r="V365">
        <v>6.1</v>
      </c>
      <c r="W365">
        <v>0</v>
      </c>
      <c r="X365">
        <v>8.1</v>
      </c>
      <c r="Y365">
        <v>12</v>
      </c>
      <c r="Z365">
        <v>0</v>
      </c>
      <c r="AA365">
        <v>0</v>
      </c>
      <c r="AB365">
        <v>2</v>
      </c>
      <c r="AC365">
        <v>4.0999999999999996</v>
      </c>
      <c r="AD365">
        <v>0</v>
      </c>
      <c r="AE365">
        <v>0</v>
      </c>
      <c r="AF365">
        <v>0</v>
      </c>
      <c r="AG365">
        <v>0</v>
      </c>
      <c r="AH365">
        <v>0</v>
      </c>
      <c r="AI365">
        <v>2</v>
      </c>
      <c r="AJ365">
        <v>0</v>
      </c>
      <c r="AK365">
        <v>0</v>
      </c>
      <c r="AL365">
        <v>0</v>
      </c>
      <c r="AM365">
        <v>0</v>
      </c>
      <c r="AN365">
        <v>0</v>
      </c>
      <c r="AO365">
        <v>0</v>
      </c>
      <c r="AP365">
        <v>0</v>
      </c>
      <c r="AQ365">
        <v>0</v>
      </c>
      <c r="AR365">
        <v>2</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row>
    <row r="366" spans="1:75" x14ac:dyDescent="0.25">
      <c r="A366">
        <v>2449000</v>
      </c>
      <c r="B366">
        <v>1</v>
      </c>
      <c r="C366" s="1">
        <v>24929</v>
      </c>
      <c r="D366">
        <v>1</v>
      </c>
      <c r="E366">
        <v>7.4</v>
      </c>
      <c r="F366">
        <v>20.5</v>
      </c>
      <c r="G366">
        <v>18</v>
      </c>
      <c r="H366">
        <v>7</v>
      </c>
      <c r="I366">
        <v>1</v>
      </c>
      <c r="J366">
        <v>1</v>
      </c>
      <c r="K366">
        <v>1</v>
      </c>
      <c r="N366">
        <v>0</v>
      </c>
      <c r="O366">
        <v>1</v>
      </c>
      <c r="P366">
        <v>0</v>
      </c>
      <c r="Q366">
        <v>0</v>
      </c>
      <c r="R366">
        <v>0</v>
      </c>
      <c r="S366">
        <v>0</v>
      </c>
      <c r="T366">
        <v>0</v>
      </c>
      <c r="U366">
        <v>0</v>
      </c>
      <c r="V366">
        <v>2</v>
      </c>
      <c r="W366">
        <v>0</v>
      </c>
      <c r="X366">
        <v>0</v>
      </c>
      <c r="Y366">
        <v>0</v>
      </c>
      <c r="Z366">
        <v>0</v>
      </c>
      <c r="AA366">
        <v>0</v>
      </c>
      <c r="AB366">
        <v>0</v>
      </c>
      <c r="AC366">
        <v>0</v>
      </c>
      <c r="AD366">
        <v>0</v>
      </c>
      <c r="AE366">
        <v>7.4</v>
      </c>
      <c r="AF366">
        <v>0</v>
      </c>
      <c r="AG366">
        <v>4.0999999999999996</v>
      </c>
      <c r="AH366">
        <v>2</v>
      </c>
      <c r="AI366">
        <v>0</v>
      </c>
      <c r="AJ366">
        <v>0</v>
      </c>
      <c r="AK366">
        <v>0</v>
      </c>
      <c r="AL366">
        <v>0</v>
      </c>
      <c r="AM366">
        <v>3</v>
      </c>
      <c r="AN366">
        <v>0</v>
      </c>
      <c r="AO366">
        <v>0</v>
      </c>
      <c r="AP366">
        <v>1</v>
      </c>
      <c r="AQ366">
        <v>0</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0</v>
      </c>
    </row>
    <row r="367" spans="1:75" x14ac:dyDescent="0.25">
      <c r="A367">
        <v>2449000</v>
      </c>
      <c r="B367">
        <v>1</v>
      </c>
      <c r="C367" s="1">
        <v>24959</v>
      </c>
      <c r="D367">
        <v>1</v>
      </c>
      <c r="E367">
        <v>6.1</v>
      </c>
      <c r="F367">
        <v>14.1</v>
      </c>
      <c r="G367">
        <v>16</v>
      </c>
      <c r="H367">
        <v>4</v>
      </c>
      <c r="I367">
        <v>1</v>
      </c>
      <c r="J367">
        <v>1</v>
      </c>
      <c r="K367">
        <v>1</v>
      </c>
      <c r="N367">
        <v>0</v>
      </c>
      <c r="O367">
        <v>0</v>
      </c>
      <c r="P367">
        <v>0</v>
      </c>
      <c r="Q367">
        <v>0</v>
      </c>
      <c r="R367">
        <v>0</v>
      </c>
      <c r="S367">
        <v>0</v>
      </c>
      <c r="T367">
        <v>0</v>
      </c>
      <c r="U367">
        <v>0</v>
      </c>
      <c r="V367">
        <v>0</v>
      </c>
      <c r="W367">
        <v>0</v>
      </c>
      <c r="X367">
        <v>0</v>
      </c>
      <c r="Y367">
        <v>0</v>
      </c>
      <c r="Z367">
        <v>0</v>
      </c>
      <c r="AA367">
        <v>2</v>
      </c>
      <c r="AB367">
        <v>0</v>
      </c>
      <c r="AC367">
        <v>6.1</v>
      </c>
      <c r="AD367">
        <v>4</v>
      </c>
      <c r="AE367">
        <v>0</v>
      </c>
      <c r="AF367">
        <v>0</v>
      </c>
      <c r="AG367">
        <v>0</v>
      </c>
      <c r="AH367">
        <v>0</v>
      </c>
      <c r="AI367">
        <v>0</v>
      </c>
      <c r="AJ367">
        <v>0</v>
      </c>
      <c r="AK367">
        <v>0</v>
      </c>
      <c r="AL367">
        <v>0</v>
      </c>
      <c r="AM367">
        <v>0</v>
      </c>
      <c r="AN367">
        <v>0</v>
      </c>
      <c r="AO367">
        <v>0</v>
      </c>
      <c r="AP367">
        <v>2</v>
      </c>
      <c r="AQ367">
        <v>0</v>
      </c>
      <c r="AR367">
        <v>0</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row>
    <row r="368" spans="1:75" x14ac:dyDescent="0.25">
      <c r="A368">
        <v>2449000</v>
      </c>
      <c r="B368">
        <v>1</v>
      </c>
      <c r="C368" s="1">
        <v>24990</v>
      </c>
      <c r="D368">
        <v>1</v>
      </c>
      <c r="E368">
        <v>14.9</v>
      </c>
      <c r="F368">
        <v>22.9</v>
      </c>
      <c r="G368">
        <v>20</v>
      </c>
      <c r="H368">
        <v>3</v>
      </c>
      <c r="I368">
        <v>1</v>
      </c>
      <c r="J368">
        <v>1</v>
      </c>
      <c r="K368">
        <v>1</v>
      </c>
      <c r="N368">
        <v>0</v>
      </c>
      <c r="O368">
        <v>0</v>
      </c>
      <c r="P368">
        <v>0</v>
      </c>
      <c r="Q368">
        <v>0</v>
      </c>
      <c r="R368">
        <v>0</v>
      </c>
      <c r="S368">
        <v>0</v>
      </c>
      <c r="T368">
        <v>7</v>
      </c>
      <c r="U368">
        <v>1</v>
      </c>
      <c r="V368">
        <v>0</v>
      </c>
      <c r="W368">
        <v>0</v>
      </c>
      <c r="X368">
        <v>0</v>
      </c>
      <c r="Y368">
        <v>0</v>
      </c>
      <c r="Z368">
        <v>0</v>
      </c>
      <c r="AA368">
        <v>0</v>
      </c>
      <c r="AB368">
        <v>0</v>
      </c>
      <c r="AC368">
        <v>0</v>
      </c>
      <c r="AD368">
        <v>0</v>
      </c>
      <c r="AE368">
        <v>0</v>
      </c>
      <c r="AF368">
        <v>0</v>
      </c>
      <c r="AG368">
        <v>14.9</v>
      </c>
      <c r="AH368">
        <v>0</v>
      </c>
      <c r="AI368">
        <v>0</v>
      </c>
      <c r="AJ368">
        <v>0</v>
      </c>
      <c r="AK368">
        <v>0</v>
      </c>
      <c r="AL368">
        <v>0</v>
      </c>
      <c r="AM368">
        <v>0</v>
      </c>
      <c r="AN368">
        <v>0</v>
      </c>
      <c r="AO368">
        <v>0</v>
      </c>
      <c r="AP368">
        <v>0</v>
      </c>
      <c r="AQ368">
        <v>0</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0</v>
      </c>
    </row>
    <row r="369" spans="1:75" x14ac:dyDescent="0.25">
      <c r="A369">
        <v>2449000</v>
      </c>
      <c r="B369">
        <v>1</v>
      </c>
      <c r="C369" s="1">
        <v>25020</v>
      </c>
      <c r="D369">
        <v>1</v>
      </c>
      <c r="E369">
        <v>10</v>
      </c>
      <c r="F369">
        <v>14.1</v>
      </c>
      <c r="G369">
        <v>11</v>
      </c>
      <c r="H369">
        <v>2</v>
      </c>
      <c r="I369">
        <v>1</v>
      </c>
      <c r="J369">
        <v>1</v>
      </c>
      <c r="K369">
        <v>1</v>
      </c>
      <c r="N369">
        <v>0</v>
      </c>
      <c r="O369">
        <v>0</v>
      </c>
      <c r="P369">
        <v>0</v>
      </c>
      <c r="Q369">
        <v>0</v>
      </c>
      <c r="R369">
        <v>0</v>
      </c>
      <c r="S369">
        <v>0</v>
      </c>
      <c r="T369">
        <v>0</v>
      </c>
      <c r="U369">
        <v>0</v>
      </c>
      <c r="V369">
        <v>0</v>
      </c>
      <c r="W369">
        <v>0</v>
      </c>
      <c r="X369">
        <v>10</v>
      </c>
      <c r="Y369">
        <v>0</v>
      </c>
      <c r="Z369">
        <v>0</v>
      </c>
      <c r="AA369">
        <v>0</v>
      </c>
      <c r="AB369">
        <v>0</v>
      </c>
      <c r="AC369">
        <v>0</v>
      </c>
      <c r="AD369">
        <v>0</v>
      </c>
      <c r="AE369">
        <v>0</v>
      </c>
      <c r="AF369">
        <v>0</v>
      </c>
      <c r="AG369">
        <v>0</v>
      </c>
      <c r="AH369">
        <v>0</v>
      </c>
      <c r="AI369">
        <v>0</v>
      </c>
      <c r="AJ369">
        <v>0</v>
      </c>
      <c r="AK369">
        <v>0</v>
      </c>
      <c r="AL369">
        <v>0</v>
      </c>
      <c r="AM369">
        <v>4.0999999999999996</v>
      </c>
      <c r="AN369">
        <v>0</v>
      </c>
      <c r="AO369">
        <v>0</v>
      </c>
      <c r="AP369">
        <v>0</v>
      </c>
      <c r="AQ369">
        <v>0</v>
      </c>
      <c r="AR369">
        <v>0</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row>
    <row r="370" spans="1:75" x14ac:dyDescent="0.25">
      <c r="A370">
        <v>2449000</v>
      </c>
      <c r="B370">
        <v>1</v>
      </c>
      <c r="C370" s="1">
        <v>25051</v>
      </c>
      <c r="D370">
        <v>1</v>
      </c>
      <c r="E370">
        <v>11</v>
      </c>
      <c r="F370">
        <v>29.4</v>
      </c>
      <c r="G370">
        <v>11</v>
      </c>
      <c r="H370">
        <v>5</v>
      </c>
      <c r="I370">
        <v>1</v>
      </c>
      <c r="J370">
        <v>1</v>
      </c>
      <c r="K370">
        <v>1</v>
      </c>
      <c r="N370">
        <v>0</v>
      </c>
      <c r="O370">
        <v>0</v>
      </c>
      <c r="P370">
        <v>0</v>
      </c>
      <c r="Q370">
        <v>0</v>
      </c>
      <c r="R370">
        <v>0</v>
      </c>
      <c r="S370">
        <v>0</v>
      </c>
      <c r="T370">
        <v>0</v>
      </c>
      <c r="U370">
        <v>2</v>
      </c>
      <c r="V370">
        <v>0</v>
      </c>
      <c r="W370">
        <v>7.2</v>
      </c>
      <c r="X370">
        <v>11</v>
      </c>
      <c r="Y370">
        <v>0</v>
      </c>
      <c r="Z370">
        <v>0</v>
      </c>
      <c r="AA370">
        <v>0</v>
      </c>
      <c r="AB370">
        <v>0</v>
      </c>
      <c r="AC370">
        <v>0</v>
      </c>
      <c r="AD370">
        <v>0</v>
      </c>
      <c r="AE370">
        <v>0</v>
      </c>
      <c r="AF370">
        <v>0</v>
      </c>
      <c r="AG370">
        <v>0</v>
      </c>
      <c r="AH370">
        <v>0</v>
      </c>
      <c r="AI370">
        <v>0</v>
      </c>
      <c r="AJ370">
        <v>0</v>
      </c>
      <c r="AK370">
        <v>0</v>
      </c>
      <c r="AL370">
        <v>0</v>
      </c>
      <c r="AM370">
        <v>0</v>
      </c>
      <c r="AN370">
        <v>1</v>
      </c>
      <c r="AO370">
        <v>0</v>
      </c>
      <c r="AP370">
        <v>0</v>
      </c>
      <c r="AQ370">
        <v>8.1999999999999993</v>
      </c>
      <c r="AR370">
        <v>0</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row>
    <row r="371" spans="1:75" x14ac:dyDescent="0.25">
      <c r="A371">
        <v>2449000</v>
      </c>
      <c r="B371">
        <v>1</v>
      </c>
      <c r="C371" s="1">
        <v>25082</v>
      </c>
      <c r="D371">
        <v>1</v>
      </c>
      <c r="E371">
        <v>10</v>
      </c>
      <c r="F371">
        <v>16.100000000000001</v>
      </c>
      <c r="G371">
        <v>20</v>
      </c>
      <c r="H371">
        <v>3</v>
      </c>
      <c r="I371">
        <v>1</v>
      </c>
      <c r="J371">
        <v>1</v>
      </c>
      <c r="K371">
        <v>1</v>
      </c>
      <c r="N371">
        <v>0</v>
      </c>
      <c r="O371">
        <v>0</v>
      </c>
      <c r="P371">
        <v>0</v>
      </c>
      <c r="Q371">
        <v>0</v>
      </c>
      <c r="R371">
        <v>0</v>
      </c>
      <c r="S371">
        <v>0</v>
      </c>
      <c r="T371">
        <v>0</v>
      </c>
      <c r="U371">
        <v>2</v>
      </c>
      <c r="V371">
        <v>0</v>
      </c>
      <c r="W371">
        <v>0</v>
      </c>
      <c r="X371">
        <v>0</v>
      </c>
      <c r="Y371">
        <v>0</v>
      </c>
      <c r="Z371">
        <v>0</v>
      </c>
      <c r="AA371">
        <v>0</v>
      </c>
      <c r="AB371">
        <v>0</v>
      </c>
      <c r="AC371">
        <v>0</v>
      </c>
      <c r="AD371">
        <v>0</v>
      </c>
      <c r="AE371">
        <v>0</v>
      </c>
      <c r="AF371">
        <v>0</v>
      </c>
      <c r="AG371">
        <v>10</v>
      </c>
      <c r="AH371">
        <v>4.0999999999999996</v>
      </c>
      <c r="AI371">
        <v>0</v>
      </c>
      <c r="AJ371">
        <v>0</v>
      </c>
      <c r="AK371">
        <v>0</v>
      </c>
      <c r="AL371">
        <v>0</v>
      </c>
      <c r="AM371">
        <v>0</v>
      </c>
      <c r="AN371">
        <v>0</v>
      </c>
      <c r="AO371">
        <v>0</v>
      </c>
      <c r="AP371">
        <v>0</v>
      </c>
      <c r="AQ371">
        <v>0</v>
      </c>
      <c r="AS371">
        <v>1</v>
      </c>
      <c r="AT371">
        <v>1</v>
      </c>
      <c r="AU371">
        <v>1</v>
      </c>
      <c r="AV371">
        <v>1</v>
      </c>
      <c r="AW371">
        <v>1</v>
      </c>
      <c r="AX371">
        <v>1</v>
      </c>
      <c r="AY371">
        <v>1</v>
      </c>
      <c r="AZ371">
        <v>1</v>
      </c>
      <c r="BA371">
        <v>1</v>
      </c>
      <c r="BB371">
        <v>1</v>
      </c>
      <c r="BC371">
        <v>1</v>
      </c>
      <c r="BD371">
        <v>1</v>
      </c>
      <c r="BE371">
        <v>1</v>
      </c>
      <c r="BF371">
        <v>1</v>
      </c>
      <c r="BG371">
        <v>1</v>
      </c>
      <c r="BH371">
        <v>1</v>
      </c>
      <c r="BI371">
        <v>1</v>
      </c>
      <c r="BJ371">
        <v>1</v>
      </c>
      <c r="BK371">
        <v>1</v>
      </c>
      <c r="BL371">
        <v>1</v>
      </c>
      <c r="BM371">
        <v>1</v>
      </c>
      <c r="BN371">
        <v>1</v>
      </c>
      <c r="BO371">
        <v>1</v>
      </c>
      <c r="BP371">
        <v>1</v>
      </c>
      <c r="BQ371">
        <v>1</v>
      </c>
      <c r="BR371">
        <v>1</v>
      </c>
      <c r="BS371">
        <v>1</v>
      </c>
      <c r="BT371">
        <v>1</v>
      </c>
      <c r="BU371">
        <v>1</v>
      </c>
      <c r="BV371">
        <v>1</v>
      </c>
      <c r="BW371">
        <v>0</v>
      </c>
    </row>
    <row r="372" spans="1:75" x14ac:dyDescent="0.25">
      <c r="A372">
        <v>2449000</v>
      </c>
      <c r="B372">
        <v>1</v>
      </c>
      <c r="C372" s="1">
        <v>25112</v>
      </c>
      <c r="D372">
        <v>1</v>
      </c>
      <c r="E372">
        <v>11.3</v>
      </c>
      <c r="F372">
        <v>64.599999999999994</v>
      </c>
      <c r="G372">
        <v>18</v>
      </c>
      <c r="H372">
        <v>10</v>
      </c>
      <c r="I372">
        <v>1</v>
      </c>
      <c r="J372">
        <v>1</v>
      </c>
      <c r="K372">
        <v>1</v>
      </c>
      <c r="N372">
        <v>0</v>
      </c>
      <c r="O372">
        <v>0</v>
      </c>
      <c r="P372">
        <v>0</v>
      </c>
      <c r="Q372">
        <v>0</v>
      </c>
      <c r="R372">
        <v>0</v>
      </c>
      <c r="S372">
        <v>0</v>
      </c>
      <c r="T372">
        <v>0</v>
      </c>
      <c r="U372">
        <v>0</v>
      </c>
      <c r="V372">
        <v>0</v>
      </c>
      <c r="W372">
        <v>0</v>
      </c>
      <c r="X372">
        <v>8.1999999999999993</v>
      </c>
      <c r="Y372">
        <v>0</v>
      </c>
      <c r="Z372">
        <v>6.3</v>
      </c>
      <c r="AA372">
        <v>0</v>
      </c>
      <c r="AB372">
        <v>0</v>
      </c>
      <c r="AC372">
        <v>0</v>
      </c>
      <c r="AD372">
        <v>4</v>
      </c>
      <c r="AE372">
        <v>11.3</v>
      </c>
      <c r="AF372">
        <v>3.1</v>
      </c>
      <c r="AG372">
        <v>0</v>
      </c>
      <c r="AH372">
        <v>5.0999999999999996</v>
      </c>
      <c r="AI372">
        <v>8.3000000000000007</v>
      </c>
      <c r="AJ372">
        <v>11.2</v>
      </c>
      <c r="AK372">
        <v>0</v>
      </c>
      <c r="AL372">
        <v>0</v>
      </c>
      <c r="AM372">
        <v>4.0999999999999996</v>
      </c>
      <c r="AN372">
        <v>3</v>
      </c>
      <c r="AO372">
        <v>0</v>
      </c>
      <c r="AP372">
        <v>0</v>
      </c>
      <c r="AQ372">
        <v>0</v>
      </c>
      <c r="AR372">
        <v>0</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row>
    <row r="373" spans="1:75" x14ac:dyDescent="0.25">
      <c r="A373">
        <v>2449000</v>
      </c>
      <c r="B373">
        <v>1</v>
      </c>
      <c r="C373" s="1">
        <v>25143</v>
      </c>
      <c r="D373">
        <v>1</v>
      </c>
      <c r="E373">
        <v>12.2</v>
      </c>
      <c r="F373">
        <v>56.7</v>
      </c>
      <c r="G373">
        <v>30</v>
      </c>
      <c r="H373">
        <v>8</v>
      </c>
      <c r="I373">
        <v>1</v>
      </c>
      <c r="J373">
        <v>1</v>
      </c>
      <c r="K373">
        <v>1</v>
      </c>
      <c r="N373">
        <v>0</v>
      </c>
      <c r="O373">
        <v>0</v>
      </c>
      <c r="P373">
        <v>0</v>
      </c>
      <c r="Q373">
        <v>0</v>
      </c>
      <c r="R373">
        <v>2</v>
      </c>
      <c r="S373">
        <v>0</v>
      </c>
      <c r="T373">
        <v>0</v>
      </c>
      <c r="U373">
        <v>6.2</v>
      </c>
      <c r="V373">
        <v>0</v>
      </c>
      <c r="W373">
        <v>0</v>
      </c>
      <c r="X373">
        <v>7</v>
      </c>
      <c r="Y373">
        <v>0</v>
      </c>
      <c r="Z373">
        <v>0</v>
      </c>
      <c r="AA373">
        <v>0</v>
      </c>
      <c r="AB373">
        <v>0</v>
      </c>
      <c r="AC373">
        <v>1</v>
      </c>
      <c r="AD373">
        <v>0</v>
      </c>
      <c r="AE373">
        <v>0</v>
      </c>
      <c r="AF373">
        <v>0</v>
      </c>
      <c r="AG373">
        <v>0</v>
      </c>
      <c r="AH373">
        <v>0</v>
      </c>
      <c r="AI373">
        <v>0</v>
      </c>
      <c r="AJ373">
        <v>0</v>
      </c>
      <c r="AK373">
        <v>0</v>
      </c>
      <c r="AL373">
        <v>0</v>
      </c>
      <c r="AM373">
        <v>0</v>
      </c>
      <c r="AN373">
        <v>9.1999999999999993</v>
      </c>
      <c r="AO373">
        <v>11</v>
      </c>
      <c r="AP373">
        <v>8.1</v>
      </c>
      <c r="AQ373">
        <v>12.2</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0</v>
      </c>
    </row>
    <row r="374" spans="1:75" x14ac:dyDescent="0.25">
      <c r="A374">
        <v>2449000</v>
      </c>
      <c r="B374">
        <v>1</v>
      </c>
      <c r="C374" s="1">
        <v>25173</v>
      </c>
      <c r="D374">
        <v>1</v>
      </c>
      <c r="E374">
        <v>9.1999999999999993</v>
      </c>
      <c r="F374">
        <v>52.6</v>
      </c>
      <c r="G374">
        <v>2</v>
      </c>
      <c r="H374">
        <v>10</v>
      </c>
      <c r="I374">
        <v>1</v>
      </c>
      <c r="J374">
        <v>1</v>
      </c>
      <c r="K374">
        <v>1</v>
      </c>
      <c r="N374">
        <v>5</v>
      </c>
      <c r="O374">
        <v>9.1999999999999993</v>
      </c>
      <c r="P374">
        <v>0</v>
      </c>
      <c r="Q374">
        <v>0</v>
      </c>
      <c r="R374">
        <v>0</v>
      </c>
      <c r="S374">
        <v>0</v>
      </c>
      <c r="T374">
        <v>2</v>
      </c>
      <c r="U374">
        <v>0</v>
      </c>
      <c r="V374">
        <v>5</v>
      </c>
      <c r="W374">
        <v>0</v>
      </c>
      <c r="X374">
        <v>0</v>
      </c>
      <c r="Y374">
        <v>0</v>
      </c>
      <c r="Z374">
        <v>0</v>
      </c>
      <c r="AA374">
        <v>0</v>
      </c>
      <c r="AB374">
        <v>0</v>
      </c>
      <c r="AC374">
        <v>0</v>
      </c>
      <c r="AD374">
        <v>0</v>
      </c>
      <c r="AE374">
        <v>0</v>
      </c>
      <c r="AF374">
        <v>0</v>
      </c>
      <c r="AG374">
        <v>0</v>
      </c>
      <c r="AH374">
        <v>4.0999999999999996</v>
      </c>
      <c r="AI374">
        <v>0</v>
      </c>
      <c r="AJ374">
        <v>6</v>
      </c>
      <c r="AK374">
        <v>8.3000000000000007</v>
      </c>
      <c r="AL374">
        <v>3</v>
      </c>
      <c r="AM374">
        <v>0</v>
      </c>
      <c r="AN374">
        <v>6</v>
      </c>
      <c r="AO374">
        <v>0</v>
      </c>
      <c r="AP374">
        <v>4</v>
      </c>
      <c r="AQ374">
        <v>0</v>
      </c>
      <c r="AR374">
        <v>0</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row>
    <row r="375" spans="1:75" s="2" customFormat="1" x14ac:dyDescent="0.25">
      <c r="A375" s="2">
        <v>2449000</v>
      </c>
      <c r="B375" s="2">
        <v>1</v>
      </c>
      <c r="C375" s="3">
        <v>25204</v>
      </c>
      <c r="D375" s="2">
        <v>1</v>
      </c>
      <c r="E375" s="2">
        <v>11</v>
      </c>
      <c r="F375" s="2">
        <v>44.6</v>
      </c>
      <c r="G375" s="2">
        <v>12</v>
      </c>
      <c r="H375" s="2">
        <v>8</v>
      </c>
      <c r="I375" s="2">
        <v>1</v>
      </c>
      <c r="J375" s="2">
        <v>1</v>
      </c>
      <c r="K375" s="2">
        <v>1</v>
      </c>
      <c r="N375" s="2">
        <v>0</v>
      </c>
      <c r="O375" s="2">
        <v>0</v>
      </c>
      <c r="P375" s="2">
        <v>0</v>
      </c>
      <c r="Q375" s="2">
        <v>0</v>
      </c>
      <c r="R375" s="2">
        <v>0</v>
      </c>
      <c r="S375" s="2">
        <v>4</v>
      </c>
      <c r="T375" s="2">
        <v>2.1</v>
      </c>
      <c r="U375" s="2">
        <v>0</v>
      </c>
      <c r="V375" s="2">
        <v>0</v>
      </c>
      <c r="W375" s="2">
        <v>0</v>
      </c>
      <c r="X375" s="2">
        <v>6.1</v>
      </c>
      <c r="Y375" s="2">
        <v>11</v>
      </c>
      <c r="Z375" s="2">
        <v>7.3</v>
      </c>
      <c r="AA375" s="2">
        <v>0</v>
      </c>
      <c r="AB375" s="2">
        <v>0</v>
      </c>
      <c r="AC375" s="2">
        <v>0</v>
      </c>
      <c r="AD375" s="2">
        <v>0</v>
      </c>
      <c r="AE375" s="2">
        <v>0</v>
      </c>
      <c r="AF375" s="2">
        <v>0</v>
      </c>
      <c r="AG375" s="2">
        <v>4</v>
      </c>
      <c r="AH375" s="2">
        <v>0</v>
      </c>
      <c r="AI375" s="2">
        <v>0</v>
      </c>
      <c r="AJ375" s="2">
        <v>0</v>
      </c>
      <c r="AK375" s="2">
        <v>0</v>
      </c>
      <c r="AL375" s="2">
        <v>0</v>
      </c>
      <c r="AM375" s="2">
        <v>0</v>
      </c>
      <c r="AN375" s="2">
        <v>0</v>
      </c>
      <c r="AO375" s="2">
        <v>0</v>
      </c>
      <c r="AP375" s="2">
        <v>0</v>
      </c>
      <c r="AQ375" s="2">
        <v>6.1</v>
      </c>
      <c r="AR375" s="2">
        <v>4</v>
      </c>
      <c r="AS375" s="2">
        <v>1</v>
      </c>
      <c r="AT375" s="2">
        <v>1</v>
      </c>
      <c r="AU375" s="2">
        <v>1</v>
      </c>
      <c r="AV375" s="2">
        <v>1</v>
      </c>
      <c r="AW375" s="2">
        <v>1</v>
      </c>
      <c r="AX375" s="2">
        <v>1</v>
      </c>
      <c r="AY375" s="2">
        <v>1</v>
      </c>
      <c r="AZ375" s="2">
        <v>1</v>
      </c>
      <c r="BA375" s="2">
        <v>1</v>
      </c>
      <c r="BB375" s="2">
        <v>1</v>
      </c>
      <c r="BC375" s="2">
        <v>1</v>
      </c>
      <c r="BD375" s="2">
        <v>1</v>
      </c>
      <c r="BE375" s="2">
        <v>1</v>
      </c>
      <c r="BF375" s="2">
        <v>1</v>
      </c>
      <c r="BG375" s="2">
        <v>1</v>
      </c>
      <c r="BH375" s="2">
        <v>1</v>
      </c>
      <c r="BI375" s="2">
        <v>1</v>
      </c>
      <c r="BJ375" s="2">
        <v>1</v>
      </c>
      <c r="BK375" s="2">
        <v>1</v>
      </c>
      <c r="BL375" s="2">
        <v>1</v>
      </c>
      <c r="BM375" s="2">
        <v>1</v>
      </c>
      <c r="BN375" s="2">
        <v>1</v>
      </c>
      <c r="BO375" s="2">
        <v>1</v>
      </c>
      <c r="BP375" s="2">
        <v>1</v>
      </c>
      <c r="BQ375" s="2">
        <v>1</v>
      </c>
      <c r="BR375" s="2">
        <v>1</v>
      </c>
      <c r="BS375" s="2">
        <v>1</v>
      </c>
      <c r="BT375" s="2">
        <v>1</v>
      </c>
      <c r="BU375" s="2">
        <v>1</v>
      </c>
      <c r="BV375" s="2">
        <v>1</v>
      </c>
      <c r="BW375" s="2">
        <v>1</v>
      </c>
    </row>
    <row r="376" spans="1:75" x14ac:dyDescent="0.25">
      <c r="A376">
        <v>2449000</v>
      </c>
      <c r="B376">
        <v>1</v>
      </c>
      <c r="C376" s="1">
        <v>25235</v>
      </c>
      <c r="D376">
        <v>1</v>
      </c>
      <c r="E376">
        <v>11</v>
      </c>
      <c r="F376">
        <v>58</v>
      </c>
      <c r="G376">
        <v>19</v>
      </c>
      <c r="H376">
        <v>11</v>
      </c>
      <c r="I376">
        <v>1</v>
      </c>
      <c r="J376">
        <v>1</v>
      </c>
      <c r="K376">
        <v>1</v>
      </c>
      <c r="N376">
        <v>0</v>
      </c>
      <c r="O376">
        <v>6.4</v>
      </c>
      <c r="P376">
        <v>0</v>
      </c>
      <c r="Q376">
        <v>0</v>
      </c>
      <c r="R376">
        <v>0</v>
      </c>
      <c r="S376">
        <v>0</v>
      </c>
      <c r="T376">
        <v>0</v>
      </c>
      <c r="U376">
        <v>8</v>
      </c>
      <c r="V376">
        <v>6.1</v>
      </c>
      <c r="W376">
        <v>3</v>
      </c>
      <c r="X376">
        <v>0</v>
      </c>
      <c r="Y376">
        <v>0</v>
      </c>
      <c r="Z376">
        <v>0</v>
      </c>
      <c r="AA376">
        <v>0</v>
      </c>
      <c r="AB376">
        <v>4.0999999999999996</v>
      </c>
      <c r="AC376">
        <v>0</v>
      </c>
      <c r="AD376">
        <v>2</v>
      </c>
      <c r="AE376">
        <v>0</v>
      </c>
      <c r="AF376">
        <v>11</v>
      </c>
      <c r="AG376">
        <v>0</v>
      </c>
      <c r="AH376">
        <v>6</v>
      </c>
      <c r="AI376">
        <v>0</v>
      </c>
      <c r="AJ376">
        <v>6.2</v>
      </c>
      <c r="AK376">
        <v>2.1</v>
      </c>
      <c r="AL376">
        <v>0</v>
      </c>
      <c r="AM376">
        <v>0</v>
      </c>
      <c r="AN376">
        <v>0</v>
      </c>
      <c r="AO376">
        <v>3.1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0</v>
      </c>
    </row>
    <row r="377" spans="1:75" x14ac:dyDescent="0.25">
      <c r="A377">
        <v>2449000</v>
      </c>
      <c r="B377">
        <v>1</v>
      </c>
      <c r="C377" s="1">
        <v>25263</v>
      </c>
      <c r="D377">
        <v>1</v>
      </c>
      <c r="E377">
        <v>7.4</v>
      </c>
      <c r="F377">
        <v>37.9</v>
      </c>
      <c r="G377">
        <v>5</v>
      </c>
      <c r="H377">
        <v>8</v>
      </c>
      <c r="I377">
        <v>1</v>
      </c>
      <c r="J377">
        <v>1</v>
      </c>
      <c r="K377">
        <v>1</v>
      </c>
      <c r="N377">
        <v>0</v>
      </c>
      <c r="O377">
        <v>0</v>
      </c>
      <c r="P377">
        <v>0</v>
      </c>
      <c r="Q377">
        <v>4.0999999999999996</v>
      </c>
      <c r="R377">
        <v>7.4</v>
      </c>
      <c r="S377">
        <v>0</v>
      </c>
      <c r="T377">
        <v>0</v>
      </c>
      <c r="U377">
        <v>0</v>
      </c>
      <c r="V377">
        <v>0</v>
      </c>
      <c r="W377">
        <v>0</v>
      </c>
      <c r="X377">
        <v>0</v>
      </c>
      <c r="Y377">
        <v>0</v>
      </c>
      <c r="Z377">
        <v>0</v>
      </c>
      <c r="AA377">
        <v>4</v>
      </c>
      <c r="AB377">
        <v>0</v>
      </c>
      <c r="AC377">
        <v>0</v>
      </c>
      <c r="AD377">
        <v>0</v>
      </c>
      <c r="AE377">
        <v>0</v>
      </c>
      <c r="AF377">
        <v>0</v>
      </c>
      <c r="AG377">
        <v>0</v>
      </c>
      <c r="AH377">
        <v>0</v>
      </c>
      <c r="AI377">
        <v>4</v>
      </c>
      <c r="AJ377">
        <v>0</v>
      </c>
      <c r="AK377">
        <v>0</v>
      </c>
      <c r="AL377">
        <v>6.1</v>
      </c>
      <c r="AM377">
        <v>7.2</v>
      </c>
      <c r="AN377">
        <v>2</v>
      </c>
      <c r="AO377">
        <v>3.1</v>
      </c>
      <c r="AP377">
        <v>0</v>
      </c>
      <c r="AQ377">
        <v>0</v>
      </c>
      <c r="AR377">
        <v>0</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row>
    <row r="378" spans="1:75" x14ac:dyDescent="0.25">
      <c r="A378">
        <v>2449000</v>
      </c>
      <c r="B378">
        <v>1</v>
      </c>
      <c r="C378" s="1">
        <v>25294</v>
      </c>
      <c r="D378">
        <v>1</v>
      </c>
      <c r="E378">
        <v>9.1</v>
      </c>
      <c r="F378">
        <v>41.6</v>
      </c>
      <c r="G378">
        <v>4</v>
      </c>
      <c r="H378">
        <v>9</v>
      </c>
      <c r="I378">
        <v>1</v>
      </c>
      <c r="J378">
        <v>1</v>
      </c>
      <c r="K378">
        <v>1</v>
      </c>
      <c r="N378">
        <v>0</v>
      </c>
      <c r="O378">
        <v>0</v>
      </c>
      <c r="P378">
        <v>5.2</v>
      </c>
      <c r="Q378">
        <v>9.1</v>
      </c>
      <c r="R378">
        <v>0</v>
      </c>
      <c r="S378">
        <v>3</v>
      </c>
      <c r="T378">
        <v>6.3</v>
      </c>
      <c r="U378">
        <v>0</v>
      </c>
      <c r="V378">
        <v>0</v>
      </c>
      <c r="W378">
        <v>0</v>
      </c>
      <c r="X378">
        <v>3</v>
      </c>
      <c r="Y378">
        <v>0</v>
      </c>
      <c r="Z378">
        <v>0</v>
      </c>
      <c r="AA378">
        <v>0</v>
      </c>
      <c r="AB378">
        <v>0</v>
      </c>
      <c r="AC378">
        <v>2.7</v>
      </c>
      <c r="AD378">
        <v>0</v>
      </c>
      <c r="AE378">
        <v>0</v>
      </c>
      <c r="AF378">
        <v>0</v>
      </c>
      <c r="AG378">
        <v>0</v>
      </c>
      <c r="AH378">
        <v>0</v>
      </c>
      <c r="AI378">
        <v>0</v>
      </c>
      <c r="AJ378">
        <v>3.1</v>
      </c>
      <c r="AK378">
        <v>0</v>
      </c>
      <c r="AL378">
        <v>0</v>
      </c>
      <c r="AM378">
        <v>0</v>
      </c>
      <c r="AN378">
        <v>6.2</v>
      </c>
      <c r="AO378">
        <v>3</v>
      </c>
      <c r="AP378">
        <v>0</v>
      </c>
      <c r="AQ378">
        <v>0</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0</v>
      </c>
    </row>
    <row r="379" spans="1:75" x14ac:dyDescent="0.25">
      <c r="A379">
        <v>2449000</v>
      </c>
      <c r="B379">
        <v>1</v>
      </c>
      <c r="C379" s="1">
        <v>25324</v>
      </c>
      <c r="D379">
        <v>1</v>
      </c>
      <c r="E379">
        <v>10</v>
      </c>
      <c r="F379">
        <v>45.4</v>
      </c>
      <c r="G379">
        <v>27</v>
      </c>
      <c r="H379">
        <v>9</v>
      </c>
      <c r="I379">
        <v>1</v>
      </c>
      <c r="J379">
        <v>1</v>
      </c>
      <c r="K379">
        <v>1</v>
      </c>
      <c r="N379">
        <v>0</v>
      </c>
      <c r="O379">
        <v>0</v>
      </c>
      <c r="P379">
        <v>0</v>
      </c>
      <c r="Q379">
        <v>0</v>
      </c>
      <c r="R379">
        <v>6.1</v>
      </c>
      <c r="S379">
        <v>4</v>
      </c>
      <c r="T379">
        <v>0</v>
      </c>
      <c r="U379">
        <v>0</v>
      </c>
      <c r="V379">
        <v>0</v>
      </c>
      <c r="W379">
        <v>0</v>
      </c>
      <c r="X379">
        <v>0</v>
      </c>
      <c r="Y379">
        <v>2</v>
      </c>
      <c r="Z379">
        <v>0</v>
      </c>
      <c r="AA379">
        <v>0</v>
      </c>
      <c r="AB379">
        <v>0</v>
      </c>
      <c r="AC379">
        <v>0</v>
      </c>
      <c r="AD379">
        <v>0</v>
      </c>
      <c r="AE379">
        <v>0</v>
      </c>
      <c r="AF379">
        <v>0</v>
      </c>
      <c r="AG379">
        <v>0</v>
      </c>
      <c r="AH379">
        <v>0</v>
      </c>
      <c r="AI379">
        <v>0</v>
      </c>
      <c r="AJ379">
        <v>0</v>
      </c>
      <c r="AK379">
        <v>0</v>
      </c>
      <c r="AL379">
        <v>6</v>
      </c>
      <c r="AM379">
        <v>4</v>
      </c>
      <c r="AN379">
        <v>10</v>
      </c>
      <c r="AO379">
        <v>6.2</v>
      </c>
      <c r="AP379">
        <v>3</v>
      </c>
      <c r="AQ379">
        <v>0</v>
      </c>
      <c r="AR379">
        <v>4.0999999999999996</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1</v>
      </c>
    </row>
    <row r="380" spans="1:75" x14ac:dyDescent="0.25">
      <c r="A380">
        <v>2449000</v>
      </c>
      <c r="B380">
        <v>1</v>
      </c>
      <c r="C380" s="1">
        <v>25355</v>
      </c>
      <c r="D380">
        <v>1</v>
      </c>
      <c r="E380">
        <v>12.6</v>
      </c>
      <c r="F380">
        <v>48.9</v>
      </c>
      <c r="G380">
        <v>17</v>
      </c>
      <c r="H380">
        <v>8</v>
      </c>
      <c r="I380">
        <v>1</v>
      </c>
      <c r="J380">
        <v>1</v>
      </c>
      <c r="K380">
        <v>1</v>
      </c>
      <c r="N380">
        <v>3</v>
      </c>
      <c r="O380">
        <v>7.2</v>
      </c>
      <c r="P380">
        <v>0</v>
      </c>
      <c r="Q380">
        <v>6</v>
      </c>
      <c r="R380">
        <v>0</v>
      </c>
      <c r="S380">
        <v>0</v>
      </c>
      <c r="T380">
        <v>0</v>
      </c>
      <c r="U380">
        <v>0</v>
      </c>
      <c r="V380">
        <v>0</v>
      </c>
      <c r="W380">
        <v>0</v>
      </c>
      <c r="X380">
        <v>0</v>
      </c>
      <c r="Y380">
        <v>0</v>
      </c>
      <c r="Z380">
        <v>0</v>
      </c>
      <c r="AA380">
        <v>0</v>
      </c>
      <c r="AB380">
        <v>0</v>
      </c>
      <c r="AC380">
        <v>4</v>
      </c>
      <c r="AD380">
        <v>12.6</v>
      </c>
      <c r="AE380">
        <v>0</v>
      </c>
      <c r="AF380">
        <v>0</v>
      </c>
      <c r="AG380">
        <v>5</v>
      </c>
      <c r="AH380">
        <v>9.1</v>
      </c>
      <c r="AI380">
        <v>0</v>
      </c>
      <c r="AJ380">
        <v>0</v>
      </c>
      <c r="AK380">
        <v>0</v>
      </c>
      <c r="AL380">
        <v>0</v>
      </c>
      <c r="AM380">
        <v>2</v>
      </c>
      <c r="AN380">
        <v>0</v>
      </c>
      <c r="AO380">
        <v>0</v>
      </c>
      <c r="AP380">
        <v>0</v>
      </c>
      <c r="AQ380">
        <v>0</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0</v>
      </c>
    </row>
    <row r="381" spans="1:75" x14ac:dyDescent="0.25">
      <c r="A381">
        <v>2449000</v>
      </c>
      <c r="B381">
        <v>1</v>
      </c>
      <c r="C381" s="1">
        <v>25385</v>
      </c>
      <c r="D381">
        <v>1</v>
      </c>
      <c r="E381">
        <v>13</v>
      </c>
      <c r="F381">
        <v>40.200000000000003</v>
      </c>
      <c r="G381">
        <v>9</v>
      </c>
      <c r="H381">
        <v>6</v>
      </c>
      <c r="I381">
        <v>1</v>
      </c>
      <c r="J381">
        <v>1</v>
      </c>
      <c r="K381">
        <v>1</v>
      </c>
      <c r="N381">
        <v>0</v>
      </c>
      <c r="O381">
        <v>0</v>
      </c>
      <c r="P381">
        <v>0</v>
      </c>
      <c r="Q381">
        <v>0</v>
      </c>
      <c r="R381">
        <v>0</v>
      </c>
      <c r="S381">
        <v>4</v>
      </c>
      <c r="T381">
        <v>7.2</v>
      </c>
      <c r="U381">
        <v>11</v>
      </c>
      <c r="V381">
        <v>13</v>
      </c>
      <c r="W381">
        <v>0</v>
      </c>
      <c r="X381">
        <v>0</v>
      </c>
      <c r="Y381">
        <v>0</v>
      </c>
      <c r="Z381">
        <v>0</v>
      </c>
      <c r="AA381">
        <v>0</v>
      </c>
      <c r="AB381">
        <v>0</v>
      </c>
      <c r="AC381">
        <v>0</v>
      </c>
      <c r="AD381">
        <v>0</v>
      </c>
      <c r="AE381">
        <v>0</v>
      </c>
      <c r="AF381">
        <v>2</v>
      </c>
      <c r="AG381">
        <v>0</v>
      </c>
      <c r="AH381">
        <v>0</v>
      </c>
      <c r="AI381">
        <v>0</v>
      </c>
      <c r="AJ381">
        <v>3</v>
      </c>
      <c r="AK381">
        <v>0</v>
      </c>
      <c r="AL381">
        <v>0</v>
      </c>
      <c r="AM381">
        <v>0</v>
      </c>
      <c r="AN381">
        <v>0</v>
      </c>
      <c r="AO381">
        <v>0</v>
      </c>
      <c r="AP381">
        <v>0</v>
      </c>
      <c r="AQ381">
        <v>0</v>
      </c>
      <c r="AR381">
        <v>0</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1</v>
      </c>
      <c r="BP381">
        <v>1</v>
      </c>
      <c r="BQ381">
        <v>1</v>
      </c>
      <c r="BR381">
        <v>1</v>
      </c>
      <c r="BS381">
        <v>1</v>
      </c>
      <c r="BT381">
        <v>1</v>
      </c>
      <c r="BU381">
        <v>1</v>
      </c>
      <c r="BV381">
        <v>1</v>
      </c>
      <c r="BW381">
        <v>1</v>
      </c>
    </row>
    <row r="382" spans="1:75" x14ac:dyDescent="0.25">
      <c r="A382">
        <v>2449000</v>
      </c>
      <c r="B382">
        <v>1</v>
      </c>
      <c r="C382" s="1">
        <v>25416</v>
      </c>
      <c r="D382">
        <v>1</v>
      </c>
      <c r="E382">
        <v>4</v>
      </c>
      <c r="F382">
        <v>10.1</v>
      </c>
      <c r="G382">
        <v>22</v>
      </c>
      <c r="H382">
        <v>4</v>
      </c>
      <c r="I382">
        <v>1</v>
      </c>
      <c r="J382">
        <v>1</v>
      </c>
      <c r="K382">
        <v>1</v>
      </c>
      <c r="N382">
        <v>0</v>
      </c>
      <c r="O382">
        <v>0</v>
      </c>
      <c r="P382">
        <v>0</v>
      </c>
      <c r="Q382">
        <v>0</v>
      </c>
      <c r="R382">
        <v>0</v>
      </c>
      <c r="S382">
        <v>0</v>
      </c>
      <c r="T382">
        <v>0</v>
      </c>
      <c r="U382">
        <v>0</v>
      </c>
      <c r="V382">
        <v>0</v>
      </c>
      <c r="W382">
        <v>2</v>
      </c>
      <c r="X382">
        <v>0</v>
      </c>
      <c r="Y382">
        <v>0</v>
      </c>
      <c r="Z382">
        <v>0</v>
      </c>
      <c r="AA382">
        <v>0</v>
      </c>
      <c r="AB382">
        <v>0</v>
      </c>
      <c r="AC382">
        <v>0</v>
      </c>
      <c r="AD382">
        <v>3.1</v>
      </c>
      <c r="AE382">
        <v>0</v>
      </c>
      <c r="AF382">
        <v>0</v>
      </c>
      <c r="AG382">
        <v>0</v>
      </c>
      <c r="AH382">
        <v>0</v>
      </c>
      <c r="AI382">
        <v>4</v>
      </c>
      <c r="AJ382">
        <v>1</v>
      </c>
      <c r="AK382">
        <v>0</v>
      </c>
      <c r="AL382">
        <v>0</v>
      </c>
      <c r="AM382">
        <v>0</v>
      </c>
      <c r="AN382">
        <v>0</v>
      </c>
      <c r="AO382">
        <v>0</v>
      </c>
      <c r="AP382">
        <v>0</v>
      </c>
      <c r="AQ382">
        <v>0</v>
      </c>
      <c r="AR382">
        <v>0</v>
      </c>
      <c r="AS382">
        <v>1</v>
      </c>
      <c r="AT382">
        <v>1</v>
      </c>
      <c r="AU382">
        <v>1</v>
      </c>
      <c r="AV382">
        <v>1</v>
      </c>
      <c r="AW382">
        <v>1</v>
      </c>
      <c r="AX382">
        <v>1</v>
      </c>
      <c r="AY382">
        <v>1</v>
      </c>
      <c r="AZ382">
        <v>1</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T382">
        <v>1</v>
      </c>
      <c r="BU382">
        <v>1</v>
      </c>
      <c r="BV382">
        <v>1</v>
      </c>
      <c r="BW382">
        <v>1</v>
      </c>
    </row>
    <row r="383" spans="1:75" x14ac:dyDescent="0.25">
      <c r="A383">
        <v>2449000</v>
      </c>
      <c r="B383">
        <v>1</v>
      </c>
      <c r="C383" s="1">
        <v>25447</v>
      </c>
      <c r="D383">
        <v>1</v>
      </c>
      <c r="E383">
        <v>12.1</v>
      </c>
      <c r="F383">
        <v>50.5</v>
      </c>
      <c r="G383">
        <v>29</v>
      </c>
      <c r="H383">
        <v>9</v>
      </c>
      <c r="I383">
        <v>1</v>
      </c>
      <c r="J383">
        <v>1</v>
      </c>
      <c r="K383">
        <v>1</v>
      </c>
      <c r="N383">
        <v>0</v>
      </c>
      <c r="O383">
        <v>0</v>
      </c>
      <c r="P383">
        <v>0</v>
      </c>
      <c r="Q383">
        <v>2</v>
      </c>
      <c r="R383">
        <v>4.2</v>
      </c>
      <c r="S383">
        <v>0</v>
      </c>
      <c r="T383">
        <v>1</v>
      </c>
      <c r="U383">
        <v>0</v>
      </c>
      <c r="V383">
        <v>0</v>
      </c>
      <c r="W383">
        <v>0</v>
      </c>
      <c r="X383">
        <v>0</v>
      </c>
      <c r="Y383">
        <v>0</v>
      </c>
      <c r="Z383">
        <v>0</v>
      </c>
      <c r="AA383">
        <v>2</v>
      </c>
      <c r="AB383">
        <v>0</v>
      </c>
      <c r="AC383">
        <v>0</v>
      </c>
      <c r="AD383">
        <v>0</v>
      </c>
      <c r="AE383">
        <v>0</v>
      </c>
      <c r="AF383">
        <v>1</v>
      </c>
      <c r="AG383">
        <v>0</v>
      </c>
      <c r="AH383">
        <v>9.1999999999999993</v>
      </c>
      <c r="AI383">
        <v>0</v>
      </c>
      <c r="AJ383">
        <v>0</v>
      </c>
      <c r="AK383">
        <v>0</v>
      </c>
      <c r="AL383">
        <v>0</v>
      </c>
      <c r="AM383">
        <v>0</v>
      </c>
      <c r="AN383">
        <v>0</v>
      </c>
      <c r="AO383">
        <v>10</v>
      </c>
      <c r="AP383">
        <v>12.1</v>
      </c>
      <c r="AQ383">
        <v>9</v>
      </c>
      <c r="AS383">
        <v>1</v>
      </c>
      <c r="AT383">
        <v>1</v>
      </c>
      <c r="AU383">
        <v>1</v>
      </c>
      <c r="AV383">
        <v>1</v>
      </c>
      <c r="AW383">
        <v>1</v>
      </c>
      <c r="AX383">
        <v>1</v>
      </c>
      <c r="AY383">
        <v>1</v>
      </c>
      <c r="AZ383">
        <v>1</v>
      </c>
      <c r="BA383">
        <v>1</v>
      </c>
      <c r="BB383">
        <v>1</v>
      </c>
      <c r="BC383">
        <v>1</v>
      </c>
      <c r="BD383">
        <v>1</v>
      </c>
      <c r="BE383">
        <v>1</v>
      </c>
      <c r="BF383">
        <v>1</v>
      </c>
      <c r="BG383">
        <v>1</v>
      </c>
      <c r="BH383">
        <v>1</v>
      </c>
      <c r="BI383">
        <v>1</v>
      </c>
      <c r="BJ383">
        <v>1</v>
      </c>
      <c r="BK383">
        <v>1</v>
      </c>
      <c r="BL383">
        <v>1</v>
      </c>
      <c r="BM383">
        <v>1</v>
      </c>
      <c r="BN383">
        <v>1</v>
      </c>
      <c r="BO383">
        <v>1</v>
      </c>
      <c r="BP383">
        <v>1</v>
      </c>
      <c r="BQ383">
        <v>1</v>
      </c>
      <c r="BR383">
        <v>1</v>
      </c>
      <c r="BS383">
        <v>1</v>
      </c>
      <c r="BT383">
        <v>1</v>
      </c>
      <c r="BU383">
        <v>1</v>
      </c>
      <c r="BV383">
        <v>1</v>
      </c>
      <c r="BW383">
        <v>0</v>
      </c>
    </row>
    <row r="384" spans="1:75" x14ac:dyDescent="0.25">
      <c r="A384">
        <v>2449000</v>
      </c>
      <c r="B384">
        <v>1</v>
      </c>
      <c r="C384" s="1">
        <v>25477</v>
      </c>
      <c r="D384">
        <v>1</v>
      </c>
      <c r="E384">
        <v>13</v>
      </c>
      <c r="F384">
        <v>49.2</v>
      </c>
      <c r="G384">
        <v>6</v>
      </c>
      <c r="H384">
        <v>10</v>
      </c>
      <c r="I384">
        <v>1</v>
      </c>
      <c r="J384">
        <v>1</v>
      </c>
      <c r="K384">
        <v>1</v>
      </c>
      <c r="N384">
        <v>4.4000000000000004</v>
      </c>
      <c r="O384">
        <v>3.1</v>
      </c>
      <c r="P384">
        <v>0</v>
      </c>
      <c r="Q384">
        <v>0</v>
      </c>
      <c r="R384">
        <v>0</v>
      </c>
      <c r="S384">
        <v>13</v>
      </c>
      <c r="T384">
        <v>4</v>
      </c>
      <c r="U384">
        <v>0</v>
      </c>
      <c r="V384">
        <v>0</v>
      </c>
      <c r="W384">
        <v>2</v>
      </c>
      <c r="X384">
        <v>0</v>
      </c>
      <c r="Y384">
        <v>0</v>
      </c>
      <c r="Z384">
        <v>0</v>
      </c>
      <c r="AA384">
        <v>0</v>
      </c>
      <c r="AB384">
        <v>0</v>
      </c>
      <c r="AC384">
        <v>0</v>
      </c>
      <c r="AD384">
        <v>4</v>
      </c>
      <c r="AE384">
        <v>0</v>
      </c>
      <c r="AF384">
        <v>0</v>
      </c>
      <c r="AG384">
        <v>8.1999999999999993</v>
      </c>
      <c r="AH384">
        <v>2</v>
      </c>
      <c r="AI384">
        <v>0</v>
      </c>
      <c r="AJ384">
        <v>0</v>
      </c>
      <c r="AK384">
        <v>4.0999999999999996</v>
      </c>
      <c r="AL384">
        <v>0</v>
      </c>
      <c r="AM384">
        <v>0</v>
      </c>
      <c r="AN384">
        <v>0</v>
      </c>
      <c r="AO384">
        <v>0</v>
      </c>
      <c r="AP384">
        <v>0</v>
      </c>
      <c r="AQ384">
        <v>4.4000000000000004</v>
      </c>
      <c r="AR384">
        <v>0</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1</v>
      </c>
    </row>
    <row r="385" spans="1:75" x14ac:dyDescent="0.25">
      <c r="A385">
        <v>2449000</v>
      </c>
      <c r="B385">
        <v>1</v>
      </c>
      <c r="C385" s="1">
        <v>25508</v>
      </c>
      <c r="D385">
        <v>1</v>
      </c>
      <c r="E385">
        <v>7.3</v>
      </c>
      <c r="F385">
        <v>26.3</v>
      </c>
      <c r="G385">
        <v>13</v>
      </c>
      <c r="H385">
        <v>7</v>
      </c>
      <c r="I385">
        <v>1</v>
      </c>
      <c r="J385">
        <v>1</v>
      </c>
      <c r="K385">
        <v>1</v>
      </c>
      <c r="N385">
        <v>0</v>
      </c>
      <c r="O385">
        <v>1.5</v>
      </c>
      <c r="P385">
        <v>0</v>
      </c>
      <c r="Q385">
        <v>0</v>
      </c>
      <c r="R385">
        <v>0</v>
      </c>
      <c r="S385">
        <v>0</v>
      </c>
      <c r="T385">
        <v>6.4</v>
      </c>
      <c r="U385">
        <v>0</v>
      </c>
      <c r="V385">
        <v>0</v>
      </c>
      <c r="W385">
        <v>0</v>
      </c>
      <c r="X385">
        <v>0</v>
      </c>
      <c r="Y385">
        <v>5.0999999999999996</v>
      </c>
      <c r="Z385">
        <v>7.3</v>
      </c>
      <c r="AA385">
        <v>0</v>
      </c>
      <c r="AB385">
        <v>0</v>
      </c>
      <c r="AC385">
        <v>0</v>
      </c>
      <c r="AD385">
        <v>0</v>
      </c>
      <c r="AE385">
        <v>0</v>
      </c>
      <c r="AF385">
        <v>2.4</v>
      </c>
      <c r="AG385">
        <v>0</v>
      </c>
      <c r="AH385">
        <v>0</v>
      </c>
      <c r="AI385">
        <v>0</v>
      </c>
      <c r="AJ385">
        <v>0</v>
      </c>
      <c r="AK385">
        <v>2.4</v>
      </c>
      <c r="AL385">
        <v>0</v>
      </c>
      <c r="AM385">
        <v>0</v>
      </c>
      <c r="AN385">
        <v>0</v>
      </c>
      <c r="AO385">
        <v>0</v>
      </c>
      <c r="AP385">
        <v>1.2</v>
      </c>
      <c r="AQ385">
        <v>0</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0</v>
      </c>
    </row>
    <row r="386" spans="1:75" x14ac:dyDescent="0.25">
      <c r="A386">
        <v>2449000</v>
      </c>
      <c r="B386">
        <v>1</v>
      </c>
      <c r="C386" s="1">
        <v>25538</v>
      </c>
      <c r="D386">
        <v>1</v>
      </c>
      <c r="E386">
        <v>6.5</v>
      </c>
      <c r="F386">
        <v>14.9</v>
      </c>
      <c r="G386">
        <v>31</v>
      </c>
      <c r="H386">
        <v>5</v>
      </c>
      <c r="I386">
        <v>1</v>
      </c>
      <c r="J386">
        <v>1</v>
      </c>
      <c r="K386">
        <v>1</v>
      </c>
      <c r="N386">
        <v>0</v>
      </c>
      <c r="O386">
        <v>0</v>
      </c>
      <c r="P386">
        <v>0</v>
      </c>
      <c r="Q386">
        <v>0</v>
      </c>
      <c r="R386">
        <v>0</v>
      </c>
      <c r="S386">
        <v>0</v>
      </c>
      <c r="T386">
        <v>0</v>
      </c>
      <c r="U386">
        <v>0</v>
      </c>
      <c r="V386">
        <v>0</v>
      </c>
      <c r="W386">
        <v>0</v>
      </c>
      <c r="X386">
        <v>0</v>
      </c>
      <c r="Y386">
        <v>0</v>
      </c>
      <c r="Z386">
        <v>0</v>
      </c>
      <c r="AA386">
        <v>1.2</v>
      </c>
      <c r="AB386">
        <v>0.4</v>
      </c>
      <c r="AC386">
        <v>0</v>
      </c>
      <c r="AD386">
        <v>0</v>
      </c>
      <c r="AE386">
        <v>0</v>
      </c>
      <c r="AF386">
        <v>0</v>
      </c>
      <c r="AG386">
        <v>0</v>
      </c>
      <c r="AH386">
        <v>0</v>
      </c>
      <c r="AI386">
        <v>0</v>
      </c>
      <c r="AJ386">
        <v>4.2</v>
      </c>
      <c r="AK386">
        <v>2.6</v>
      </c>
      <c r="AL386">
        <v>0</v>
      </c>
      <c r="AM386">
        <v>0</v>
      </c>
      <c r="AN386">
        <v>0</v>
      </c>
      <c r="AO386">
        <v>0</v>
      </c>
      <c r="AP386">
        <v>0</v>
      </c>
      <c r="AQ386">
        <v>0</v>
      </c>
      <c r="AR386">
        <v>6.5</v>
      </c>
      <c r="AS386">
        <v>1</v>
      </c>
      <c r="AT386">
        <v>1</v>
      </c>
      <c r="AU386">
        <v>1</v>
      </c>
      <c r="AV386">
        <v>1</v>
      </c>
      <c r="AW386">
        <v>1</v>
      </c>
      <c r="AX386">
        <v>1</v>
      </c>
      <c r="AY386">
        <v>1</v>
      </c>
      <c r="AZ386">
        <v>1</v>
      </c>
      <c r="BA386">
        <v>1</v>
      </c>
      <c r="BB386">
        <v>1</v>
      </c>
      <c r="BC386">
        <v>1</v>
      </c>
      <c r="BD386">
        <v>1</v>
      </c>
      <c r="BE386">
        <v>1</v>
      </c>
      <c r="BF386">
        <v>1</v>
      </c>
      <c r="BG386">
        <v>1</v>
      </c>
      <c r="BH386">
        <v>1</v>
      </c>
      <c r="BI386">
        <v>1</v>
      </c>
      <c r="BJ386">
        <v>1</v>
      </c>
      <c r="BK386">
        <v>1</v>
      </c>
      <c r="BL386">
        <v>1</v>
      </c>
      <c r="BM386">
        <v>1</v>
      </c>
      <c r="BN386">
        <v>1</v>
      </c>
      <c r="BO386">
        <v>1</v>
      </c>
      <c r="BP386">
        <v>1</v>
      </c>
      <c r="BQ386">
        <v>1</v>
      </c>
      <c r="BR386">
        <v>1</v>
      </c>
      <c r="BS386">
        <v>1</v>
      </c>
      <c r="BT386">
        <v>1</v>
      </c>
      <c r="BU386">
        <v>1</v>
      </c>
      <c r="BV386">
        <v>1</v>
      </c>
      <c r="BW386">
        <v>1</v>
      </c>
    </row>
    <row r="387" spans="1:75" s="2" customFormat="1" x14ac:dyDescent="0.25">
      <c r="A387" s="2">
        <v>2449000</v>
      </c>
      <c r="B387" s="2">
        <v>1</v>
      </c>
      <c r="C387" s="3">
        <v>25569</v>
      </c>
      <c r="D387" s="2">
        <v>1</v>
      </c>
      <c r="E387" s="2">
        <v>5.6</v>
      </c>
      <c r="F387" s="2">
        <v>35.5</v>
      </c>
      <c r="G387" s="2">
        <v>1</v>
      </c>
      <c r="H387" s="2">
        <v>10</v>
      </c>
      <c r="I387" s="2">
        <v>1</v>
      </c>
      <c r="J387" s="2">
        <v>1</v>
      </c>
      <c r="K387" s="2">
        <v>1</v>
      </c>
      <c r="N387" s="2">
        <v>5.6</v>
      </c>
      <c r="O387" s="2">
        <v>3.2</v>
      </c>
      <c r="P387" s="2">
        <v>0</v>
      </c>
      <c r="Q387" s="2">
        <v>4.4000000000000004</v>
      </c>
      <c r="R387" s="2">
        <v>2.6</v>
      </c>
      <c r="S387" s="2">
        <v>0</v>
      </c>
      <c r="T387" s="2">
        <v>5.6</v>
      </c>
      <c r="U387" s="2">
        <v>2.2000000000000002</v>
      </c>
      <c r="V387" s="2">
        <v>1.5</v>
      </c>
      <c r="W387" s="2">
        <v>0</v>
      </c>
      <c r="X387" s="2">
        <v>0</v>
      </c>
      <c r="Y387" s="2">
        <v>0</v>
      </c>
      <c r="Z387" s="2">
        <v>0</v>
      </c>
      <c r="AA387" s="2">
        <v>0</v>
      </c>
      <c r="AB387" s="2">
        <v>0</v>
      </c>
      <c r="AC387" s="2">
        <v>3.4</v>
      </c>
      <c r="AD387" s="2">
        <v>0</v>
      </c>
      <c r="AE387" s="2">
        <v>0</v>
      </c>
      <c r="AF387" s="2">
        <v>0</v>
      </c>
      <c r="AG387" s="2">
        <v>0</v>
      </c>
      <c r="AH387" s="2">
        <v>0</v>
      </c>
      <c r="AI387" s="2">
        <v>0</v>
      </c>
      <c r="AJ387" s="2">
        <v>0</v>
      </c>
      <c r="AK387" s="2">
        <v>0</v>
      </c>
      <c r="AL387" s="2">
        <v>0</v>
      </c>
      <c r="AM387" s="2">
        <v>0</v>
      </c>
      <c r="AN387" s="2">
        <v>0</v>
      </c>
      <c r="AO387" s="2">
        <v>0</v>
      </c>
      <c r="AP387" s="2">
        <v>0</v>
      </c>
      <c r="AQ387" s="2">
        <v>2.4</v>
      </c>
      <c r="AR387" s="2">
        <v>4.5999999999999996</v>
      </c>
      <c r="AS387" s="2">
        <v>1</v>
      </c>
      <c r="AT387" s="2">
        <v>1</v>
      </c>
      <c r="AU387" s="2">
        <v>1</v>
      </c>
      <c r="AV387" s="2">
        <v>1</v>
      </c>
      <c r="AW387" s="2">
        <v>1</v>
      </c>
      <c r="AX387" s="2">
        <v>1</v>
      </c>
      <c r="AY387" s="2">
        <v>1</v>
      </c>
      <c r="AZ387" s="2">
        <v>1</v>
      </c>
      <c r="BA387" s="2">
        <v>1</v>
      </c>
      <c r="BB387" s="2">
        <v>1</v>
      </c>
      <c r="BC387" s="2">
        <v>1</v>
      </c>
      <c r="BD387" s="2">
        <v>1</v>
      </c>
      <c r="BE387" s="2">
        <v>1</v>
      </c>
      <c r="BF387" s="2">
        <v>1</v>
      </c>
      <c r="BG387" s="2">
        <v>1</v>
      </c>
      <c r="BH387" s="2">
        <v>1</v>
      </c>
      <c r="BI387" s="2">
        <v>1</v>
      </c>
      <c r="BJ387" s="2">
        <v>1</v>
      </c>
      <c r="BK387" s="2">
        <v>1</v>
      </c>
      <c r="BL387" s="2">
        <v>1</v>
      </c>
      <c r="BM387" s="2">
        <v>1</v>
      </c>
      <c r="BN387" s="2">
        <v>1</v>
      </c>
      <c r="BO387" s="2">
        <v>1</v>
      </c>
      <c r="BP387" s="2">
        <v>1</v>
      </c>
      <c r="BQ387" s="2">
        <v>1</v>
      </c>
      <c r="BR387" s="2">
        <v>1</v>
      </c>
      <c r="BS387" s="2">
        <v>1</v>
      </c>
      <c r="BT387" s="2">
        <v>1</v>
      </c>
      <c r="BU387" s="2">
        <v>1</v>
      </c>
      <c r="BV387" s="2">
        <v>1</v>
      </c>
      <c r="BW387" s="2">
        <v>1</v>
      </c>
    </row>
    <row r="388" spans="1:75" x14ac:dyDescent="0.25">
      <c r="A388">
        <v>2449000</v>
      </c>
      <c r="B388">
        <v>1</v>
      </c>
      <c r="C388" s="1">
        <v>25600</v>
      </c>
      <c r="D388">
        <v>1</v>
      </c>
      <c r="E388">
        <v>2.2999999999999998</v>
      </c>
      <c r="F388">
        <v>3.5</v>
      </c>
      <c r="G388">
        <v>10</v>
      </c>
      <c r="H388">
        <v>2</v>
      </c>
      <c r="I388">
        <v>1</v>
      </c>
      <c r="J388">
        <v>1</v>
      </c>
      <c r="K388">
        <v>1</v>
      </c>
      <c r="N388">
        <v>0</v>
      </c>
      <c r="O388">
        <v>0</v>
      </c>
      <c r="P388">
        <v>0</v>
      </c>
      <c r="Q388">
        <v>0</v>
      </c>
      <c r="R388">
        <v>0</v>
      </c>
      <c r="S388">
        <v>0</v>
      </c>
      <c r="T388">
        <v>0</v>
      </c>
      <c r="U388">
        <v>0</v>
      </c>
      <c r="V388">
        <v>0</v>
      </c>
      <c r="W388">
        <v>2.2999999999999998</v>
      </c>
      <c r="X388">
        <v>0</v>
      </c>
      <c r="Y388">
        <v>0</v>
      </c>
      <c r="Z388">
        <v>0</v>
      </c>
      <c r="AA388">
        <v>0</v>
      </c>
      <c r="AB388">
        <v>0</v>
      </c>
      <c r="AC388">
        <v>0</v>
      </c>
      <c r="AD388">
        <v>0</v>
      </c>
      <c r="AE388">
        <v>1.2</v>
      </c>
      <c r="AF388">
        <v>0</v>
      </c>
      <c r="AG388">
        <v>0</v>
      </c>
      <c r="AH388">
        <v>0</v>
      </c>
      <c r="AI388">
        <v>0</v>
      </c>
      <c r="AJ388">
        <v>0</v>
      </c>
      <c r="AK388">
        <v>0</v>
      </c>
      <c r="AL388">
        <v>0</v>
      </c>
      <c r="AM388">
        <v>0</v>
      </c>
      <c r="AN388">
        <v>0</v>
      </c>
      <c r="AO388">
        <v>0</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0</v>
      </c>
    </row>
    <row r="389" spans="1:75" x14ac:dyDescent="0.25">
      <c r="A389">
        <v>2449000</v>
      </c>
      <c r="B389">
        <v>1</v>
      </c>
      <c r="C389" s="1">
        <v>25628</v>
      </c>
      <c r="D389">
        <v>1</v>
      </c>
      <c r="E389">
        <v>4.4000000000000004</v>
      </c>
      <c r="F389">
        <v>5.6</v>
      </c>
      <c r="G389">
        <v>18</v>
      </c>
      <c r="H389">
        <v>2</v>
      </c>
      <c r="I389">
        <v>1</v>
      </c>
      <c r="J389">
        <v>1</v>
      </c>
      <c r="K389">
        <v>1</v>
      </c>
      <c r="N389">
        <v>0</v>
      </c>
      <c r="O389">
        <v>0</v>
      </c>
      <c r="P389">
        <v>0</v>
      </c>
      <c r="Q389">
        <v>0</v>
      </c>
      <c r="R389">
        <v>0</v>
      </c>
      <c r="S389">
        <v>0</v>
      </c>
      <c r="T389">
        <v>0</v>
      </c>
      <c r="U389">
        <v>0</v>
      </c>
      <c r="V389">
        <v>0</v>
      </c>
      <c r="W389">
        <v>1.2</v>
      </c>
      <c r="X389">
        <v>0</v>
      </c>
      <c r="Y389">
        <v>0</v>
      </c>
      <c r="Z389">
        <v>0</v>
      </c>
      <c r="AA389">
        <v>0</v>
      </c>
      <c r="AB389">
        <v>0</v>
      </c>
      <c r="AC389">
        <v>0</v>
      </c>
      <c r="AD389">
        <v>0</v>
      </c>
      <c r="AE389">
        <v>4.4000000000000004</v>
      </c>
      <c r="AF389">
        <v>0</v>
      </c>
      <c r="AG389">
        <v>0</v>
      </c>
      <c r="AH389">
        <v>0</v>
      </c>
      <c r="AI389">
        <v>0</v>
      </c>
      <c r="AJ389">
        <v>0</v>
      </c>
      <c r="AK389">
        <v>0</v>
      </c>
      <c r="AL389">
        <v>0</v>
      </c>
      <c r="AM389">
        <v>0</v>
      </c>
      <c r="AN389">
        <v>0</v>
      </c>
      <c r="AO389">
        <v>0</v>
      </c>
      <c r="AP389">
        <v>0</v>
      </c>
      <c r="AQ389">
        <v>0</v>
      </c>
      <c r="AR389">
        <v>0</v>
      </c>
      <c r="AS389">
        <v>1</v>
      </c>
      <c r="AT389">
        <v>1</v>
      </c>
      <c r="AU389">
        <v>1</v>
      </c>
      <c r="AV389">
        <v>1</v>
      </c>
      <c r="AW389">
        <v>1</v>
      </c>
      <c r="AX389">
        <v>1</v>
      </c>
      <c r="AY389">
        <v>1</v>
      </c>
      <c r="AZ389">
        <v>1</v>
      </c>
      <c r="BA389">
        <v>1</v>
      </c>
      <c r="BB389">
        <v>1</v>
      </c>
      <c r="BC389">
        <v>1</v>
      </c>
      <c r="BD389">
        <v>1</v>
      </c>
      <c r="BE389">
        <v>1</v>
      </c>
      <c r="BF389">
        <v>1</v>
      </c>
      <c r="BG389">
        <v>1</v>
      </c>
      <c r="BH389">
        <v>1</v>
      </c>
      <c r="BI389">
        <v>1</v>
      </c>
      <c r="BJ389">
        <v>1</v>
      </c>
      <c r="BK389">
        <v>1</v>
      </c>
      <c r="BL389">
        <v>1</v>
      </c>
      <c r="BM389">
        <v>1</v>
      </c>
      <c r="BN389">
        <v>1</v>
      </c>
      <c r="BO389">
        <v>1</v>
      </c>
      <c r="BP389">
        <v>1</v>
      </c>
      <c r="BQ389">
        <v>1</v>
      </c>
      <c r="BR389">
        <v>1</v>
      </c>
      <c r="BS389">
        <v>1</v>
      </c>
      <c r="BT389">
        <v>1</v>
      </c>
      <c r="BU389">
        <v>1</v>
      </c>
      <c r="BV389">
        <v>1</v>
      </c>
      <c r="BW389">
        <v>1</v>
      </c>
    </row>
    <row r="390" spans="1:75" x14ac:dyDescent="0.25">
      <c r="A390">
        <v>2449000</v>
      </c>
      <c r="B390">
        <v>1</v>
      </c>
      <c r="C390" s="1">
        <v>25659</v>
      </c>
      <c r="D390">
        <v>1</v>
      </c>
      <c r="E390">
        <v>2.4</v>
      </c>
      <c r="F390">
        <v>4</v>
      </c>
      <c r="G390">
        <v>27</v>
      </c>
      <c r="H390">
        <v>2</v>
      </c>
      <c r="I390">
        <v>1</v>
      </c>
      <c r="J390">
        <v>1</v>
      </c>
      <c r="K390">
        <v>1</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2.4</v>
      </c>
      <c r="AO390">
        <v>0</v>
      </c>
      <c r="AP390">
        <v>1.6</v>
      </c>
      <c r="AQ390">
        <v>0</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0</v>
      </c>
    </row>
    <row r="391" spans="1:75" x14ac:dyDescent="0.25">
      <c r="A391">
        <v>2449000</v>
      </c>
      <c r="B391">
        <v>1</v>
      </c>
      <c r="C391" s="1">
        <v>25689</v>
      </c>
      <c r="D391">
        <v>1</v>
      </c>
      <c r="E391">
        <v>9.4</v>
      </c>
      <c r="F391">
        <v>20.2</v>
      </c>
      <c r="G391">
        <v>7</v>
      </c>
      <c r="H391">
        <v>5</v>
      </c>
      <c r="I391">
        <v>1</v>
      </c>
      <c r="J391">
        <v>1</v>
      </c>
      <c r="K391">
        <v>1</v>
      </c>
      <c r="N391">
        <v>0</v>
      </c>
      <c r="O391">
        <v>0</v>
      </c>
      <c r="P391">
        <v>0</v>
      </c>
      <c r="Q391">
        <v>0</v>
      </c>
      <c r="R391">
        <v>0</v>
      </c>
      <c r="S391">
        <v>0</v>
      </c>
      <c r="T391">
        <v>9.4</v>
      </c>
      <c r="U391">
        <v>6.6</v>
      </c>
      <c r="V391">
        <v>1.2</v>
      </c>
      <c r="W391">
        <v>0.6</v>
      </c>
      <c r="X391">
        <v>0</v>
      </c>
      <c r="Y391">
        <v>0</v>
      </c>
      <c r="Z391">
        <v>0</v>
      </c>
      <c r="AA391">
        <v>0</v>
      </c>
      <c r="AB391">
        <v>0</v>
      </c>
      <c r="AC391">
        <v>0</v>
      </c>
      <c r="AD391">
        <v>0</v>
      </c>
      <c r="AE391">
        <v>0</v>
      </c>
      <c r="AF391">
        <v>0</v>
      </c>
      <c r="AG391">
        <v>2.4</v>
      </c>
      <c r="AH391">
        <v>0</v>
      </c>
      <c r="AI391">
        <v>0</v>
      </c>
      <c r="AJ391">
        <v>0</v>
      </c>
      <c r="AK391">
        <v>0</v>
      </c>
      <c r="AL391">
        <v>0</v>
      </c>
      <c r="AM391">
        <v>0</v>
      </c>
      <c r="AN391">
        <v>0</v>
      </c>
      <c r="AO391">
        <v>0</v>
      </c>
      <c r="AP391">
        <v>0</v>
      </c>
      <c r="AQ391">
        <v>0</v>
      </c>
      <c r="AR391">
        <v>0</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row>
    <row r="392" spans="1:75" x14ac:dyDescent="0.25">
      <c r="A392">
        <v>2449000</v>
      </c>
      <c r="B392">
        <v>1</v>
      </c>
      <c r="C392" s="1">
        <v>25720</v>
      </c>
      <c r="D392">
        <v>1</v>
      </c>
      <c r="E392">
        <v>20</v>
      </c>
      <c r="F392">
        <v>60</v>
      </c>
      <c r="G392">
        <v>7</v>
      </c>
      <c r="H392">
        <v>10</v>
      </c>
      <c r="I392">
        <v>1</v>
      </c>
      <c r="J392">
        <v>1</v>
      </c>
      <c r="K392">
        <v>1</v>
      </c>
      <c r="N392">
        <v>0</v>
      </c>
      <c r="O392">
        <v>0</v>
      </c>
      <c r="P392">
        <v>0</v>
      </c>
      <c r="Q392">
        <v>0</v>
      </c>
      <c r="R392">
        <v>0</v>
      </c>
      <c r="S392">
        <v>6.4</v>
      </c>
      <c r="T392">
        <v>20</v>
      </c>
      <c r="U392">
        <v>6.6</v>
      </c>
      <c r="V392">
        <v>0</v>
      </c>
      <c r="W392">
        <v>0</v>
      </c>
      <c r="X392">
        <v>0</v>
      </c>
      <c r="Y392">
        <v>0</v>
      </c>
      <c r="Z392">
        <v>0.6</v>
      </c>
      <c r="AA392">
        <v>5.4</v>
      </c>
      <c r="AB392">
        <v>7.2</v>
      </c>
      <c r="AC392">
        <v>0</v>
      </c>
      <c r="AD392">
        <v>0</v>
      </c>
      <c r="AE392">
        <v>0</v>
      </c>
      <c r="AF392">
        <v>0</v>
      </c>
      <c r="AG392">
        <v>0</v>
      </c>
      <c r="AH392">
        <v>0</v>
      </c>
      <c r="AI392">
        <v>2.4</v>
      </c>
      <c r="AJ392">
        <v>0.6</v>
      </c>
      <c r="AK392">
        <v>0</v>
      </c>
      <c r="AL392">
        <v>0</v>
      </c>
      <c r="AM392">
        <v>0</v>
      </c>
      <c r="AN392">
        <v>0</v>
      </c>
      <c r="AO392">
        <v>0</v>
      </c>
      <c r="AP392">
        <v>6.6</v>
      </c>
      <c r="AQ392">
        <v>4.2</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0</v>
      </c>
    </row>
    <row r="393" spans="1:75" x14ac:dyDescent="0.25">
      <c r="A393">
        <v>2449000</v>
      </c>
      <c r="B393">
        <v>1</v>
      </c>
      <c r="C393" s="1">
        <v>25750</v>
      </c>
      <c r="D393">
        <v>1</v>
      </c>
      <c r="E393">
        <v>0.6</v>
      </c>
      <c r="F393">
        <v>0.6</v>
      </c>
      <c r="G393">
        <v>16</v>
      </c>
      <c r="H393">
        <v>1</v>
      </c>
      <c r="I393">
        <v>1</v>
      </c>
      <c r="J393">
        <v>1</v>
      </c>
      <c r="K393">
        <v>1</v>
      </c>
      <c r="N393">
        <v>0</v>
      </c>
      <c r="O393">
        <v>0</v>
      </c>
      <c r="P393">
        <v>0</v>
      </c>
      <c r="Q393">
        <v>0</v>
      </c>
      <c r="R393">
        <v>0</v>
      </c>
      <c r="S393">
        <v>0</v>
      </c>
      <c r="T393">
        <v>0</v>
      </c>
      <c r="U393">
        <v>0</v>
      </c>
      <c r="V393">
        <v>0</v>
      </c>
      <c r="W393">
        <v>0</v>
      </c>
      <c r="X393">
        <v>0</v>
      </c>
      <c r="Y393">
        <v>0</v>
      </c>
      <c r="Z393">
        <v>0</v>
      </c>
      <c r="AA393">
        <v>0</v>
      </c>
      <c r="AB393">
        <v>0</v>
      </c>
      <c r="AC393">
        <v>0.6</v>
      </c>
      <c r="AD393">
        <v>0</v>
      </c>
      <c r="AE393">
        <v>0</v>
      </c>
      <c r="AF393">
        <v>0</v>
      </c>
      <c r="AG393">
        <v>0</v>
      </c>
      <c r="AH393">
        <v>0</v>
      </c>
      <c r="AI393">
        <v>0</v>
      </c>
      <c r="AJ393">
        <v>0</v>
      </c>
      <c r="AK393">
        <v>0</v>
      </c>
      <c r="AL393">
        <v>0</v>
      </c>
      <c r="AM393">
        <v>0</v>
      </c>
      <c r="AN393">
        <v>0</v>
      </c>
      <c r="AO393">
        <v>0</v>
      </c>
      <c r="AP393">
        <v>0</v>
      </c>
      <c r="AQ393">
        <v>0</v>
      </c>
      <c r="AR393">
        <v>0</v>
      </c>
      <c r="AS393">
        <v>1</v>
      </c>
      <c r="AT393">
        <v>1</v>
      </c>
      <c r="AU393">
        <v>1</v>
      </c>
      <c r="AV393">
        <v>1</v>
      </c>
      <c r="AW393">
        <v>1</v>
      </c>
      <c r="AX393">
        <v>1</v>
      </c>
      <c r="AY393">
        <v>1</v>
      </c>
      <c r="AZ393">
        <v>1</v>
      </c>
      <c r="BA393">
        <v>1</v>
      </c>
      <c r="BB393">
        <v>1</v>
      </c>
      <c r="BC393">
        <v>1</v>
      </c>
      <c r="BD393">
        <v>1</v>
      </c>
      <c r="BE393">
        <v>1</v>
      </c>
      <c r="BF393">
        <v>1</v>
      </c>
      <c r="BG393">
        <v>1</v>
      </c>
      <c r="BH393">
        <v>1</v>
      </c>
      <c r="BI393">
        <v>1</v>
      </c>
      <c r="BJ393">
        <v>1</v>
      </c>
      <c r="BK393">
        <v>1</v>
      </c>
      <c r="BL393">
        <v>1</v>
      </c>
      <c r="BM393">
        <v>1</v>
      </c>
      <c r="BN393">
        <v>1</v>
      </c>
      <c r="BO393">
        <v>1</v>
      </c>
      <c r="BP393">
        <v>1</v>
      </c>
      <c r="BQ393">
        <v>1</v>
      </c>
      <c r="BR393">
        <v>1</v>
      </c>
      <c r="BS393">
        <v>1</v>
      </c>
      <c r="BT393">
        <v>1</v>
      </c>
      <c r="BU393">
        <v>1</v>
      </c>
      <c r="BV393">
        <v>1</v>
      </c>
      <c r="BW393">
        <v>1</v>
      </c>
    </row>
    <row r="394" spans="1:75" x14ac:dyDescent="0.25">
      <c r="A394">
        <v>2449000</v>
      </c>
      <c r="B394">
        <v>1</v>
      </c>
      <c r="C394" s="1">
        <v>25781</v>
      </c>
      <c r="D394">
        <v>1</v>
      </c>
      <c r="E394">
        <v>4.5999999999999996</v>
      </c>
      <c r="F394">
        <v>13.4</v>
      </c>
      <c r="G394">
        <v>26</v>
      </c>
      <c r="H394">
        <v>5</v>
      </c>
      <c r="I394">
        <v>1</v>
      </c>
      <c r="J394">
        <v>1</v>
      </c>
      <c r="K394">
        <v>1</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3.4</v>
      </c>
      <c r="AM394">
        <v>4.5999999999999996</v>
      </c>
      <c r="AN394">
        <v>2.4</v>
      </c>
      <c r="AO394">
        <v>0.6</v>
      </c>
      <c r="AP394">
        <v>0</v>
      </c>
      <c r="AQ394">
        <v>0</v>
      </c>
      <c r="AR394">
        <v>2.4</v>
      </c>
      <c r="AS394">
        <v>1</v>
      </c>
      <c r="AT394">
        <v>1</v>
      </c>
      <c r="AU394">
        <v>1</v>
      </c>
      <c r="AV394">
        <v>1</v>
      </c>
      <c r="AW394">
        <v>1</v>
      </c>
      <c r="AX394">
        <v>1</v>
      </c>
      <c r="AY394">
        <v>1</v>
      </c>
      <c r="AZ394">
        <v>1</v>
      </c>
      <c r="BA394">
        <v>1</v>
      </c>
      <c r="BB394">
        <v>1</v>
      </c>
      <c r="BC394">
        <v>1</v>
      </c>
      <c r="BD394">
        <v>1</v>
      </c>
      <c r="BE394">
        <v>1</v>
      </c>
      <c r="BF394">
        <v>1</v>
      </c>
      <c r="BG394">
        <v>1</v>
      </c>
      <c r="BH394">
        <v>1</v>
      </c>
      <c r="BI394">
        <v>1</v>
      </c>
      <c r="BJ394">
        <v>1</v>
      </c>
      <c r="BK394">
        <v>1</v>
      </c>
      <c r="BL394">
        <v>1</v>
      </c>
      <c r="BM394">
        <v>1</v>
      </c>
      <c r="BN394">
        <v>1</v>
      </c>
      <c r="BO394">
        <v>1</v>
      </c>
      <c r="BP394">
        <v>1</v>
      </c>
      <c r="BQ394">
        <v>1</v>
      </c>
      <c r="BR394">
        <v>1</v>
      </c>
      <c r="BS394">
        <v>1</v>
      </c>
      <c r="BT394">
        <v>1</v>
      </c>
      <c r="BU394">
        <v>1</v>
      </c>
      <c r="BV394">
        <v>1</v>
      </c>
      <c r="BW394">
        <v>1</v>
      </c>
    </row>
    <row r="395" spans="1:75" x14ac:dyDescent="0.25">
      <c r="A395">
        <v>2449000</v>
      </c>
      <c r="B395">
        <v>1</v>
      </c>
      <c r="C395" s="1">
        <v>25812</v>
      </c>
      <c r="D395">
        <v>1</v>
      </c>
      <c r="E395">
        <v>4.2</v>
      </c>
      <c r="F395">
        <v>19.8</v>
      </c>
      <c r="G395">
        <v>7</v>
      </c>
      <c r="H395">
        <v>6</v>
      </c>
      <c r="I395">
        <v>1</v>
      </c>
      <c r="J395">
        <v>1</v>
      </c>
      <c r="K395">
        <v>1</v>
      </c>
      <c r="N395">
        <v>0</v>
      </c>
      <c r="O395">
        <v>0</v>
      </c>
      <c r="P395">
        <v>0</v>
      </c>
      <c r="Q395">
        <v>0</v>
      </c>
      <c r="R395">
        <v>0</v>
      </c>
      <c r="S395">
        <v>0</v>
      </c>
      <c r="T395">
        <v>4.2</v>
      </c>
      <c r="U395">
        <v>0</v>
      </c>
      <c r="V395">
        <v>0</v>
      </c>
      <c r="W395">
        <v>0</v>
      </c>
      <c r="X395">
        <v>0</v>
      </c>
      <c r="Y395">
        <v>2.4</v>
      </c>
      <c r="Z395">
        <v>3.6</v>
      </c>
      <c r="AA395">
        <v>2.2999999999999998</v>
      </c>
      <c r="AB395">
        <v>0</v>
      </c>
      <c r="AC395">
        <v>0</v>
      </c>
      <c r="AD395">
        <v>0</v>
      </c>
      <c r="AE395">
        <v>0</v>
      </c>
      <c r="AF395">
        <v>0</v>
      </c>
      <c r="AG395">
        <v>0</v>
      </c>
      <c r="AH395">
        <v>4.2</v>
      </c>
      <c r="AI395">
        <v>3.1</v>
      </c>
      <c r="AJ395">
        <v>0</v>
      </c>
      <c r="AK395">
        <v>0</v>
      </c>
      <c r="AL395">
        <v>0</v>
      </c>
      <c r="AM395">
        <v>0</v>
      </c>
      <c r="AN395">
        <v>0</v>
      </c>
      <c r="AO395">
        <v>0</v>
      </c>
      <c r="AP395">
        <v>0</v>
      </c>
      <c r="AQ395">
        <v>0</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0</v>
      </c>
    </row>
    <row r="396" spans="1:75" x14ac:dyDescent="0.25">
      <c r="A396">
        <v>2449000</v>
      </c>
      <c r="B396">
        <v>1</v>
      </c>
      <c r="C396" s="1">
        <v>25842</v>
      </c>
      <c r="D396">
        <v>1</v>
      </c>
      <c r="E396">
        <v>3.6</v>
      </c>
      <c r="F396">
        <v>11.6</v>
      </c>
      <c r="G396">
        <v>1</v>
      </c>
      <c r="H396">
        <v>6</v>
      </c>
      <c r="I396">
        <v>1</v>
      </c>
      <c r="J396">
        <v>1</v>
      </c>
      <c r="K396">
        <v>1</v>
      </c>
      <c r="N396">
        <v>3.6</v>
      </c>
      <c r="O396">
        <v>0</v>
      </c>
      <c r="P396">
        <v>0</v>
      </c>
      <c r="Q396">
        <v>2.4</v>
      </c>
      <c r="R396">
        <v>1.4</v>
      </c>
      <c r="S396">
        <v>0</v>
      </c>
      <c r="T396">
        <v>0</v>
      </c>
      <c r="U396">
        <v>0</v>
      </c>
      <c r="V396">
        <v>0.4</v>
      </c>
      <c r="W396">
        <v>0</v>
      </c>
      <c r="X396">
        <v>0</v>
      </c>
      <c r="Y396">
        <v>0</v>
      </c>
      <c r="Z396">
        <v>0</v>
      </c>
      <c r="AA396">
        <v>0</v>
      </c>
      <c r="AB396">
        <v>0</v>
      </c>
      <c r="AC396">
        <v>0</v>
      </c>
      <c r="AD396">
        <v>0</v>
      </c>
      <c r="AE396">
        <v>0</v>
      </c>
      <c r="AF396">
        <v>2.4</v>
      </c>
      <c r="AG396">
        <v>0</v>
      </c>
      <c r="AH396">
        <v>0</v>
      </c>
      <c r="AI396">
        <v>1.4</v>
      </c>
      <c r="AJ396">
        <v>0</v>
      </c>
      <c r="AK396">
        <v>0</v>
      </c>
      <c r="AL396">
        <v>0</v>
      </c>
      <c r="AM396">
        <v>0</v>
      </c>
      <c r="AN396">
        <v>0</v>
      </c>
      <c r="AO396">
        <v>0</v>
      </c>
      <c r="AP396">
        <v>0</v>
      </c>
      <c r="AQ396">
        <v>0</v>
      </c>
      <c r="AR396">
        <v>0</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1</v>
      </c>
    </row>
    <row r="397" spans="1:75" x14ac:dyDescent="0.25">
      <c r="A397">
        <v>2449000</v>
      </c>
      <c r="B397">
        <v>1</v>
      </c>
      <c r="C397" s="1">
        <v>25873</v>
      </c>
      <c r="D397">
        <v>1</v>
      </c>
      <c r="E397">
        <v>8.6</v>
      </c>
      <c r="F397">
        <v>12</v>
      </c>
      <c r="G397">
        <v>9</v>
      </c>
      <c r="H397">
        <v>3</v>
      </c>
      <c r="I397">
        <v>1</v>
      </c>
      <c r="J397">
        <v>1</v>
      </c>
      <c r="K397">
        <v>1</v>
      </c>
      <c r="N397">
        <v>0</v>
      </c>
      <c r="O397">
        <v>0</v>
      </c>
      <c r="P397">
        <v>0</v>
      </c>
      <c r="Q397">
        <v>0</v>
      </c>
      <c r="R397">
        <v>0</v>
      </c>
      <c r="S397">
        <v>0</v>
      </c>
      <c r="T397">
        <v>0</v>
      </c>
      <c r="U397">
        <v>0</v>
      </c>
      <c r="V397">
        <v>8.6</v>
      </c>
      <c r="W397">
        <v>0</v>
      </c>
      <c r="X397">
        <v>0</v>
      </c>
      <c r="Y397">
        <v>0</v>
      </c>
      <c r="Z397">
        <v>0</v>
      </c>
      <c r="AA397">
        <v>0</v>
      </c>
      <c r="AB397">
        <v>0</v>
      </c>
      <c r="AC397">
        <v>0</v>
      </c>
      <c r="AD397">
        <v>0</v>
      </c>
      <c r="AE397">
        <v>0</v>
      </c>
      <c r="AF397">
        <v>0</v>
      </c>
      <c r="AG397">
        <v>0</v>
      </c>
      <c r="AH397">
        <v>0</v>
      </c>
      <c r="AI397">
        <v>1</v>
      </c>
      <c r="AJ397">
        <v>0</v>
      </c>
      <c r="AK397">
        <v>0</v>
      </c>
      <c r="AL397">
        <v>0</v>
      </c>
      <c r="AM397">
        <v>0</v>
      </c>
      <c r="AN397">
        <v>0</v>
      </c>
      <c r="AO397">
        <v>0</v>
      </c>
      <c r="AP397">
        <v>0</v>
      </c>
      <c r="AQ397">
        <v>2.4</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0</v>
      </c>
    </row>
    <row r="398" spans="1:75" x14ac:dyDescent="0.25">
      <c r="A398">
        <v>2449000</v>
      </c>
      <c r="B398">
        <v>1</v>
      </c>
      <c r="C398" s="1">
        <v>25903</v>
      </c>
      <c r="D398">
        <v>1</v>
      </c>
      <c r="E398">
        <v>10</v>
      </c>
      <c r="F398">
        <v>53.5</v>
      </c>
      <c r="G398">
        <v>28</v>
      </c>
      <c r="H398">
        <v>11</v>
      </c>
      <c r="I398">
        <v>1</v>
      </c>
      <c r="J398">
        <v>1</v>
      </c>
      <c r="K398">
        <v>1</v>
      </c>
      <c r="N398">
        <v>0</v>
      </c>
      <c r="O398">
        <v>0</v>
      </c>
      <c r="P398">
        <v>0</v>
      </c>
      <c r="Q398">
        <v>0</v>
      </c>
      <c r="R398">
        <v>0</v>
      </c>
      <c r="S398">
        <v>0</v>
      </c>
      <c r="T398">
        <v>0</v>
      </c>
      <c r="U398">
        <v>0</v>
      </c>
      <c r="V398">
        <v>0</v>
      </c>
      <c r="W398">
        <v>0</v>
      </c>
      <c r="X398">
        <v>2.4</v>
      </c>
      <c r="Y398">
        <v>4.5999999999999996</v>
      </c>
      <c r="Z398">
        <v>5.2</v>
      </c>
      <c r="AA398">
        <v>4.2</v>
      </c>
      <c r="AB398">
        <v>0</v>
      </c>
      <c r="AC398">
        <v>0</v>
      </c>
      <c r="AD398">
        <v>0</v>
      </c>
      <c r="AE398">
        <v>0</v>
      </c>
      <c r="AF398">
        <v>4.2</v>
      </c>
      <c r="AG398">
        <v>0</v>
      </c>
      <c r="AH398">
        <v>4.5</v>
      </c>
      <c r="AI398">
        <v>0</v>
      </c>
      <c r="AJ398">
        <v>9</v>
      </c>
      <c r="AK398">
        <v>6.7</v>
      </c>
      <c r="AL398">
        <v>0</v>
      </c>
      <c r="AM398">
        <v>1.2</v>
      </c>
      <c r="AN398">
        <v>0</v>
      </c>
      <c r="AO398">
        <v>10</v>
      </c>
      <c r="AP398">
        <v>0</v>
      </c>
      <c r="AQ398">
        <v>1.5</v>
      </c>
      <c r="AR398">
        <v>0</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1</v>
      </c>
    </row>
    <row r="399" spans="1:75" s="2" customFormat="1" x14ac:dyDescent="0.25">
      <c r="A399" s="2">
        <v>2449000</v>
      </c>
      <c r="B399" s="2">
        <v>1</v>
      </c>
      <c r="C399" s="3">
        <v>25934</v>
      </c>
      <c r="D399" s="2">
        <v>1</v>
      </c>
      <c r="E399" s="2">
        <v>4</v>
      </c>
      <c r="F399" s="2">
        <v>10.6</v>
      </c>
      <c r="G399" s="2">
        <v>2</v>
      </c>
      <c r="H399" s="2">
        <v>6</v>
      </c>
      <c r="I399" s="2">
        <v>1</v>
      </c>
      <c r="J399" s="2">
        <v>1</v>
      </c>
      <c r="K399" s="2">
        <v>1</v>
      </c>
      <c r="N399" s="2">
        <v>0</v>
      </c>
      <c r="O399" s="2">
        <v>4</v>
      </c>
      <c r="P399" s="2">
        <v>1.3</v>
      </c>
      <c r="Q399" s="2">
        <v>1.4</v>
      </c>
      <c r="R399" s="2">
        <v>0</v>
      </c>
      <c r="S399" s="2">
        <v>0</v>
      </c>
      <c r="T399" s="2">
        <v>1.6</v>
      </c>
      <c r="U399" s="2">
        <v>0</v>
      </c>
      <c r="V399" s="2">
        <v>0</v>
      </c>
      <c r="W399" s="2">
        <v>1.3</v>
      </c>
      <c r="X399" s="2">
        <v>1</v>
      </c>
      <c r="Y399" s="2">
        <v>0</v>
      </c>
      <c r="Z399" s="2">
        <v>0</v>
      </c>
      <c r="AA399" s="2">
        <v>0</v>
      </c>
      <c r="AB399" s="2">
        <v>0</v>
      </c>
      <c r="AC399" s="2">
        <v>0</v>
      </c>
      <c r="AD399" s="2">
        <v>0</v>
      </c>
      <c r="AE399" s="2">
        <v>0</v>
      </c>
      <c r="AF399" s="2">
        <v>0</v>
      </c>
      <c r="AG399" s="2">
        <v>0</v>
      </c>
      <c r="AH399" s="2">
        <v>0</v>
      </c>
      <c r="AI399" s="2">
        <v>0</v>
      </c>
      <c r="AJ399" s="2">
        <v>0</v>
      </c>
      <c r="AK399" s="2">
        <v>0</v>
      </c>
      <c r="AL399" s="2">
        <v>0</v>
      </c>
      <c r="AM399" s="2">
        <v>0</v>
      </c>
      <c r="AN399" s="2">
        <v>0</v>
      </c>
      <c r="AO399" s="2">
        <v>0</v>
      </c>
      <c r="AP399" s="2">
        <v>0</v>
      </c>
      <c r="AQ399" s="2">
        <v>0</v>
      </c>
      <c r="AR399" s="2">
        <v>0</v>
      </c>
      <c r="AS399" s="2">
        <v>1</v>
      </c>
      <c r="AT399" s="2">
        <v>1</v>
      </c>
      <c r="AU399" s="2">
        <v>1</v>
      </c>
      <c r="AV399" s="2">
        <v>1</v>
      </c>
      <c r="AW399" s="2">
        <v>1</v>
      </c>
      <c r="AX399" s="2">
        <v>1</v>
      </c>
      <c r="AY399" s="2">
        <v>1</v>
      </c>
      <c r="AZ399" s="2">
        <v>1</v>
      </c>
      <c r="BA399" s="2">
        <v>1</v>
      </c>
      <c r="BB399" s="2">
        <v>1</v>
      </c>
      <c r="BC399" s="2">
        <v>1</v>
      </c>
      <c r="BD399" s="2">
        <v>1</v>
      </c>
      <c r="BE399" s="2">
        <v>1</v>
      </c>
      <c r="BF399" s="2">
        <v>1</v>
      </c>
      <c r="BG399" s="2">
        <v>1</v>
      </c>
      <c r="BH399" s="2">
        <v>1</v>
      </c>
      <c r="BI399" s="2">
        <v>1</v>
      </c>
      <c r="BJ399" s="2">
        <v>1</v>
      </c>
      <c r="BK399" s="2">
        <v>1</v>
      </c>
      <c r="BL399" s="2">
        <v>1</v>
      </c>
      <c r="BM399" s="2">
        <v>1</v>
      </c>
      <c r="BN399" s="2">
        <v>1</v>
      </c>
      <c r="BO399" s="2">
        <v>1</v>
      </c>
      <c r="BP399" s="2">
        <v>1</v>
      </c>
      <c r="BQ399" s="2">
        <v>1</v>
      </c>
      <c r="BR399" s="2">
        <v>1</v>
      </c>
      <c r="BS399" s="2">
        <v>1</v>
      </c>
      <c r="BT399" s="2">
        <v>1</v>
      </c>
      <c r="BU399" s="2">
        <v>1</v>
      </c>
      <c r="BV399" s="2">
        <v>1</v>
      </c>
      <c r="BW399" s="2">
        <v>1</v>
      </c>
    </row>
    <row r="400" spans="1:75" x14ac:dyDescent="0.25">
      <c r="A400">
        <v>2449000</v>
      </c>
      <c r="B400">
        <v>1</v>
      </c>
      <c r="C400" s="1">
        <v>25965</v>
      </c>
      <c r="D400">
        <v>1</v>
      </c>
      <c r="E400">
        <v>5.6</v>
      </c>
      <c r="F400">
        <v>6.9</v>
      </c>
      <c r="G400">
        <v>25</v>
      </c>
      <c r="H400">
        <v>2</v>
      </c>
      <c r="I400">
        <v>1</v>
      </c>
      <c r="J400">
        <v>1</v>
      </c>
      <c r="K400">
        <v>1</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1.3</v>
      </c>
      <c r="AK400">
        <v>0</v>
      </c>
      <c r="AL400">
        <v>5.6</v>
      </c>
      <c r="AM400">
        <v>0</v>
      </c>
      <c r="AN400">
        <v>0</v>
      </c>
      <c r="AO400">
        <v>0</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0</v>
      </c>
    </row>
    <row r="401" spans="1:75" x14ac:dyDescent="0.25">
      <c r="A401">
        <v>2449000</v>
      </c>
      <c r="B401">
        <v>1</v>
      </c>
      <c r="C401" s="1">
        <v>25993</v>
      </c>
      <c r="D401">
        <v>1</v>
      </c>
      <c r="E401">
        <v>10</v>
      </c>
      <c r="F401">
        <v>27.4</v>
      </c>
      <c r="G401">
        <v>23</v>
      </c>
      <c r="H401">
        <v>6</v>
      </c>
      <c r="I401">
        <v>1</v>
      </c>
      <c r="J401">
        <v>1</v>
      </c>
      <c r="K401">
        <v>1</v>
      </c>
      <c r="N401">
        <v>1.3</v>
      </c>
      <c r="O401">
        <v>0</v>
      </c>
      <c r="P401">
        <v>0</v>
      </c>
      <c r="Q401">
        <v>0</v>
      </c>
      <c r="R401">
        <v>0</v>
      </c>
      <c r="S401">
        <v>2.5</v>
      </c>
      <c r="T401">
        <v>0</v>
      </c>
      <c r="U401">
        <v>0</v>
      </c>
      <c r="V401">
        <v>3.1</v>
      </c>
      <c r="W401">
        <v>0</v>
      </c>
      <c r="X401">
        <v>0</v>
      </c>
      <c r="Y401">
        <v>0</v>
      </c>
      <c r="Z401">
        <v>5.3</v>
      </c>
      <c r="AA401">
        <v>0</v>
      </c>
      <c r="AB401">
        <v>0</v>
      </c>
      <c r="AC401">
        <v>0</v>
      </c>
      <c r="AD401">
        <v>0</v>
      </c>
      <c r="AE401">
        <v>0</v>
      </c>
      <c r="AF401">
        <v>0</v>
      </c>
      <c r="AG401">
        <v>0</v>
      </c>
      <c r="AH401">
        <v>0</v>
      </c>
      <c r="AI401">
        <v>5.2</v>
      </c>
      <c r="AJ401">
        <v>10</v>
      </c>
      <c r="AK401">
        <v>0</v>
      </c>
      <c r="AL401">
        <v>0</v>
      </c>
      <c r="AM401">
        <v>0</v>
      </c>
      <c r="AN401">
        <v>0</v>
      </c>
      <c r="AO401">
        <v>0</v>
      </c>
      <c r="AP401">
        <v>0</v>
      </c>
      <c r="AQ401">
        <v>0</v>
      </c>
      <c r="AR401">
        <v>0</v>
      </c>
      <c r="AS401">
        <v>1</v>
      </c>
      <c r="AT401">
        <v>1</v>
      </c>
      <c r="AU401">
        <v>1</v>
      </c>
      <c r="AV401">
        <v>1</v>
      </c>
      <c r="AW401">
        <v>1</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1</v>
      </c>
      <c r="BQ401">
        <v>1</v>
      </c>
      <c r="BR401">
        <v>1</v>
      </c>
      <c r="BS401">
        <v>1</v>
      </c>
      <c r="BT401">
        <v>1</v>
      </c>
      <c r="BU401">
        <v>1</v>
      </c>
      <c r="BV401">
        <v>1</v>
      </c>
      <c r="BW401">
        <v>1</v>
      </c>
    </row>
    <row r="402" spans="1:75" x14ac:dyDescent="0.25">
      <c r="A402">
        <v>2449000</v>
      </c>
      <c r="B402">
        <v>1</v>
      </c>
      <c r="C402" s="1">
        <v>26024</v>
      </c>
      <c r="D402">
        <v>1</v>
      </c>
      <c r="E402">
        <v>5.2</v>
      </c>
      <c r="F402">
        <v>8.4</v>
      </c>
      <c r="G402">
        <v>22</v>
      </c>
      <c r="H402">
        <v>2</v>
      </c>
      <c r="I402">
        <v>1</v>
      </c>
      <c r="J402">
        <v>1</v>
      </c>
      <c r="K402">
        <v>1</v>
      </c>
      <c r="N402">
        <v>0</v>
      </c>
      <c r="O402">
        <v>0</v>
      </c>
      <c r="P402">
        <v>0</v>
      </c>
      <c r="Q402">
        <v>0</v>
      </c>
      <c r="R402">
        <v>0</v>
      </c>
      <c r="S402">
        <v>0</v>
      </c>
      <c r="T402">
        <v>0</v>
      </c>
      <c r="U402">
        <v>0</v>
      </c>
      <c r="V402">
        <v>0</v>
      </c>
      <c r="W402">
        <v>0</v>
      </c>
      <c r="X402">
        <v>0</v>
      </c>
      <c r="Y402">
        <v>0</v>
      </c>
      <c r="Z402">
        <v>0</v>
      </c>
      <c r="AA402">
        <v>0</v>
      </c>
      <c r="AB402">
        <v>0</v>
      </c>
      <c r="AC402">
        <v>0</v>
      </c>
      <c r="AD402">
        <v>0</v>
      </c>
      <c r="AE402">
        <v>0</v>
      </c>
      <c r="AF402">
        <v>3.2</v>
      </c>
      <c r="AG402">
        <v>0</v>
      </c>
      <c r="AH402">
        <v>0</v>
      </c>
      <c r="AI402">
        <v>5.2</v>
      </c>
      <c r="AJ402">
        <v>0</v>
      </c>
      <c r="AK402">
        <v>0</v>
      </c>
      <c r="AL402">
        <v>0</v>
      </c>
      <c r="AM402">
        <v>0</v>
      </c>
      <c r="AN402">
        <v>0</v>
      </c>
      <c r="AO402">
        <v>0</v>
      </c>
      <c r="AP402">
        <v>0</v>
      </c>
      <c r="AQ402">
        <v>0</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0</v>
      </c>
    </row>
    <row r="403" spans="1:75" x14ac:dyDescent="0.25">
      <c r="A403">
        <v>2449000</v>
      </c>
      <c r="B403">
        <v>1</v>
      </c>
      <c r="C403" s="1">
        <v>26054</v>
      </c>
      <c r="D403">
        <v>1</v>
      </c>
      <c r="E403">
        <v>7.5</v>
      </c>
      <c r="F403">
        <v>14.3</v>
      </c>
      <c r="G403">
        <v>26</v>
      </c>
      <c r="H403">
        <v>3</v>
      </c>
      <c r="I403">
        <v>1</v>
      </c>
      <c r="J403">
        <v>1</v>
      </c>
      <c r="K403">
        <v>1</v>
      </c>
      <c r="N403">
        <v>0</v>
      </c>
      <c r="O403">
        <v>0</v>
      </c>
      <c r="P403">
        <v>0</v>
      </c>
      <c r="Q403">
        <v>0</v>
      </c>
      <c r="R403">
        <v>0</v>
      </c>
      <c r="S403">
        <v>0</v>
      </c>
      <c r="T403">
        <v>0</v>
      </c>
      <c r="U403">
        <v>3.2</v>
      </c>
      <c r="V403">
        <v>0</v>
      </c>
      <c r="W403">
        <v>0</v>
      </c>
      <c r="X403">
        <v>0</v>
      </c>
      <c r="Y403">
        <v>0</v>
      </c>
      <c r="Z403">
        <v>0</v>
      </c>
      <c r="AA403">
        <v>0</v>
      </c>
      <c r="AB403">
        <v>0</v>
      </c>
      <c r="AC403">
        <v>0</v>
      </c>
      <c r="AD403">
        <v>0</v>
      </c>
      <c r="AE403">
        <v>0</v>
      </c>
      <c r="AF403">
        <v>0</v>
      </c>
      <c r="AG403">
        <v>0</v>
      </c>
      <c r="AH403">
        <v>0</v>
      </c>
      <c r="AI403">
        <v>0</v>
      </c>
      <c r="AJ403">
        <v>0</v>
      </c>
      <c r="AK403">
        <v>0</v>
      </c>
      <c r="AL403">
        <v>3.6</v>
      </c>
      <c r="AM403">
        <v>7.5</v>
      </c>
      <c r="AN403">
        <v>0</v>
      </c>
      <c r="AO403">
        <v>0</v>
      </c>
      <c r="AP403">
        <v>0</v>
      </c>
      <c r="AQ403">
        <v>0</v>
      </c>
      <c r="AR403">
        <v>0</v>
      </c>
      <c r="AS403">
        <v>1</v>
      </c>
      <c r="AT403">
        <v>1</v>
      </c>
      <c r="AU403">
        <v>1</v>
      </c>
      <c r="AV403">
        <v>1</v>
      </c>
      <c r="AW403">
        <v>1</v>
      </c>
      <c r="AX403">
        <v>1</v>
      </c>
      <c r="AY403">
        <v>1</v>
      </c>
      <c r="AZ403">
        <v>1</v>
      </c>
      <c r="BA403">
        <v>1</v>
      </c>
      <c r="BB403">
        <v>1</v>
      </c>
      <c r="BC403">
        <v>1</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1</v>
      </c>
    </row>
    <row r="404" spans="1:75" x14ac:dyDescent="0.25">
      <c r="A404">
        <v>2449000</v>
      </c>
      <c r="B404">
        <v>1</v>
      </c>
      <c r="C404" s="1">
        <v>26085</v>
      </c>
      <c r="D404">
        <v>1</v>
      </c>
      <c r="E404">
        <v>6.4</v>
      </c>
      <c r="F404">
        <v>16</v>
      </c>
      <c r="G404">
        <v>19</v>
      </c>
      <c r="H404">
        <v>5</v>
      </c>
      <c r="I404">
        <v>1</v>
      </c>
      <c r="J404">
        <v>1</v>
      </c>
      <c r="K404">
        <v>1</v>
      </c>
      <c r="N404">
        <v>0</v>
      </c>
      <c r="O404">
        <v>0</v>
      </c>
      <c r="P404">
        <v>0</v>
      </c>
      <c r="Q404">
        <v>0</v>
      </c>
      <c r="R404">
        <v>0</v>
      </c>
      <c r="S404">
        <v>0</v>
      </c>
      <c r="T404">
        <v>0</v>
      </c>
      <c r="U404">
        <v>0</v>
      </c>
      <c r="V404">
        <v>2.4</v>
      </c>
      <c r="W404">
        <v>0</v>
      </c>
      <c r="X404">
        <v>0</v>
      </c>
      <c r="Y404">
        <v>0</v>
      </c>
      <c r="Z404">
        <v>0</v>
      </c>
      <c r="AA404">
        <v>0</v>
      </c>
      <c r="AB404">
        <v>0.5</v>
      </c>
      <c r="AC404">
        <v>0</v>
      </c>
      <c r="AD404">
        <v>1.6</v>
      </c>
      <c r="AE404">
        <v>5.0999999999999996</v>
      </c>
      <c r="AF404">
        <v>6.4</v>
      </c>
      <c r="AG404">
        <v>0</v>
      </c>
      <c r="AH404">
        <v>0</v>
      </c>
      <c r="AI404">
        <v>0</v>
      </c>
      <c r="AJ404">
        <v>0</v>
      </c>
      <c r="AK404">
        <v>0</v>
      </c>
      <c r="AL404">
        <v>0</v>
      </c>
      <c r="AM404">
        <v>0</v>
      </c>
      <c r="AN404">
        <v>0</v>
      </c>
      <c r="AO404">
        <v>0</v>
      </c>
      <c r="AP404">
        <v>0</v>
      </c>
      <c r="AQ404">
        <v>0</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0</v>
      </c>
    </row>
    <row r="405" spans="1:75" x14ac:dyDescent="0.25">
      <c r="A405">
        <v>2449000</v>
      </c>
      <c r="B405">
        <v>1</v>
      </c>
      <c r="C405" s="1">
        <v>26115</v>
      </c>
      <c r="D405">
        <v>1</v>
      </c>
      <c r="E405">
        <v>5.6</v>
      </c>
      <c r="F405">
        <v>11.8</v>
      </c>
      <c r="G405">
        <v>4</v>
      </c>
      <c r="H405">
        <v>4</v>
      </c>
      <c r="I405">
        <v>1</v>
      </c>
      <c r="J405">
        <v>1</v>
      </c>
      <c r="K405">
        <v>1</v>
      </c>
      <c r="N405">
        <v>1.6</v>
      </c>
      <c r="O405">
        <v>0</v>
      </c>
      <c r="P405">
        <v>0</v>
      </c>
      <c r="Q405">
        <v>5.6</v>
      </c>
      <c r="R405">
        <v>1.4</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3.2</v>
      </c>
      <c r="AR405">
        <v>0</v>
      </c>
      <c r="AS405">
        <v>1</v>
      </c>
      <c r="AT405">
        <v>1</v>
      </c>
      <c r="AU405">
        <v>1</v>
      </c>
      <c r="AV405">
        <v>1</v>
      </c>
      <c r="AW405">
        <v>1</v>
      </c>
      <c r="AX405">
        <v>1</v>
      </c>
      <c r="AY405">
        <v>1</v>
      </c>
      <c r="AZ405">
        <v>1</v>
      </c>
      <c r="BA405">
        <v>1</v>
      </c>
      <c r="BB405">
        <v>1</v>
      </c>
      <c r="BC405">
        <v>1</v>
      </c>
      <c r="BD405">
        <v>1</v>
      </c>
      <c r="BE405">
        <v>1</v>
      </c>
      <c r="BF405">
        <v>1</v>
      </c>
      <c r="BG405">
        <v>1</v>
      </c>
      <c r="BH405">
        <v>1</v>
      </c>
      <c r="BI405">
        <v>1</v>
      </c>
      <c r="BJ405">
        <v>1</v>
      </c>
      <c r="BK405">
        <v>1</v>
      </c>
      <c r="BL405">
        <v>1</v>
      </c>
      <c r="BM405">
        <v>1</v>
      </c>
      <c r="BN405">
        <v>1</v>
      </c>
      <c r="BO405">
        <v>1</v>
      </c>
      <c r="BP405">
        <v>1</v>
      </c>
      <c r="BQ405">
        <v>1</v>
      </c>
      <c r="BR405">
        <v>1</v>
      </c>
      <c r="BS405">
        <v>1</v>
      </c>
      <c r="BT405">
        <v>1</v>
      </c>
      <c r="BU405">
        <v>1</v>
      </c>
      <c r="BV405">
        <v>1</v>
      </c>
      <c r="BW405">
        <v>1</v>
      </c>
    </row>
    <row r="406" spans="1:75" x14ac:dyDescent="0.25">
      <c r="A406">
        <v>2449000</v>
      </c>
      <c r="B406">
        <v>1</v>
      </c>
      <c r="C406" s="1">
        <v>26146</v>
      </c>
      <c r="D406">
        <v>1</v>
      </c>
      <c r="E406">
        <v>10.6</v>
      </c>
      <c r="F406">
        <v>21.2</v>
      </c>
      <c r="G406">
        <v>10</v>
      </c>
      <c r="H406">
        <v>4</v>
      </c>
      <c r="I406">
        <v>1</v>
      </c>
      <c r="J406">
        <v>1</v>
      </c>
      <c r="K406">
        <v>1</v>
      </c>
      <c r="N406">
        <v>0</v>
      </c>
      <c r="O406">
        <v>0</v>
      </c>
      <c r="P406">
        <v>0</v>
      </c>
      <c r="Q406">
        <v>0</v>
      </c>
      <c r="R406">
        <v>0</v>
      </c>
      <c r="S406">
        <v>0</v>
      </c>
      <c r="T406">
        <v>1.2</v>
      </c>
      <c r="U406">
        <v>0</v>
      </c>
      <c r="V406">
        <v>0</v>
      </c>
      <c r="W406">
        <v>10.6</v>
      </c>
      <c r="X406">
        <v>2.2999999999999998</v>
      </c>
      <c r="Y406">
        <v>0</v>
      </c>
      <c r="Z406">
        <v>0</v>
      </c>
      <c r="AA406">
        <v>0</v>
      </c>
      <c r="AB406">
        <v>0</v>
      </c>
      <c r="AC406">
        <v>7.1</v>
      </c>
      <c r="AD406">
        <v>0</v>
      </c>
      <c r="AE406">
        <v>0</v>
      </c>
      <c r="AF406">
        <v>0</v>
      </c>
      <c r="AG406">
        <v>0</v>
      </c>
      <c r="AH406">
        <v>0</v>
      </c>
      <c r="AI406">
        <v>0</v>
      </c>
      <c r="AJ406">
        <v>0</v>
      </c>
      <c r="AK406">
        <v>0</v>
      </c>
      <c r="AL406">
        <v>0</v>
      </c>
      <c r="AM406">
        <v>0</v>
      </c>
      <c r="AN406">
        <v>0</v>
      </c>
      <c r="AO406">
        <v>0</v>
      </c>
      <c r="AP406">
        <v>0</v>
      </c>
      <c r="AQ406">
        <v>0</v>
      </c>
      <c r="AR406">
        <v>0</v>
      </c>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1</v>
      </c>
      <c r="BV406">
        <v>1</v>
      </c>
      <c r="BW406">
        <v>1</v>
      </c>
    </row>
    <row r="407" spans="1:75" x14ac:dyDescent="0.25">
      <c r="A407">
        <v>2449000</v>
      </c>
      <c r="B407">
        <v>1</v>
      </c>
      <c r="C407" s="1">
        <v>26177</v>
      </c>
      <c r="D407">
        <v>1</v>
      </c>
      <c r="E407">
        <v>5</v>
      </c>
      <c r="F407">
        <v>20.3</v>
      </c>
      <c r="G407">
        <v>7</v>
      </c>
      <c r="H407">
        <v>6</v>
      </c>
      <c r="I407">
        <v>1</v>
      </c>
      <c r="J407">
        <v>1</v>
      </c>
      <c r="K407">
        <v>1</v>
      </c>
      <c r="N407">
        <v>0</v>
      </c>
      <c r="O407">
        <v>0</v>
      </c>
      <c r="P407">
        <v>0</v>
      </c>
      <c r="Q407">
        <v>0</v>
      </c>
      <c r="R407">
        <v>0</v>
      </c>
      <c r="S407">
        <v>0</v>
      </c>
      <c r="T407">
        <v>5</v>
      </c>
      <c r="U407">
        <v>0</v>
      </c>
      <c r="V407">
        <v>0</v>
      </c>
      <c r="W407">
        <v>0</v>
      </c>
      <c r="X407">
        <v>4.5</v>
      </c>
      <c r="Y407">
        <v>3.6</v>
      </c>
      <c r="Z407">
        <v>0</v>
      </c>
      <c r="AA407">
        <v>0</v>
      </c>
      <c r="AB407">
        <v>0</v>
      </c>
      <c r="AC407">
        <v>0</v>
      </c>
      <c r="AD407">
        <v>0</v>
      </c>
      <c r="AE407">
        <v>0</v>
      </c>
      <c r="AF407">
        <v>0</v>
      </c>
      <c r="AG407">
        <v>0</v>
      </c>
      <c r="AH407">
        <v>0</v>
      </c>
      <c r="AI407">
        <v>0</v>
      </c>
      <c r="AJ407">
        <v>0</v>
      </c>
      <c r="AK407">
        <v>4.5999999999999996</v>
      </c>
      <c r="AL407">
        <v>0</v>
      </c>
      <c r="AM407">
        <v>1.4</v>
      </c>
      <c r="AN407">
        <v>0</v>
      </c>
      <c r="AO407">
        <v>0</v>
      </c>
      <c r="AP407">
        <v>0</v>
      </c>
      <c r="AQ407">
        <v>1.2</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0</v>
      </c>
    </row>
    <row r="408" spans="1:75" x14ac:dyDescent="0.25">
      <c r="A408">
        <v>2449000</v>
      </c>
      <c r="B408">
        <v>1</v>
      </c>
      <c r="C408" s="1">
        <v>26207</v>
      </c>
      <c r="D408">
        <v>1</v>
      </c>
      <c r="E408">
        <v>8.1999999999999993</v>
      </c>
      <c r="F408">
        <v>21.1</v>
      </c>
      <c r="G408">
        <v>11</v>
      </c>
      <c r="H408">
        <v>4</v>
      </c>
      <c r="I408">
        <v>1</v>
      </c>
      <c r="J408">
        <v>1</v>
      </c>
      <c r="K408">
        <v>1</v>
      </c>
      <c r="N408">
        <v>3.6</v>
      </c>
      <c r="O408">
        <v>0</v>
      </c>
      <c r="P408">
        <v>0</v>
      </c>
      <c r="Q408">
        <v>0</v>
      </c>
      <c r="R408">
        <v>0</v>
      </c>
      <c r="S408">
        <v>0</v>
      </c>
      <c r="T408">
        <v>2</v>
      </c>
      <c r="U408">
        <v>0</v>
      </c>
      <c r="V408">
        <v>0</v>
      </c>
      <c r="W408">
        <v>0</v>
      </c>
      <c r="X408">
        <v>8.1999999999999993</v>
      </c>
      <c r="Y408">
        <v>7.3</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1</v>
      </c>
    </row>
    <row r="409" spans="1:75" x14ac:dyDescent="0.25">
      <c r="A409">
        <v>2449000</v>
      </c>
      <c r="B409">
        <v>1</v>
      </c>
      <c r="C409" s="1">
        <v>26238</v>
      </c>
      <c r="D409">
        <v>1</v>
      </c>
      <c r="E409">
        <v>7.5</v>
      </c>
      <c r="F409">
        <v>14</v>
      </c>
      <c r="G409">
        <v>13</v>
      </c>
      <c r="H409">
        <v>4</v>
      </c>
      <c r="I409">
        <v>1</v>
      </c>
      <c r="J409">
        <v>1</v>
      </c>
      <c r="K409">
        <v>1</v>
      </c>
      <c r="N409">
        <v>0</v>
      </c>
      <c r="O409">
        <v>0</v>
      </c>
      <c r="P409">
        <v>0</v>
      </c>
      <c r="Q409">
        <v>0</v>
      </c>
      <c r="R409">
        <v>0</v>
      </c>
      <c r="S409">
        <v>0</v>
      </c>
      <c r="T409">
        <v>0</v>
      </c>
      <c r="U409">
        <v>0</v>
      </c>
      <c r="V409">
        <v>0</v>
      </c>
      <c r="W409">
        <v>0</v>
      </c>
      <c r="X409">
        <v>0</v>
      </c>
      <c r="Y409">
        <v>0</v>
      </c>
      <c r="Z409">
        <v>7.5</v>
      </c>
      <c r="AA409">
        <v>0</v>
      </c>
      <c r="AB409">
        <v>0</v>
      </c>
      <c r="AC409">
        <v>0</v>
      </c>
      <c r="AD409">
        <v>0</v>
      </c>
      <c r="AE409">
        <v>0.6</v>
      </c>
      <c r="AF409">
        <v>0.3</v>
      </c>
      <c r="AG409">
        <v>0</v>
      </c>
      <c r="AH409">
        <v>0</v>
      </c>
      <c r="AI409">
        <v>0</v>
      </c>
      <c r="AJ409">
        <v>0</v>
      </c>
      <c r="AK409">
        <v>0</v>
      </c>
      <c r="AL409">
        <v>0</v>
      </c>
      <c r="AM409">
        <v>0</v>
      </c>
      <c r="AN409">
        <v>5.6</v>
      </c>
      <c r="AO409">
        <v>0</v>
      </c>
      <c r="AP409">
        <v>0</v>
      </c>
      <c r="AQ409">
        <v>0</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0</v>
      </c>
    </row>
    <row r="410" spans="1:75" x14ac:dyDescent="0.25">
      <c r="A410">
        <v>2449000</v>
      </c>
      <c r="B410">
        <v>1</v>
      </c>
      <c r="C410" s="1">
        <v>26268</v>
      </c>
      <c r="D410">
        <v>1</v>
      </c>
      <c r="E410">
        <v>9</v>
      </c>
      <c r="F410">
        <v>35</v>
      </c>
      <c r="G410">
        <v>23</v>
      </c>
      <c r="H410">
        <v>8</v>
      </c>
      <c r="I410">
        <v>1</v>
      </c>
      <c r="J410">
        <v>1</v>
      </c>
      <c r="K410">
        <v>1</v>
      </c>
      <c r="N410">
        <v>1.2</v>
      </c>
      <c r="O410">
        <v>1.2</v>
      </c>
      <c r="P410">
        <v>0.6</v>
      </c>
      <c r="Q410">
        <v>6.6</v>
      </c>
      <c r="R410">
        <v>0</v>
      </c>
      <c r="S410">
        <v>0</v>
      </c>
      <c r="T410">
        <v>0</v>
      </c>
      <c r="U410">
        <v>0</v>
      </c>
      <c r="V410">
        <v>0</v>
      </c>
      <c r="W410">
        <v>0</v>
      </c>
      <c r="X410">
        <v>0</v>
      </c>
      <c r="Y410">
        <v>0</v>
      </c>
      <c r="Z410">
        <v>0</v>
      </c>
      <c r="AA410">
        <v>5.5</v>
      </c>
      <c r="AB410">
        <v>0</v>
      </c>
      <c r="AC410">
        <v>0</v>
      </c>
      <c r="AD410">
        <v>0</v>
      </c>
      <c r="AE410">
        <v>0</v>
      </c>
      <c r="AF410">
        <v>4.2</v>
      </c>
      <c r="AG410">
        <v>0</v>
      </c>
      <c r="AH410">
        <v>0</v>
      </c>
      <c r="AI410">
        <v>0</v>
      </c>
      <c r="AJ410">
        <v>9</v>
      </c>
      <c r="AK410">
        <v>6.7</v>
      </c>
      <c r="AL410">
        <v>0</v>
      </c>
      <c r="AM410">
        <v>0</v>
      </c>
      <c r="AN410">
        <v>0</v>
      </c>
      <c r="AO410">
        <v>0</v>
      </c>
      <c r="AP410">
        <v>0</v>
      </c>
      <c r="AQ410">
        <v>0</v>
      </c>
      <c r="AR410">
        <v>0</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1</v>
      </c>
    </row>
    <row r="411" spans="1:75" s="2" customFormat="1" x14ac:dyDescent="0.25">
      <c r="A411" s="2">
        <v>2449000</v>
      </c>
      <c r="B411" s="2">
        <v>1</v>
      </c>
      <c r="C411" s="3">
        <v>26299</v>
      </c>
      <c r="D411" s="2">
        <v>1</v>
      </c>
      <c r="E411" s="2">
        <v>10.9</v>
      </c>
      <c r="F411" s="2">
        <v>56.5</v>
      </c>
      <c r="G411" s="2">
        <v>7</v>
      </c>
      <c r="H411" s="2">
        <v>13</v>
      </c>
      <c r="I411" s="2">
        <v>1</v>
      </c>
      <c r="J411" s="2">
        <v>1</v>
      </c>
      <c r="K411" s="2">
        <v>1</v>
      </c>
      <c r="N411" s="2">
        <v>0</v>
      </c>
      <c r="O411" s="2">
        <v>3.4</v>
      </c>
      <c r="P411" s="2">
        <v>0</v>
      </c>
      <c r="Q411" s="2">
        <v>0</v>
      </c>
      <c r="R411" s="2">
        <v>7.6</v>
      </c>
      <c r="S411" s="2">
        <v>0</v>
      </c>
      <c r="T411" s="2">
        <v>10.9</v>
      </c>
      <c r="U411" s="2">
        <v>2.4</v>
      </c>
      <c r="V411" s="2">
        <v>1.5</v>
      </c>
      <c r="W411" s="2">
        <v>4.5999999999999996</v>
      </c>
      <c r="X411" s="2">
        <v>2.2999999999999998</v>
      </c>
      <c r="Y411" s="2">
        <v>0</v>
      </c>
      <c r="Z411" s="2">
        <v>0</v>
      </c>
      <c r="AA411" s="2">
        <v>0</v>
      </c>
      <c r="AB411" s="2">
        <v>0</v>
      </c>
      <c r="AC411" s="2">
        <v>0</v>
      </c>
      <c r="AD411" s="2">
        <v>0</v>
      </c>
      <c r="AE411" s="2">
        <v>0</v>
      </c>
      <c r="AF411" s="2">
        <v>0</v>
      </c>
      <c r="AG411" s="2">
        <v>0</v>
      </c>
      <c r="AH411" s="2">
        <v>2.5</v>
      </c>
      <c r="AI411" s="2">
        <v>3.4</v>
      </c>
      <c r="AJ411" s="2">
        <v>0</v>
      </c>
      <c r="AK411" s="2">
        <v>1.5</v>
      </c>
      <c r="AL411" s="2">
        <v>0</v>
      </c>
      <c r="AM411" s="2">
        <v>0</v>
      </c>
      <c r="AN411" s="2">
        <v>0</v>
      </c>
      <c r="AO411" s="2">
        <v>0</v>
      </c>
      <c r="AP411" s="2">
        <v>7.4</v>
      </c>
      <c r="AQ411" s="2">
        <v>6.6</v>
      </c>
      <c r="AR411" s="2">
        <v>2.4</v>
      </c>
      <c r="AS411" s="2">
        <v>1</v>
      </c>
      <c r="AT411" s="2">
        <v>1</v>
      </c>
      <c r="AU411" s="2">
        <v>1</v>
      </c>
      <c r="AV411" s="2">
        <v>1</v>
      </c>
      <c r="AW411" s="2">
        <v>1</v>
      </c>
      <c r="AX411" s="2">
        <v>1</v>
      </c>
      <c r="AY411" s="2">
        <v>1</v>
      </c>
      <c r="AZ411" s="2">
        <v>1</v>
      </c>
      <c r="BA411" s="2">
        <v>1</v>
      </c>
      <c r="BB411" s="2">
        <v>1</v>
      </c>
      <c r="BC411" s="2">
        <v>1</v>
      </c>
      <c r="BD411" s="2">
        <v>1</v>
      </c>
      <c r="BE411" s="2">
        <v>1</v>
      </c>
      <c r="BF411" s="2">
        <v>1</v>
      </c>
      <c r="BG411" s="2">
        <v>1</v>
      </c>
      <c r="BH411" s="2">
        <v>1</v>
      </c>
      <c r="BI411" s="2">
        <v>1</v>
      </c>
      <c r="BJ411" s="2">
        <v>1</v>
      </c>
      <c r="BK411" s="2">
        <v>1</v>
      </c>
      <c r="BL411" s="2">
        <v>1</v>
      </c>
      <c r="BM411" s="2">
        <v>1</v>
      </c>
      <c r="BN411" s="2">
        <v>1</v>
      </c>
      <c r="BO411" s="2">
        <v>1</v>
      </c>
      <c r="BP411" s="2">
        <v>1</v>
      </c>
      <c r="BQ411" s="2">
        <v>1</v>
      </c>
      <c r="BR411" s="2">
        <v>1</v>
      </c>
      <c r="BS411" s="2">
        <v>1</v>
      </c>
      <c r="BT411" s="2">
        <v>1</v>
      </c>
      <c r="BU411" s="2">
        <v>1</v>
      </c>
      <c r="BV411" s="2">
        <v>1</v>
      </c>
      <c r="BW411" s="2">
        <v>1</v>
      </c>
    </row>
    <row r="412" spans="1:75" x14ac:dyDescent="0.25">
      <c r="A412">
        <v>2449000</v>
      </c>
      <c r="B412">
        <v>1</v>
      </c>
      <c r="C412" s="1">
        <v>26330</v>
      </c>
      <c r="D412">
        <v>1</v>
      </c>
      <c r="E412">
        <v>10.8</v>
      </c>
      <c r="F412">
        <v>52.6</v>
      </c>
      <c r="G412">
        <v>17</v>
      </c>
      <c r="H412">
        <v>13</v>
      </c>
      <c r="I412">
        <v>1</v>
      </c>
      <c r="J412">
        <v>1</v>
      </c>
      <c r="K412">
        <v>1</v>
      </c>
      <c r="N412">
        <v>0</v>
      </c>
      <c r="O412">
        <v>0</v>
      </c>
      <c r="P412">
        <v>3.4</v>
      </c>
      <c r="Q412">
        <v>1.2</v>
      </c>
      <c r="R412">
        <v>0</v>
      </c>
      <c r="S412">
        <v>0</v>
      </c>
      <c r="T412">
        <v>0</v>
      </c>
      <c r="U412">
        <v>0</v>
      </c>
      <c r="V412">
        <v>2.2999999999999998</v>
      </c>
      <c r="W412">
        <v>0</v>
      </c>
      <c r="X412">
        <v>2.1</v>
      </c>
      <c r="Y412">
        <v>0</v>
      </c>
      <c r="Z412">
        <v>0</v>
      </c>
      <c r="AA412">
        <v>2.1</v>
      </c>
      <c r="AB412">
        <v>5.2</v>
      </c>
      <c r="AC412">
        <v>2.2000000000000002</v>
      </c>
      <c r="AD412">
        <v>10.8</v>
      </c>
      <c r="AE412">
        <v>2.4</v>
      </c>
      <c r="AF412">
        <v>5.7</v>
      </c>
      <c r="AG412">
        <v>6.7</v>
      </c>
      <c r="AH412">
        <v>7</v>
      </c>
      <c r="AI412">
        <v>0</v>
      </c>
      <c r="AJ412">
        <v>0</v>
      </c>
      <c r="AK412">
        <v>0</v>
      </c>
      <c r="AL412">
        <v>0</v>
      </c>
      <c r="AM412">
        <v>0</v>
      </c>
      <c r="AN412">
        <v>0</v>
      </c>
      <c r="AO412">
        <v>0</v>
      </c>
      <c r="AP412">
        <v>1.5</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1</v>
      </c>
      <c r="BP412">
        <v>1</v>
      </c>
      <c r="BQ412">
        <v>1</v>
      </c>
      <c r="BR412">
        <v>1</v>
      </c>
      <c r="BS412">
        <v>1</v>
      </c>
      <c r="BT412">
        <v>1</v>
      </c>
      <c r="BU412">
        <v>1</v>
      </c>
      <c r="BV412">
        <v>0</v>
      </c>
    </row>
    <row r="413" spans="1:75" x14ac:dyDescent="0.25">
      <c r="A413">
        <v>2449000</v>
      </c>
      <c r="B413">
        <v>1</v>
      </c>
      <c r="C413" s="1">
        <v>26359</v>
      </c>
      <c r="D413">
        <v>1</v>
      </c>
      <c r="E413">
        <v>5.4</v>
      </c>
      <c r="F413">
        <v>13.6</v>
      </c>
      <c r="G413">
        <v>12</v>
      </c>
      <c r="H413">
        <v>6</v>
      </c>
      <c r="I413">
        <v>1</v>
      </c>
      <c r="J413">
        <v>1</v>
      </c>
      <c r="K413">
        <v>1</v>
      </c>
      <c r="N413">
        <v>0</v>
      </c>
      <c r="O413">
        <v>0</v>
      </c>
      <c r="P413">
        <v>0</v>
      </c>
      <c r="Q413">
        <v>0</v>
      </c>
      <c r="R413">
        <v>0</v>
      </c>
      <c r="S413">
        <v>1.6</v>
      </c>
      <c r="T413">
        <v>0</v>
      </c>
      <c r="U413">
        <v>2.4</v>
      </c>
      <c r="V413">
        <v>0</v>
      </c>
      <c r="W413">
        <v>1.1000000000000001</v>
      </c>
      <c r="X413">
        <v>0</v>
      </c>
      <c r="Y413">
        <v>5.4</v>
      </c>
      <c r="Z413">
        <v>0</v>
      </c>
      <c r="AA413">
        <v>0</v>
      </c>
      <c r="AB413">
        <v>0</v>
      </c>
      <c r="AC413">
        <v>0</v>
      </c>
      <c r="AD413">
        <v>0</v>
      </c>
      <c r="AE413">
        <v>1.5</v>
      </c>
      <c r="AF413">
        <v>0</v>
      </c>
      <c r="AG413">
        <v>0</v>
      </c>
      <c r="AH413">
        <v>0</v>
      </c>
      <c r="AI413">
        <v>0</v>
      </c>
      <c r="AJ413">
        <v>0</v>
      </c>
      <c r="AK413">
        <v>0</v>
      </c>
      <c r="AL413">
        <v>0</v>
      </c>
      <c r="AM413">
        <v>0</v>
      </c>
      <c r="AN413">
        <v>0</v>
      </c>
      <c r="AO413">
        <v>0</v>
      </c>
      <c r="AP413">
        <v>0</v>
      </c>
      <c r="AQ413">
        <v>1.6</v>
      </c>
      <c r="AR413">
        <v>0</v>
      </c>
      <c r="AS413">
        <v>1</v>
      </c>
      <c r="AT413">
        <v>1</v>
      </c>
      <c r="AU413">
        <v>1</v>
      </c>
      <c r="AV413">
        <v>1</v>
      </c>
      <c r="AW413">
        <v>1</v>
      </c>
      <c r="AX413">
        <v>1</v>
      </c>
      <c r="AY413">
        <v>1</v>
      </c>
      <c r="AZ413">
        <v>1</v>
      </c>
      <c r="BA413">
        <v>1</v>
      </c>
      <c r="BB413">
        <v>1</v>
      </c>
      <c r="BC413">
        <v>1</v>
      </c>
      <c r="BD413">
        <v>1</v>
      </c>
      <c r="BE413">
        <v>1</v>
      </c>
      <c r="BF413">
        <v>1</v>
      </c>
      <c r="BG413">
        <v>1</v>
      </c>
      <c r="BH413">
        <v>1</v>
      </c>
      <c r="BI413">
        <v>1</v>
      </c>
      <c r="BJ413">
        <v>1</v>
      </c>
      <c r="BK413">
        <v>1</v>
      </c>
      <c r="BL413">
        <v>1</v>
      </c>
      <c r="BM413">
        <v>1</v>
      </c>
      <c r="BN413">
        <v>1</v>
      </c>
      <c r="BO413">
        <v>1</v>
      </c>
      <c r="BP413">
        <v>1</v>
      </c>
      <c r="BQ413">
        <v>1</v>
      </c>
      <c r="BR413">
        <v>1</v>
      </c>
      <c r="BS413">
        <v>1</v>
      </c>
      <c r="BT413">
        <v>1</v>
      </c>
      <c r="BU413">
        <v>1</v>
      </c>
      <c r="BV413">
        <v>1</v>
      </c>
      <c r="BW413">
        <v>1</v>
      </c>
    </row>
    <row r="414" spans="1:75" x14ac:dyDescent="0.25">
      <c r="A414">
        <v>2449000</v>
      </c>
      <c r="B414">
        <v>1</v>
      </c>
      <c r="C414" s="1">
        <v>26390</v>
      </c>
      <c r="D414">
        <v>1</v>
      </c>
      <c r="E414">
        <v>9.4</v>
      </c>
      <c r="F414">
        <v>15.4</v>
      </c>
      <c r="G414">
        <v>9</v>
      </c>
      <c r="H414">
        <v>2</v>
      </c>
      <c r="I414">
        <v>1</v>
      </c>
      <c r="J414">
        <v>1</v>
      </c>
      <c r="K414">
        <v>1</v>
      </c>
      <c r="N414">
        <v>0</v>
      </c>
      <c r="O414">
        <v>0</v>
      </c>
      <c r="P414">
        <v>6</v>
      </c>
      <c r="Q414">
        <v>0</v>
      </c>
      <c r="R414">
        <v>0</v>
      </c>
      <c r="S414">
        <v>0</v>
      </c>
      <c r="T414">
        <v>0</v>
      </c>
      <c r="U414">
        <v>0</v>
      </c>
      <c r="V414">
        <v>9.4</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0</v>
      </c>
    </row>
    <row r="415" spans="1:75" x14ac:dyDescent="0.25">
      <c r="A415">
        <v>2449000</v>
      </c>
      <c r="B415">
        <v>1</v>
      </c>
      <c r="C415" s="1">
        <v>26420</v>
      </c>
      <c r="D415">
        <v>1</v>
      </c>
      <c r="E415">
        <v>1.5</v>
      </c>
      <c r="F415">
        <v>2.8</v>
      </c>
      <c r="G415">
        <v>10</v>
      </c>
      <c r="H415">
        <v>2</v>
      </c>
      <c r="I415">
        <v>1</v>
      </c>
      <c r="J415">
        <v>1</v>
      </c>
      <c r="K415">
        <v>1</v>
      </c>
      <c r="N415">
        <v>0</v>
      </c>
      <c r="O415">
        <v>0</v>
      </c>
      <c r="P415">
        <v>0</v>
      </c>
      <c r="Q415">
        <v>0</v>
      </c>
      <c r="R415">
        <v>0</v>
      </c>
      <c r="S415">
        <v>0</v>
      </c>
      <c r="T415">
        <v>0</v>
      </c>
      <c r="U415">
        <v>0</v>
      </c>
      <c r="V415">
        <v>0</v>
      </c>
      <c r="W415">
        <v>1.5</v>
      </c>
      <c r="X415">
        <v>0</v>
      </c>
      <c r="Y415">
        <v>0</v>
      </c>
      <c r="Z415">
        <v>0</v>
      </c>
      <c r="AA415">
        <v>0</v>
      </c>
      <c r="AB415">
        <v>0</v>
      </c>
      <c r="AC415">
        <v>0</v>
      </c>
      <c r="AD415">
        <v>0</v>
      </c>
      <c r="AE415">
        <v>0</v>
      </c>
      <c r="AF415">
        <v>0</v>
      </c>
      <c r="AG415">
        <v>0</v>
      </c>
      <c r="AH415">
        <v>0</v>
      </c>
      <c r="AI415">
        <v>0</v>
      </c>
      <c r="AJ415">
        <v>1.3</v>
      </c>
      <c r="AK415">
        <v>0</v>
      </c>
      <c r="AL415">
        <v>0</v>
      </c>
      <c r="AM415">
        <v>0</v>
      </c>
      <c r="AN415">
        <v>0</v>
      </c>
      <c r="AO415">
        <v>0</v>
      </c>
      <c r="AP415">
        <v>0</v>
      </c>
      <c r="AQ415">
        <v>0</v>
      </c>
      <c r="AR415">
        <v>0</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1</v>
      </c>
    </row>
    <row r="416" spans="1:75" x14ac:dyDescent="0.25">
      <c r="A416">
        <v>2449000</v>
      </c>
      <c r="B416">
        <v>1</v>
      </c>
      <c r="C416" s="1">
        <v>26451</v>
      </c>
      <c r="D416">
        <v>1</v>
      </c>
      <c r="E416">
        <v>6</v>
      </c>
      <c r="F416">
        <v>9.6999999999999993</v>
      </c>
      <c r="G416">
        <v>18</v>
      </c>
      <c r="H416">
        <v>3</v>
      </c>
      <c r="I416">
        <v>1</v>
      </c>
      <c r="J416">
        <v>1</v>
      </c>
      <c r="K416">
        <v>1</v>
      </c>
      <c r="N416">
        <v>0</v>
      </c>
      <c r="O416">
        <v>0</v>
      </c>
      <c r="P416">
        <v>0</v>
      </c>
      <c r="Q416">
        <v>0</v>
      </c>
      <c r="R416">
        <v>2.2000000000000002</v>
      </c>
      <c r="S416">
        <v>0</v>
      </c>
      <c r="T416">
        <v>0</v>
      </c>
      <c r="U416">
        <v>0</v>
      </c>
      <c r="V416">
        <v>0</v>
      </c>
      <c r="W416">
        <v>0</v>
      </c>
      <c r="X416">
        <v>0</v>
      </c>
      <c r="Y416">
        <v>0</v>
      </c>
      <c r="Z416">
        <v>0</v>
      </c>
      <c r="AA416">
        <v>0</v>
      </c>
      <c r="AB416">
        <v>0</v>
      </c>
      <c r="AC416">
        <v>0</v>
      </c>
      <c r="AD416">
        <v>0</v>
      </c>
      <c r="AE416">
        <v>6</v>
      </c>
      <c r="AF416">
        <v>1.5</v>
      </c>
      <c r="AG416">
        <v>0</v>
      </c>
      <c r="AH416">
        <v>0</v>
      </c>
      <c r="AI416">
        <v>0</v>
      </c>
      <c r="AJ416">
        <v>0</v>
      </c>
      <c r="AK416">
        <v>0</v>
      </c>
      <c r="AL416">
        <v>0</v>
      </c>
      <c r="AM416">
        <v>0</v>
      </c>
      <c r="AN416">
        <v>0</v>
      </c>
      <c r="AO416">
        <v>0</v>
      </c>
      <c r="AP416">
        <v>0</v>
      </c>
      <c r="AQ416">
        <v>0</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0</v>
      </c>
    </row>
    <row r="417" spans="1:75" x14ac:dyDescent="0.25">
      <c r="A417">
        <v>2449000</v>
      </c>
      <c r="B417">
        <v>1</v>
      </c>
      <c r="C417" s="1">
        <v>26481</v>
      </c>
      <c r="D417">
        <v>1</v>
      </c>
      <c r="E417">
        <v>7</v>
      </c>
      <c r="F417">
        <v>24.9</v>
      </c>
      <c r="G417">
        <v>15</v>
      </c>
      <c r="H417">
        <v>5</v>
      </c>
      <c r="I417">
        <v>1</v>
      </c>
      <c r="J417">
        <v>1</v>
      </c>
      <c r="K417">
        <v>1</v>
      </c>
      <c r="N417">
        <v>0</v>
      </c>
      <c r="O417">
        <v>0</v>
      </c>
      <c r="P417">
        <v>0</v>
      </c>
      <c r="Q417">
        <v>0</v>
      </c>
      <c r="R417">
        <v>0</v>
      </c>
      <c r="S417">
        <v>3.5</v>
      </c>
      <c r="T417">
        <v>0</v>
      </c>
      <c r="U417">
        <v>0</v>
      </c>
      <c r="V417">
        <v>4.5</v>
      </c>
      <c r="W417">
        <v>0</v>
      </c>
      <c r="X417">
        <v>0</v>
      </c>
      <c r="Y417">
        <v>0</v>
      </c>
      <c r="Z417">
        <v>3.9</v>
      </c>
      <c r="AA417">
        <v>0</v>
      </c>
      <c r="AB417">
        <v>7</v>
      </c>
      <c r="AC417">
        <v>0</v>
      </c>
      <c r="AD417">
        <v>0</v>
      </c>
      <c r="AE417">
        <v>0</v>
      </c>
      <c r="AF417">
        <v>0</v>
      </c>
      <c r="AG417">
        <v>0</v>
      </c>
      <c r="AH417">
        <v>0</v>
      </c>
      <c r="AI417">
        <v>0</v>
      </c>
      <c r="AJ417">
        <v>0</v>
      </c>
      <c r="AK417">
        <v>0</v>
      </c>
      <c r="AL417">
        <v>0</v>
      </c>
      <c r="AM417">
        <v>6</v>
      </c>
      <c r="AN417">
        <v>0</v>
      </c>
      <c r="AO417">
        <v>0</v>
      </c>
      <c r="AP417">
        <v>0</v>
      </c>
      <c r="AQ417">
        <v>0</v>
      </c>
      <c r="AR417">
        <v>0</v>
      </c>
      <c r="AS417">
        <v>1</v>
      </c>
      <c r="AT417">
        <v>1</v>
      </c>
      <c r="AU417">
        <v>1</v>
      </c>
      <c r="AV417">
        <v>1</v>
      </c>
      <c r="AW417">
        <v>1</v>
      </c>
      <c r="AX417">
        <v>1</v>
      </c>
      <c r="AY417">
        <v>1</v>
      </c>
      <c r="AZ417">
        <v>1</v>
      </c>
      <c r="BA417">
        <v>1</v>
      </c>
      <c r="BB417">
        <v>1</v>
      </c>
      <c r="BC417">
        <v>1</v>
      </c>
      <c r="BD417">
        <v>1</v>
      </c>
      <c r="BE417">
        <v>1</v>
      </c>
      <c r="BF417">
        <v>1</v>
      </c>
      <c r="BG417">
        <v>1</v>
      </c>
      <c r="BH417">
        <v>1</v>
      </c>
      <c r="BI417">
        <v>1</v>
      </c>
      <c r="BJ417">
        <v>1</v>
      </c>
      <c r="BK417">
        <v>1</v>
      </c>
      <c r="BL417">
        <v>1</v>
      </c>
      <c r="BM417">
        <v>1</v>
      </c>
      <c r="BN417">
        <v>1</v>
      </c>
      <c r="BO417">
        <v>1</v>
      </c>
      <c r="BP417">
        <v>1</v>
      </c>
      <c r="BQ417">
        <v>1</v>
      </c>
      <c r="BR417">
        <v>1</v>
      </c>
      <c r="BS417">
        <v>1</v>
      </c>
      <c r="BT417">
        <v>1</v>
      </c>
      <c r="BU417">
        <v>1</v>
      </c>
      <c r="BV417">
        <v>1</v>
      </c>
      <c r="BW417">
        <v>1</v>
      </c>
    </row>
    <row r="418" spans="1:75" x14ac:dyDescent="0.25">
      <c r="A418">
        <v>2449000</v>
      </c>
      <c r="B418">
        <v>1</v>
      </c>
      <c r="C418" s="1">
        <v>26512</v>
      </c>
      <c r="D418">
        <v>1</v>
      </c>
      <c r="E418">
        <v>25</v>
      </c>
      <c r="F418">
        <v>68.400000000000006</v>
      </c>
      <c r="G418">
        <v>4</v>
      </c>
      <c r="H418">
        <v>7</v>
      </c>
      <c r="I418">
        <v>1</v>
      </c>
      <c r="J418">
        <v>1</v>
      </c>
      <c r="K418">
        <v>1</v>
      </c>
      <c r="N418">
        <v>0</v>
      </c>
      <c r="O418">
        <v>0</v>
      </c>
      <c r="P418">
        <v>0</v>
      </c>
      <c r="Q418">
        <v>25</v>
      </c>
      <c r="R418">
        <v>0</v>
      </c>
      <c r="S418">
        <v>9</v>
      </c>
      <c r="T418">
        <v>0</v>
      </c>
      <c r="U418">
        <v>0</v>
      </c>
      <c r="V418">
        <v>0</v>
      </c>
      <c r="W418">
        <v>0</v>
      </c>
      <c r="X418">
        <v>0</v>
      </c>
      <c r="Y418">
        <v>0</v>
      </c>
      <c r="Z418">
        <v>0</v>
      </c>
      <c r="AA418">
        <v>0</v>
      </c>
      <c r="AB418">
        <v>0</v>
      </c>
      <c r="AC418">
        <v>0</v>
      </c>
      <c r="AD418">
        <v>0</v>
      </c>
      <c r="AE418">
        <v>0</v>
      </c>
      <c r="AF418">
        <v>0</v>
      </c>
      <c r="AG418">
        <v>0</v>
      </c>
      <c r="AH418">
        <v>0</v>
      </c>
      <c r="AI418">
        <v>5.6</v>
      </c>
      <c r="AJ418">
        <v>8</v>
      </c>
      <c r="AK418">
        <v>0</v>
      </c>
      <c r="AL418">
        <v>0</v>
      </c>
      <c r="AM418">
        <v>10</v>
      </c>
      <c r="AN418">
        <v>8.4</v>
      </c>
      <c r="AO418">
        <v>2.4</v>
      </c>
      <c r="AP418">
        <v>0</v>
      </c>
      <c r="AQ418">
        <v>0</v>
      </c>
      <c r="AR418">
        <v>0</v>
      </c>
      <c r="AS418">
        <v>1</v>
      </c>
      <c r="AT418">
        <v>1</v>
      </c>
      <c r="AU418">
        <v>1</v>
      </c>
      <c r="AV418">
        <v>1</v>
      </c>
      <c r="AW418">
        <v>1</v>
      </c>
      <c r="AX418">
        <v>1</v>
      </c>
      <c r="AY418">
        <v>1</v>
      </c>
      <c r="AZ418">
        <v>1</v>
      </c>
      <c r="BA418">
        <v>1</v>
      </c>
      <c r="BB418">
        <v>1</v>
      </c>
      <c r="BC418">
        <v>1</v>
      </c>
      <c r="BD418">
        <v>1</v>
      </c>
      <c r="BE418">
        <v>1</v>
      </c>
      <c r="BF418">
        <v>1</v>
      </c>
      <c r="BG418">
        <v>1</v>
      </c>
      <c r="BH418">
        <v>1</v>
      </c>
      <c r="BI418">
        <v>1</v>
      </c>
      <c r="BJ418">
        <v>1</v>
      </c>
      <c r="BK418">
        <v>1</v>
      </c>
      <c r="BL418">
        <v>1</v>
      </c>
      <c r="BM418">
        <v>1</v>
      </c>
      <c r="BN418">
        <v>1</v>
      </c>
      <c r="BO418">
        <v>1</v>
      </c>
      <c r="BP418">
        <v>1</v>
      </c>
      <c r="BQ418">
        <v>1</v>
      </c>
      <c r="BR418">
        <v>1</v>
      </c>
      <c r="BS418">
        <v>1</v>
      </c>
      <c r="BT418">
        <v>1</v>
      </c>
      <c r="BU418">
        <v>1</v>
      </c>
      <c r="BV418">
        <v>1</v>
      </c>
      <c r="BW418">
        <v>1</v>
      </c>
    </row>
    <row r="419" spans="1:75" x14ac:dyDescent="0.25">
      <c r="A419">
        <v>2449000</v>
      </c>
      <c r="B419">
        <v>1</v>
      </c>
      <c r="C419" s="1">
        <v>26543</v>
      </c>
      <c r="D419">
        <v>1</v>
      </c>
      <c r="E419">
        <v>50</v>
      </c>
      <c r="F419">
        <v>158.4</v>
      </c>
      <c r="G419">
        <v>29</v>
      </c>
      <c r="H419">
        <v>8</v>
      </c>
      <c r="I419">
        <v>1</v>
      </c>
      <c r="J419">
        <v>1</v>
      </c>
      <c r="K419">
        <v>1</v>
      </c>
      <c r="N419">
        <v>0</v>
      </c>
      <c r="O419">
        <v>0</v>
      </c>
      <c r="P419">
        <v>4.2</v>
      </c>
      <c r="Q419">
        <v>0</v>
      </c>
      <c r="R419">
        <v>27.2</v>
      </c>
      <c r="S419">
        <v>13</v>
      </c>
      <c r="T419">
        <v>0</v>
      </c>
      <c r="U419">
        <v>0</v>
      </c>
      <c r="V419">
        <v>0</v>
      </c>
      <c r="W419">
        <v>1.2</v>
      </c>
      <c r="X419">
        <v>0</v>
      </c>
      <c r="Y419">
        <v>0</v>
      </c>
      <c r="Z419">
        <v>0</v>
      </c>
      <c r="AA419">
        <v>0</v>
      </c>
      <c r="AB419">
        <v>0</v>
      </c>
      <c r="AC419">
        <v>0</v>
      </c>
      <c r="AD419">
        <v>0</v>
      </c>
      <c r="AE419">
        <v>0</v>
      </c>
      <c r="AF419">
        <v>0</v>
      </c>
      <c r="AG419">
        <v>0</v>
      </c>
      <c r="AH419">
        <v>0</v>
      </c>
      <c r="AI419">
        <v>0</v>
      </c>
      <c r="AJ419">
        <v>0</v>
      </c>
      <c r="AK419">
        <v>0</v>
      </c>
      <c r="AL419">
        <v>2.4</v>
      </c>
      <c r="AM419">
        <v>0</v>
      </c>
      <c r="AN419">
        <v>27.4</v>
      </c>
      <c r="AO419">
        <v>33</v>
      </c>
      <c r="AP419">
        <v>50</v>
      </c>
      <c r="AQ419">
        <v>0</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0</v>
      </c>
    </row>
    <row r="420" spans="1:75" x14ac:dyDescent="0.25">
      <c r="A420">
        <v>2449000</v>
      </c>
      <c r="B420">
        <v>1</v>
      </c>
      <c r="C420" s="1">
        <v>26573</v>
      </c>
      <c r="D420">
        <v>1</v>
      </c>
      <c r="E420">
        <v>34</v>
      </c>
      <c r="F420">
        <v>49.8</v>
      </c>
      <c r="G420">
        <v>15</v>
      </c>
      <c r="H420">
        <v>4</v>
      </c>
      <c r="I420">
        <v>1</v>
      </c>
      <c r="J420">
        <v>1</v>
      </c>
      <c r="K420">
        <v>1</v>
      </c>
      <c r="N420">
        <v>0</v>
      </c>
      <c r="O420">
        <v>0</v>
      </c>
      <c r="P420">
        <v>0</v>
      </c>
      <c r="Q420">
        <v>6.4</v>
      </c>
      <c r="R420">
        <v>5.0999999999999996</v>
      </c>
      <c r="S420">
        <v>0</v>
      </c>
      <c r="T420">
        <v>0</v>
      </c>
      <c r="U420">
        <v>0</v>
      </c>
      <c r="V420">
        <v>0</v>
      </c>
      <c r="W420">
        <v>4.3</v>
      </c>
      <c r="X420">
        <v>0</v>
      </c>
      <c r="Y420">
        <v>0</v>
      </c>
      <c r="Z420">
        <v>0</v>
      </c>
      <c r="AA420">
        <v>0</v>
      </c>
      <c r="AB420">
        <v>34</v>
      </c>
      <c r="AC420">
        <v>0</v>
      </c>
      <c r="AD420">
        <v>0</v>
      </c>
      <c r="AE420">
        <v>0</v>
      </c>
      <c r="AF420">
        <v>0</v>
      </c>
      <c r="AG420">
        <v>0</v>
      </c>
      <c r="AH420">
        <v>0</v>
      </c>
      <c r="AI420">
        <v>0</v>
      </c>
      <c r="AJ420">
        <v>0</v>
      </c>
      <c r="AK420">
        <v>0</v>
      </c>
      <c r="AL420">
        <v>0</v>
      </c>
      <c r="AM420">
        <v>0</v>
      </c>
      <c r="AN420">
        <v>0</v>
      </c>
      <c r="AO420">
        <v>0</v>
      </c>
      <c r="AP420">
        <v>0</v>
      </c>
      <c r="AQ420">
        <v>0</v>
      </c>
      <c r="AR420">
        <v>0</v>
      </c>
      <c r="AS420">
        <v>1</v>
      </c>
      <c r="AT420">
        <v>1</v>
      </c>
      <c r="AU420">
        <v>1</v>
      </c>
      <c r="AV420">
        <v>1</v>
      </c>
      <c r="AW420">
        <v>1</v>
      </c>
      <c r="AX420">
        <v>1</v>
      </c>
      <c r="AY420">
        <v>1</v>
      </c>
      <c r="AZ420">
        <v>1</v>
      </c>
      <c r="BA420">
        <v>1</v>
      </c>
      <c r="BB420">
        <v>1</v>
      </c>
      <c r="BC420">
        <v>1</v>
      </c>
      <c r="BD420">
        <v>1</v>
      </c>
      <c r="BE420">
        <v>1</v>
      </c>
      <c r="BF420">
        <v>1</v>
      </c>
      <c r="BG420">
        <v>1</v>
      </c>
      <c r="BH420">
        <v>1</v>
      </c>
      <c r="BI420">
        <v>1</v>
      </c>
      <c r="BJ420">
        <v>1</v>
      </c>
      <c r="BK420">
        <v>1</v>
      </c>
      <c r="BL420">
        <v>1</v>
      </c>
      <c r="BM420">
        <v>1</v>
      </c>
      <c r="BN420">
        <v>1</v>
      </c>
      <c r="BO420">
        <v>1</v>
      </c>
      <c r="BP420">
        <v>1</v>
      </c>
      <c r="BQ420">
        <v>1</v>
      </c>
      <c r="BR420">
        <v>1</v>
      </c>
      <c r="BS420">
        <v>1</v>
      </c>
      <c r="BT420">
        <v>1</v>
      </c>
      <c r="BU420">
        <v>1</v>
      </c>
      <c r="BV420">
        <v>1</v>
      </c>
      <c r="BW420">
        <v>1</v>
      </c>
    </row>
    <row r="421" spans="1:75" x14ac:dyDescent="0.25">
      <c r="A421">
        <v>2449000</v>
      </c>
      <c r="B421">
        <v>1</v>
      </c>
      <c r="C421" s="1">
        <v>26604</v>
      </c>
      <c r="D421">
        <v>1</v>
      </c>
      <c r="E421">
        <v>2.6</v>
      </c>
      <c r="F421">
        <v>5.7</v>
      </c>
      <c r="G421">
        <v>21</v>
      </c>
      <c r="H421">
        <v>3</v>
      </c>
      <c r="I421">
        <v>1</v>
      </c>
      <c r="J421">
        <v>1</v>
      </c>
      <c r="K421">
        <v>1</v>
      </c>
      <c r="N421">
        <v>0</v>
      </c>
      <c r="O421">
        <v>0</v>
      </c>
      <c r="P421">
        <v>0</v>
      </c>
      <c r="Q421">
        <v>0</v>
      </c>
      <c r="R421">
        <v>0</v>
      </c>
      <c r="S421">
        <v>0</v>
      </c>
      <c r="T421">
        <v>0</v>
      </c>
      <c r="U421">
        <v>1.1000000000000001</v>
      </c>
      <c r="V421">
        <v>0</v>
      </c>
      <c r="W421">
        <v>0</v>
      </c>
      <c r="X421">
        <v>0</v>
      </c>
      <c r="Y421">
        <v>0</v>
      </c>
      <c r="Z421">
        <v>0</v>
      </c>
      <c r="AA421">
        <v>0</v>
      </c>
      <c r="AB421">
        <v>0</v>
      </c>
      <c r="AC421">
        <v>0</v>
      </c>
      <c r="AD421">
        <v>0</v>
      </c>
      <c r="AE421">
        <v>0</v>
      </c>
      <c r="AF421">
        <v>0</v>
      </c>
      <c r="AG421">
        <v>0</v>
      </c>
      <c r="AH421">
        <v>2.6</v>
      </c>
      <c r="AI421">
        <v>0</v>
      </c>
      <c r="AJ421">
        <v>0</v>
      </c>
      <c r="AK421">
        <v>0</v>
      </c>
      <c r="AL421">
        <v>2</v>
      </c>
      <c r="AM421">
        <v>0</v>
      </c>
      <c r="AN421">
        <v>0</v>
      </c>
      <c r="AO421">
        <v>0</v>
      </c>
      <c r="AP421">
        <v>0</v>
      </c>
      <c r="AQ421">
        <v>0</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0</v>
      </c>
    </row>
    <row r="422" spans="1:75" x14ac:dyDescent="0.25">
      <c r="A422">
        <v>2449000</v>
      </c>
      <c r="B422">
        <v>1</v>
      </c>
      <c r="C422" s="1">
        <v>26634</v>
      </c>
      <c r="D422">
        <v>1</v>
      </c>
      <c r="E422">
        <v>9</v>
      </c>
      <c r="F422">
        <v>36.4</v>
      </c>
      <c r="G422">
        <v>1</v>
      </c>
      <c r="H422">
        <v>7</v>
      </c>
      <c r="I422">
        <v>1</v>
      </c>
      <c r="J422">
        <v>1</v>
      </c>
      <c r="K422">
        <v>1</v>
      </c>
      <c r="N422">
        <v>9</v>
      </c>
      <c r="O422">
        <v>5.6</v>
      </c>
      <c r="P422">
        <v>0</v>
      </c>
      <c r="Q422">
        <v>7</v>
      </c>
      <c r="R422">
        <v>0</v>
      </c>
      <c r="S422">
        <v>0</v>
      </c>
      <c r="T422">
        <v>7</v>
      </c>
      <c r="U422">
        <v>0</v>
      </c>
      <c r="V422">
        <v>0</v>
      </c>
      <c r="W422">
        <v>0</v>
      </c>
      <c r="X422">
        <v>0</v>
      </c>
      <c r="Y422">
        <v>0</v>
      </c>
      <c r="Z422">
        <v>0</v>
      </c>
      <c r="AA422">
        <v>0</v>
      </c>
      <c r="AB422">
        <v>0</v>
      </c>
      <c r="AC422">
        <v>0</v>
      </c>
      <c r="AD422">
        <v>0</v>
      </c>
      <c r="AE422">
        <v>0</v>
      </c>
      <c r="AF422">
        <v>0</v>
      </c>
      <c r="AG422">
        <v>0</v>
      </c>
      <c r="AH422">
        <v>0</v>
      </c>
      <c r="AI422">
        <v>0</v>
      </c>
      <c r="AJ422">
        <v>5.0999999999999996</v>
      </c>
      <c r="AK422">
        <v>0.4</v>
      </c>
      <c r="AL422">
        <v>0</v>
      </c>
      <c r="AM422">
        <v>0</v>
      </c>
      <c r="AN422">
        <v>0</v>
      </c>
      <c r="AO422">
        <v>0</v>
      </c>
      <c r="AP422">
        <v>0</v>
      </c>
      <c r="AQ422">
        <v>2.2999999999999998</v>
      </c>
      <c r="AR422">
        <v>0</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1</v>
      </c>
    </row>
    <row r="423" spans="1:75" s="2" customFormat="1" x14ac:dyDescent="0.25">
      <c r="A423" s="2">
        <v>2449000</v>
      </c>
      <c r="B423" s="2">
        <v>1</v>
      </c>
      <c r="C423" s="3">
        <v>26665</v>
      </c>
      <c r="D423" s="2">
        <v>1</v>
      </c>
      <c r="E423" s="2">
        <v>36</v>
      </c>
      <c r="F423" s="2">
        <v>130.1</v>
      </c>
      <c r="G423" s="2">
        <v>3</v>
      </c>
      <c r="H423" s="2">
        <v>12</v>
      </c>
      <c r="I423" s="2">
        <v>1</v>
      </c>
      <c r="J423" s="2">
        <v>1</v>
      </c>
      <c r="K423" s="2">
        <v>1</v>
      </c>
      <c r="N423" s="2">
        <v>0</v>
      </c>
      <c r="O423" s="2">
        <v>0</v>
      </c>
      <c r="P423" s="2">
        <v>36</v>
      </c>
      <c r="Q423" s="2">
        <v>2.2000000000000002</v>
      </c>
      <c r="R423" s="2">
        <v>4.2</v>
      </c>
      <c r="S423" s="2">
        <v>5</v>
      </c>
      <c r="T423" s="2">
        <v>0</v>
      </c>
      <c r="U423" s="2">
        <v>10.4</v>
      </c>
      <c r="V423" s="2">
        <v>15.6</v>
      </c>
      <c r="W423" s="2">
        <v>5</v>
      </c>
      <c r="X423" s="2">
        <v>0</v>
      </c>
      <c r="Y423" s="2">
        <v>4</v>
      </c>
      <c r="Z423" s="2">
        <v>0</v>
      </c>
      <c r="AA423" s="2">
        <v>0</v>
      </c>
      <c r="AB423" s="2">
        <v>8</v>
      </c>
      <c r="AC423" s="2">
        <v>0</v>
      </c>
      <c r="AD423" s="2">
        <v>0</v>
      </c>
      <c r="AE423" s="2">
        <v>0</v>
      </c>
      <c r="AF423" s="2">
        <v>0</v>
      </c>
      <c r="AG423" s="2">
        <v>0</v>
      </c>
      <c r="AH423" s="2">
        <v>15.2</v>
      </c>
      <c r="AI423" s="2">
        <v>13</v>
      </c>
      <c r="AJ423" s="2">
        <v>0</v>
      </c>
      <c r="AK423" s="2">
        <v>11.5</v>
      </c>
      <c r="AL423" s="2">
        <v>0</v>
      </c>
      <c r="AM423" s="2">
        <v>0</v>
      </c>
      <c r="AN423" s="2">
        <v>0</v>
      </c>
      <c r="AO423" s="2">
        <v>0</v>
      </c>
      <c r="AP423" s="2">
        <v>0</v>
      </c>
      <c r="AQ423" s="2">
        <v>0</v>
      </c>
      <c r="AR423" s="2">
        <v>0</v>
      </c>
      <c r="AS423" s="2">
        <v>1</v>
      </c>
      <c r="AT423" s="2">
        <v>1</v>
      </c>
      <c r="AU423" s="2">
        <v>1</v>
      </c>
      <c r="AV423" s="2">
        <v>1</v>
      </c>
      <c r="AW423" s="2">
        <v>1</v>
      </c>
      <c r="AX423" s="2">
        <v>1</v>
      </c>
      <c r="AY423" s="2">
        <v>1</v>
      </c>
      <c r="AZ423" s="2">
        <v>1</v>
      </c>
      <c r="BA423" s="2">
        <v>1</v>
      </c>
      <c r="BB423" s="2">
        <v>1</v>
      </c>
      <c r="BC423" s="2">
        <v>1</v>
      </c>
      <c r="BD423" s="2">
        <v>1</v>
      </c>
      <c r="BE423" s="2">
        <v>1</v>
      </c>
      <c r="BF423" s="2">
        <v>1</v>
      </c>
      <c r="BG423" s="2">
        <v>1</v>
      </c>
      <c r="BH423" s="2">
        <v>1</v>
      </c>
      <c r="BI423" s="2">
        <v>1</v>
      </c>
      <c r="BJ423" s="2">
        <v>1</v>
      </c>
      <c r="BK423" s="2">
        <v>1</v>
      </c>
      <c r="BL423" s="2">
        <v>1</v>
      </c>
      <c r="BM423" s="2">
        <v>1</v>
      </c>
      <c r="BN423" s="2">
        <v>1</v>
      </c>
      <c r="BO423" s="2">
        <v>1</v>
      </c>
      <c r="BP423" s="2">
        <v>1</v>
      </c>
      <c r="BQ423" s="2">
        <v>1</v>
      </c>
      <c r="BR423" s="2">
        <v>1</v>
      </c>
      <c r="BS423" s="2">
        <v>1</v>
      </c>
      <c r="BT423" s="2">
        <v>1</v>
      </c>
      <c r="BU423" s="2">
        <v>1</v>
      </c>
      <c r="BV423" s="2">
        <v>1</v>
      </c>
      <c r="BW423" s="2">
        <v>1</v>
      </c>
    </row>
    <row r="424" spans="1:75" x14ac:dyDescent="0.25">
      <c r="A424">
        <v>2449000</v>
      </c>
      <c r="B424">
        <v>1</v>
      </c>
      <c r="C424" s="1">
        <v>26696</v>
      </c>
      <c r="D424">
        <v>1</v>
      </c>
      <c r="E424">
        <v>50</v>
      </c>
      <c r="F424">
        <v>100</v>
      </c>
      <c r="G424">
        <v>16</v>
      </c>
      <c r="H424">
        <v>2</v>
      </c>
      <c r="I424">
        <v>1</v>
      </c>
      <c r="J424">
        <v>1</v>
      </c>
      <c r="K424">
        <v>1</v>
      </c>
      <c r="N424">
        <v>0</v>
      </c>
      <c r="O424">
        <v>0</v>
      </c>
      <c r="P424">
        <v>0</v>
      </c>
      <c r="Q424">
        <v>0</v>
      </c>
      <c r="R424">
        <v>0</v>
      </c>
      <c r="S424">
        <v>0</v>
      </c>
      <c r="T424">
        <v>0</v>
      </c>
      <c r="U424">
        <v>0</v>
      </c>
      <c r="V424">
        <v>0</v>
      </c>
      <c r="W424">
        <v>0</v>
      </c>
      <c r="X424">
        <v>0</v>
      </c>
      <c r="Y424">
        <v>0</v>
      </c>
      <c r="Z424">
        <v>0</v>
      </c>
      <c r="AA424">
        <v>0</v>
      </c>
      <c r="AB424">
        <v>0</v>
      </c>
      <c r="AC424">
        <v>50</v>
      </c>
      <c r="AD424">
        <v>0</v>
      </c>
      <c r="AE424">
        <v>0</v>
      </c>
      <c r="AF424">
        <v>0</v>
      </c>
      <c r="AG424">
        <v>0</v>
      </c>
      <c r="AH424">
        <v>50</v>
      </c>
      <c r="AI424">
        <v>0</v>
      </c>
      <c r="AJ424">
        <v>0</v>
      </c>
      <c r="AK424">
        <v>0</v>
      </c>
      <c r="AL424">
        <v>0</v>
      </c>
      <c r="AM424">
        <v>0</v>
      </c>
      <c r="AN424">
        <v>0</v>
      </c>
      <c r="AO424">
        <v>0</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0</v>
      </c>
    </row>
    <row r="425" spans="1:75" x14ac:dyDescent="0.25">
      <c r="A425">
        <v>2449000</v>
      </c>
      <c r="B425">
        <v>1</v>
      </c>
      <c r="C425" s="1">
        <v>26724</v>
      </c>
      <c r="D425">
        <v>1</v>
      </c>
      <c r="E425">
        <v>50</v>
      </c>
      <c r="F425">
        <v>51.2</v>
      </c>
      <c r="G425">
        <v>8</v>
      </c>
      <c r="H425">
        <v>2</v>
      </c>
      <c r="I425">
        <v>1</v>
      </c>
      <c r="J425">
        <v>1</v>
      </c>
      <c r="K425">
        <v>1</v>
      </c>
      <c r="N425">
        <v>0</v>
      </c>
      <c r="O425">
        <v>0</v>
      </c>
      <c r="P425">
        <v>0</v>
      </c>
      <c r="Q425">
        <v>0</v>
      </c>
      <c r="R425">
        <v>0</v>
      </c>
      <c r="S425">
        <v>0</v>
      </c>
      <c r="T425">
        <v>0</v>
      </c>
      <c r="U425">
        <v>50</v>
      </c>
      <c r="V425">
        <v>0</v>
      </c>
      <c r="W425">
        <v>0</v>
      </c>
      <c r="X425">
        <v>1.2</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1</v>
      </c>
    </row>
    <row r="426" spans="1:75" x14ac:dyDescent="0.25">
      <c r="A426">
        <v>2449000</v>
      </c>
      <c r="B426">
        <v>1</v>
      </c>
      <c r="C426" s="1">
        <v>26755</v>
      </c>
      <c r="D426">
        <v>1</v>
      </c>
      <c r="E426">
        <v>7.5</v>
      </c>
      <c r="F426">
        <v>20.9</v>
      </c>
      <c r="G426">
        <v>6</v>
      </c>
      <c r="H426">
        <v>4</v>
      </c>
      <c r="I426">
        <v>1</v>
      </c>
      <c r="J426">
        <v>1</v>
      </c>
      <c r="K426">
        <v>1</v>
      </c>
      <c r="N426">
        <v>0</v>
      </c>
      <c r="O426">
        <v>0</v>
      </c>
      <c r="P426">
        <v>0</v>
      </c>
      <c r="Q426">
        <v>7</v>
      </c>
      <c r="R426">
        <v>0</v>
      </c>
      <c r="S426">
        <v>7.5</v>
      </c>
      <c r="T426">
        <v>0</v>
      </c>
      <c r="U426">
        <v>0</v>
      </c>
      <c r="V426">
        <v>0</v>
      </c>
      <c r="W426">
        <v>0</v>
      </c>
      <c r="X426">
        <v>4.2</v>
      </c>
      <c r="Y426">
        <v>0</v>
      </c>
      <c r="Z426">
        <v>0</v>
      </c>
      <c r="AA426">
        <v>0</v>
      </c>
      <c r="AB426">
        <v>0</v>
      </c>
      <c r="AC426">
        <v>0</v>
      </c>
      <c r="AD426">
        <v>0</v>
      </c>
      <c r="AE426">
        <v>0</v>
      </c>
      <c r="AF426">
        <v>2.2000000000000002</v>
      </c>
      <c r="AG426">
        <v>0</v>
      </c>
      <c r="AH426">
        <v>0</v>
      </c>
      <c r="AI426">
        <v>0</v>
      </c>
      <c r="AJ426">
        <v>0</v>
      </c>
      <c r="AK426">
        <v>0</v>
      </c>
      <c r="AL426">
        <v>0</v>
      </c>
      <c r="AM426">
        <v>0</v>
      </c>
      <c r="AN426">
        <v>0</v>
      </c>
      <c r="AO426">
        <v>0</v>
      </c>
      <c r="AP426">
        <v>0</v>
      </c>
      <c r="AQ426">
        <v>0</v>
      </c>
      <c r="AS426">
        <v>1</v>
      </c>
      <c r="AT426">
        <v>1</v>
      </c>
      <c r="AU426">
        <v>1</v>
      </c>
      <c r="AV426">
        <v>1</v>
      </c>
      <c r="AW426">
        <v>1</v>
      </c>
      <c r="AX426">
        <v>1</v>
      </c>
      <c r="AY426">
        <v>1</v>
      </c>
      <c r="AZ426">
        <v>1</v>
      </c>
      <c r="BA426">
        <v>1</v>
      </c>
      <c r="BB426">
        <v>1</v>
      </c>
      <c r="BC426">
        <v>1</v>
      </c>
      <c r="BD426">
        <v>1</v>
      </c>
      <c r="BE426">
        <v>1</v>
      </c>
      <c r="BF426">
        <v>1</v>
      </c>
      <c r="BG426">
        <v>1</v>
      </c>
      <c r="BH426">
        <v>1</v>
      </c>
      <c r="BI426">
        <v>1</v>
      </c>
      <c r="BJ426">
        <v>1</v>
      </c>
      <c r="BK426">
        <v>1</v>
      </c>
      <c r="BL426">
        <v>1</v>
      </c>
      <c r="BM426">
        <v>1</v>
      </c>
      <c r="BN426">
        <v>1</v>
      </c>
      <c r="BO426">
        <v>1</v>
      </c>
      <c r="BP426">
        <v>1</v>
      </c>
      <c r="BQ426">
        <v>1</v>
      </c>
      <c r="BR426">
        <v>1</v>
      </c>
      <c r="BS426">
        <v>1</v>
      </c>
      <c r="BT426">
        <v>1</v>
      </c>
      <c r="BU426">
        <v>1</v>
      </c>
      <c r="BV426">
        <v>1</v>
      </c>
      <c r="BW426">
        <v>0</v>
      </c>
    </row>
    <row r="427" spans="1:75" x14ac:dyDescent="0.25">
      <c r="A427">
        <v>2449000</v>
      </c>
      <c r="B427">
        <v>1</v>
      </c>
      <c r="C427" s="1">
        <v>26785</v>
      </c>
      <c r="D427">
        <v>1</v>
      </c>
      <c r="E427">
        <v>16</v>
      </c>
      <c r="F427">
        <v>48.9</v>
      </c>
      <c r="G427">
        <v>22</v>
      </c>
      <c r="H427">
        <v>6</v>
      </c>
      <c r="I427">
        <v>1</v>
      </c>
      <c r="J427">
        <v>1</v>
      </c>
      <c r="K427">
        <v>1</v>
      </c>
      <c r="N427">
        <v>0</v>
      </c>
      <c r="O427">
        <v>0</v>
      </c>
      <c r="P427">
        <v>14</v>
      </c>
      <c r="Q427">
        <v>0</v>
      </c>
      <c r="R427">
        <v>0</v>
      </c>
      <c r="S427">
        <v>3.2</v>
      </c>
      <c r="T427">
        <v>0</v>
      </c>
      <c r="U427">
        <v>0</v>
      </c>
      <c r="V427">
        <v>0</v>
      </c>
      <c r="W427">
        <v>0</v>
      </c>
      <c r="X427">
        <v>0</v>
      </c>
      <c r="Y427">
        <v>0</v>
      </c>
      <c r="Z427">
        <v>0</v>
      </c>
      <c r="AA427">
        <v>0</v>
      </c>
      <c r="AB427">
        <v>0</v>
      </c>
      <c r="AC427">
        <v>0</v>
      </c>
      <c r="AD427">
        <v>0</v>
      </c>
      <c r="AE427">
        <v>0</v>
      </c>
      <c r="AF427">
        <v>0</v>
      </c>
      <c r="AG427">
        <v>0</v>
      </c>
      <c r="AH427">
        <v>12</v>
      </c>
      <c r="AI427">
        <v>16</v>
      </c>
      <c r="AJ427">
        <v>2.4</v>
      </c>
      <c r="AK427">
        <v>0</v>
      </c>
      <c r="AL427">
        <v>1.3</v>
      </c>
      <c r="AM427">
        <v>0</v>
      </c>
      <c r="AN427">
        <v>0</v>
      </c>
      <c r="AO427">
        <v>0</v>
      </c>
      <c r="AP427">
        <v>0</v>
      </c>
      <c r="AQ427">
        <v>0</v>
      </c>
      <c r="AR427">
        <v>0</v>
      </c>
      <c r="AS427">
        <v>1</v>
      </c>
      <c r="AT427">
        <v>1</v>
      </c>
      <c r="AU427">
        <v>1</v>
      </c>
      <c r="AV427">
        <v>1</v>
      </c>
      <c r="AW427">
        <v>1</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1</v>
      </c>
    </row>
    <row r="428" spans="1:75" x14ac:dyDescent="0.25">
      <c r="A428">
        <v>2449000</v>
      </c>
      <c r="B428">
        <v>1</v>
      </c>
      <c r="C428" s="1">
        <v>26816</v>
      </c>
      <c r="D428">
        <v>1</v>
      </c>
      <c r="E428">
        <v>30</v>
      </c>
      <c r="F428">
        <v>134.1</v>
      </c>
      <c r="G428">
        <v>18</v>
      </c>
      <c r="H428">
        <v>12</v>
      </c>
      <c r="I428">
        <v>1</v>
      </c>
      <c r="J428">
        <v>1</v>
      </c>
      <c r="K428">
        <v>1</v>
      </c>
      <c r="N428">
        <v>0</v>
      </c>
      <c r="O428">
        <v>0</v>
      </c>
      <c r="P428">
        <v>0</v>
      </c>
      <c r="Q428">
        <v>0</v>
      </c>
      <c r="R428">
        <v>18</v>
      </c>
      <c r="S428">
        <v>0</v>
      </c>
      <c r="T428">
        <v>0</v>
      </c>
      <c r="U428">
        <v>1.2</v>
      </c>
      <c r="V428">
        <v>4.5</v>
      </c>
      <c r="W428">
        <v>12</v>
      </c>
      <c r="X428">
        <v>0</v>
      </c>
      <c r="Y428">
        <v>0</v>
      </c>
      <c r="Z428">
        <v>0</v>
      </c>
      <c r="AA428">
        <v>1.5</v>
      </c>
      <c r="AB428">
        <v>0</v>
      </c>
      <c r="AC428">
        <v>0</v>
      </c>
      <c r="AD428">
        <v>0</v>
      </c>
      <c r="AE428">
        <v>30</v>
      </c>
      <c r="AF428">
        <v>0</v>
      </c>
      <c r="AG428">
        <v>0</v>
      </c>
      <c r="AH428">
        <v>1.3</v>
      </c>
      <c r="AI428">
        <v>3.3</v>
      </c>
      <c r="AJ428">
        <v>5.5</v>
      </c>
      <c r="AK428">
        <v>6.8</v>
      </c>
      <c r="AL428">
        <v>25</v>
      </c>
      <c r="AM428">
        <v>0</v>
      </c>
      <c r="AN428">
        <v>0</v>
      </c>
      <c r="AO428">
        <v>0</v>
      </c>
      <c r="AP428">
        <v>0</v>
      </c>
      <c r="AQ428">
        <v>25</v>
      </c>
      <c r="AS428">
        <v>1</v>
      </c>
      <c r="AT428">
        <v>1</v>
      </c>
      <c r="AU428">
        <v>1</v>
      </c>
      <c r="AV428">
        <v>1</v>
      </c>
      <c r="AW428">
        <v>1</v>
      </c>
      <c r="AX428">
        <v>1</v>
      </c>
      <c r="AY428">
        <v>1</v>
      </c>
      <c r="AZ428">
        <v>1</v>
      </c>
      <c r="BA428">
        <v>1</v>
      </c>
      <c r="BB428">
        <v>1</v>
      </c>
      <c r="BC428">
        <v>1</v>
      </c>
      <c r="BD428">
        <v>1</v>
      </c>
      <c r="BE428">
        <v>1</v>
      </c>
      <c r="BF428">
        <v>1</v>
      </c>
      <c r="BG428">
        <v>1</v>
      </c>
      <c r="BH428">
        <v>1</v>
      </c>
      <c r="BI428">
        <v>1</v>
      </c>
      <c r="BJ428">
        <v>1</v>
      </c>
      <c r="BK428">
        <v>1</v>
      </c>
      <c r="BL428">
        <v>1</v>
      </c>
      <c r="BM428">
        <v>1</v>
      </c>
      <c r="BN428">
        <v>1</v>
      </c>
      <c r="BO428">
        <v>1</v>
      </c>
      <c r="BP428">
        <v>1</v>
      </c>
      <c r="BQ428">
        <v>1</v>
      </c>
      <c r="BR428">
        <v>1</v>
      </c>
      <c r="BS428">
        <v>1</v>
      </c>
      <c r="BT428">
        <v>1</v>
      </c>
      <c r="BU428">
        <v>1</v>
      </c>
      <c r="BV428">
        <v>1</v>
      </c>
      <c r="BW428">
        <v>0</v>
      </c>
    </row>
    <row r="429" spans="1:75" x14ac:dyDescent="0.25">
      <c r="A429">
        <v>2449000</v>
      </c>
      <c r="B429">
        <v>1</v>
      </c>
      <c r="C429" s="1">
        <v>26846</v>
      </c>
      <c r="D429">
        <v>1</v>
      </c>
      <c r="E429">
        <v>25</v>
      </c>
      <c r="F429">
        <v>88.6</v>
      </c>
      <c r="G429">
        <v>1</v>
      </c>
      <c r="H429">
        <v>6</v>
      </c>
      <c r="I429">
        <v>1</v>
      </c>
      <c r="J429">
        <v>1</v>
      </c>
      <c r="K429">
        <v>1</v>
      </c>
      <c r="N429">
        <v>25</v>
      </c>
      <c r="O429">
        <v>25</v>
      </c>
      <c r="P429">
        <v>0</v>
      </c>
      <c r="Q429">
        <v>9.1</v>
      </c>
      <c r="R429">
        <v>0</v>
      </c>
      <c r="S429">
        <v>0</v>
      </c>
      <c r="T429">
        <v>0</v>
      </c>
      <c r="U429">
        <v>0</v>
      </c>
      <c r="V429">
        <v>0</v>
      </c>
      <c r="W429">
        <v>0</v>
      </c>
      <c r="X429">
        <v>0</v>
      </c>
      <c r="Y429">
        <v>0</v>
      </c>
      <c r="Z429">
        <v>0</v>
      </c>
      <c r="AA429">
        <v>0</v>
      </c>
      <c r="AB429">
        <v>0</v>
      </c>
      <c r="AC429">
        <v>0</v>
      </c>
      <c r="AD429">
        <v>0</v>
      </c>
      <c r="AE429">
        <v>0</v>
      </c>
      <c r="AF429">
        <v>1.5</v>
      </c>
      <c r="AG429">
        <v>3</v>
      </c>
      <c r="AH429">
        <v>25</v>
      </c>
      <c r="AI429">
        <v>0</v>
      </c>
      <c r="AJ429">
        <v>0</v>
      </c>
      <c r="AK429">
        <v>0</v>
      </c>
      <c r="AL429">
        <v>0</v>
      </c>
      <c r="AM429">
        <v>0</v>
      </c>
      <c r="AN429">
        <v>0</v>
      </c>
      <c r="AO429">
        <v>0</v>
      </c>
      <c r="AP429">
        <v>0</v>
      </c>
      <c r="AQ429">
        <v>0</v>
      </c>
      <c r="AR429">
        <v>0</v>
      </c>
      <c r="AS429">
        <v>1</v>
      </c>
      <c r="AT429">
        <v>1</v>
      </c>
      <c r="AU429">
        <v>1</v>
      </c>
      <c r="AV429">
        <v>1</v>
      </c>
      <c r="AW429">
        <v>1</v>
      </c>
      <c r="AX429">
        <v>1</v>
      </c>
      <c r="AY429">
        <v>1</v>
      </c>
      <c r="AZ429">
        <v>1</v>
      </c>
      <c r="BA429">
        <v>1</v>
      </c>
      <c r="BB429">
        <v>1</v>
      </c>
      <c r="BC429">
        <v>1</v>
      </c>
      <c r="BD429">
        <v>1</v>
      </c>
      <c r="BE429">
        <v>1</v>
      </c>
      <c r="BF429">
        <v>1</v>
      </c>
      <c r="BG429">
        <v>1</v>
      </c>
      <c r="BH429">
        <v>1</v>
      </c>
      <c r="BI429">
        <v>1</v>
      </c>
      <c r="BJ429">
        <v>1</v>
      </c>
      <c r="BK429">
        <v>1</v>
      </c>
      <c r="BL429">
        <v>1</v>
      </c>
      <c r="BM429">
        <v>1</v>
      </c>
      <c r="BN429">
        <v>1</v>
      </c>
      <c r="BO429">
        <v>1</v>
      </c>
      <c r="BP429">
        <v>1</v>
      </c>
      <c r="BQ429">
        <v>1</v>
      </c>
      <c r="BR429">
        <v>1</v>
      </c>
      <c r="BS429">
        <v>1</v>
      </c>
      <c r="BT429">
        <v>1</v>
      </c>
      <c r="BU429">
        <v>1</v>
      </c>
      <c r="BV429">
        <v>1</v>
      </c>
      <c r="BW429">
        <v>1</v>
      </c>
    </row>
    <row r="430" spans="1:75" x14ac:dyDescent="0.25">
      <c r="A430">
        <v>2449000</v>
      </c>
      <c r="B430">
        <v>1</v>
      </c>
      <c r="C430" s="1">
        <v>26877</v>
      </c>
      <c r="D430">
        <v>1</v>
      </c>
      <c r="E430">
        <v>75.2</v>
      </c>
      <c r="F430">
        <v>172.4</v>
      </c>
      <c r="G430">
        <v>28</v>
      </c>
      <c r="H430">
        <v>6</v>
      </c>
      <c r="I430">
        <v>1</v>
      </c>
      <c r="J430">
        <v>1</v>
      </c>
      <c r="K430">
        <v>1</v>
      </c>
      <c r="N430">
        <v>0</v>
      </c>
      <c r="O430">
        <v>0</v>
      </c>
      <c r="P430">
        <v>0</v>
      </c>
      <c r="Q430">
        <v>2.2000000000000002</v>
      </c>
      <c r="R430">
        <v>0</v>
      </c>
      <c r="S430">
        <v>0</v>
      </c>
      <c r="T430">
        <v>0</v>
      </c>
      <c r="U430">
        <v>0</v>
      </c>
      <c r="V430">
        <v>0</v>
      </c>
      <c r="W430">
        <v>0</v>
      </c>
      <c r="X430">
        <v>0</v>
      </c>
      <c r="Y430">
        <v>0</v>
      </c>
      <c r="Z430">
        <v>0</v>
      </c>
      <c r="AA430">
        <v>0</v>
      </c>
      <c r="AB430">
        <v>0</v>
      </c>
      <c r="AC430">
        <v>0</v>
      </c>
      <c r="AD430">
        <v>0</v>
      </c>
      <c r="AE430">
        <v>0</v>
      </c>
      <c r="AF430">
        <v>0</v>
      </c>
      <c r="AG430">
        <v>0</v>
      </c>
      <c r="AH430">
        <v>0</v>
      </c>
      <c r="AI430">
        <v>0</v>
      </c>
      <c r="AJ430">
        <v>17</v>
      </c>
      <c r="AK430">
        <v>0</v>
      </c>
      <c r="AL430">
        <v>3</v>
      </c>
      <c r="AM430">
        <v>25</v>
      </c>
      <c r="AN430">
        <v>50</v>
      </c>
      <c r="AO430">
        <v>75.2</v>
      </c>
      <c r="AP430">
        <v>0</v>
      </c>
      <c r="AQ430">
        <v>0</v>
      </c>
      <c r="AR430">
        <v>0</v>
      </c>
      <c r="AS430">
        <v>1</v>
      </c>
      <c r="AT430">
        <v>1</v>
      </c>
      <c r="AU430">
        <v>1</v>
      </c>
      <c r="AV430">
        <v>1</v>
      </c>
      <c r="AW430">
        <v>1</v>
      </c>
      <c r="AX430">
        <v>1</v>
      </c>
      <c r="AY430">
        <v>1</v>
      </c>
      <c r="AZ430">
        <v>1</v>
      </c>
      <c r="BA430">
        <v>1</v>
      </c>
      <c r="BB430">
        <v>1</v>
      </c>
      <c r="BC430">
        <v>1</v>
      </c>
      <c r="BD430">
        <v>1</v>
      </c>
      <c r="BE430">
        <v>1</v>
      </c>
      <c r="BF430">
        <v>1</v>
      </c>
      <c r="BG430">
        <v>1</v>
      </c>
      <c r="BH430">
        <v>1</v>
      </c>
      <c r="BI430">
        <v>1</v>
      </c>
      <c r="BJ430">
        <v>1</v>
      </c>
      <c r="BK430">
        <v>1</v>
      </c>
      <c r="BL430">
        <v>1</v>
      </c>
      <c r="BM430">
        <v>1</v>
      </c>
      <c r="BN430">
        <v>1</v>
      </c>
      <c r="BO430">
        <v>1</v>
      </c>
      <c r="BP430">
        <v>1</v>
      </c>
      <c r="BQ430">
        <v>1</v>
      </c>
      <c r="BR430">
        <v>1</v>
      </c>
      <c r="BS430">
        <v>1</v>
      </c>
      <c r="BT430">
        <v>1</v>
      </c>
      <c r="BU430">
        <v>1</v>
      </c>
      <c r="BV430">
        <v>1</v>
      </c>
      <c r="BW430">
        <v>1</v>
      </c>
    </row>
    <row r="431" spans="1:75" x14ac:dyDescent="0.25">
      <c r="A431">
        <v>2449000</v>
      </c>
      <c r="B431">
        <v>1</v>
      </c>
      <c r="C431" s="1">
        <v>26908</v>
      </c>
      <c r="D431">
        <v>1</v>
      </c>
      <c r="E431">
        <v>50</v>
      </c>
      <c r="F431">
        <v>86.6</v>
      </c>
      <c r="G431">
        <v>14</v>
      </c>
      <c r="H431">
        <v>7</v>
      </c>
      <c r="I431">
        <v>1</v>
      </c>
      <c r="J431">
        <v>1</v>
      </c>
      <c r="K431">
        <v>1</v>
      </c>
      <c r="N431">
        <v>0</v>
      </c>
      <c r="O431">
        <v>0</v>
      </c>
      <c r="P431">
        <v>0</v>
      </c>
      <c r="Q431">
        <v>0</v>
      </c>
      <c r="R431">
        <v>0</v>
      </c>
      <c r="S431">
        <v>0</v>
      </c>
      <c r="T431">
        <v>3</v>
      </c>
      <c r="U431">
        <v>0</v>
      </c>
      <c r="V431">
        <v>0</v>
      </c>
      <c r="W431">
        <v>0</v>
      </c>
      <c r="X431">
        <v>6</v>
      </c>
      <c r="Y431">
        <v>0</v>
      </c>
      <c r="Z431">
        <v>0.3</v>
      </c>
      <c r="AA431">
        <v>50</v>
      </c>
      <c r="AB431">
        <v>0</v>
      </c>
      <c r="AC431">
        <v>0</v>
      </c>
      <c r="AD431">
        <v>0</v>
      </c>
      <c r="AE431">
        <v>0</v>
      </c>
      <c r="AF431">
        <v>0</v>
      </c>
      <c r="AG431">
        <v>0</v>
      </c>
      <c r="AH431">
        <v>22</v>
      </c>
      <c r="AI431">
        <v>0</v>
      </c>
      <c r="AJ431">
        <v>0</v>
      </c>
      <c r="AK431">
        <v>0</v>
      </c>
      <c r="AL431">
        <v>0</v>
      </c>
      <c r="AM431">
        <v>4</v>
      </c>
      <c r="AN431">
        <v>0</v>
      </c>
      <c r="AO431">
        <v>0</v>
      </c>
      <c r="AP431">
        <v>0</v>
      </c>
      <c r="AQ431">
        <v>1.3</v>
      </c>
      <c r="AS431">
        <v>1</v>
      </c>
      <c r="AT431">
        <v>1</v>
      </c>
      <c r="AU431">
        <v>1</v>
      </c>
      <c r="AV431">
        <v>1</v>
      </c>
      <c r="AW431">
        <v>1</v>
      </c>
      <c r="AX431">
        <v>1</v>
      </c>
      <c r="AY431">
        <v>1</v>
      </c>
      <c r="AZ431">
        <v>1</v>
      </c>
      <c r="BA431">
        <v>1</v>
      </c>
      <c r="BB431">
        <v>1</v>
      </c>
      <c r="BC431">
        <v>1</v>
      </c>
      <c r="BD431">
        <v>1</v>
      </c>
      <c r="BE431">
        <v>1</v>
      </c>
      <c r="BF431">
        <v>1</v>
      </c>
      <c r="BG431">
        <v>1</v>
      </c>
      <c r="BH431">
        <v>1</v>
      </c>
      <c r="BI431">
        <v>1</v>
      </c>
      <c r="BJ431">
        <v>1</v>
      </c>
      <c r="BK431">
        <v>1</v>
      </c>
      <c r="BL431">
        <v>1</v>
      </c>
      <c r="BM431">
        <v>1</v>
      </c>
      <c r="BN431">
        <v>1</v>
      </c>
      <c r="BO431">
        <v>1</v>
      </c>
      <c r="BP431">
        <v>1</v>
      </c>
      <c r="BQ431">
        <v>1</v>
      </c>
      <c r="BR431">
        <v>1</v>
      </c>
      <c r="BS431">
        <v>1</v>
      </c>
      <c r="BT431">
        <v>1</v>
      </c>
      <c r="BU431">
        <v>1</v>
      </c>
      <c r="BV431">
        <v>1</v>
      </c>
      <c r="BW431">
        <v>0</v>
      </c>
    </row>
    <row r="432" spans="1:75" x14ac:dyDescent="0.25">
      <c r="A432">
        <v>2449000</v>
      </c>
      <c r="B432">
        <v>1</v>
      </c>
      <c r="C432" s="1">
        <v>26938</v>
      </c>
      <c r="D432">
        <v>1</v>
      </c>
      <c r="E432">
        <v>25</v>
      </c>
      <c r="F432">
        <v>96.2</v>
      </c>
      <c r="G432">
        <v>26</v>
      </c>
      <c r="H432">
        <v>6</v>
      </c>
      <c r="I432">
        <v>1</v>
      </c>
      <c r="J432">
        <v>1</v>
      </c>
      <c r="K432">
        <v>1</v>
      </c>
      <c r="N432">
        <v>0</v>
      </c>
      <c r="O432">
        <v>0</v>
      </c>
      <c r="P432">
        <v>0</v>
      </c>
      <c r="Q432">
        <v>0</v>
      </c>
      <c r="R432">
        <v>0</v>
      </c>
      <c r="S432">
        <v>0</v>
      </c>
      <c r="T432">
        <v>0</v>
      </c>
      <c r="U432">
        <v>1.2</v>
      </c>
      <c r="V432">
        <v>0</v>
      </c>
      <c r="W432">
        <v>0</v>
      </c>
      <c r="X432">
        <v>22</v>
      </c>
      <c r="Y432">
        <v>0</v>
      </c>
      <c r="Z432">
        <v>0</v>
      </c>
      <c r="AA432">
        <v>0</v>
      </c>
      <c r="AB432">
        <v>0</v>
      </c>
      <c r="AC432">
        <v>0</v>
      </c>
      <c r="AD432">
        <v>0</v>
      </c>
      <c r="AE432">
        <v>0</v>
      </c>
      <c r="AF432">
        <v>0</v>
      </c>
      <c r="AG432">
        <v>0</v>
      </c>
      <c r="AH432">
        <v>0</v>
      </c>
      <c r="AI432">
        <v>0</v>
      </c>
      <c r="AJ432">
        <v>0</v>
      </c>
      <c r="AK432">
        <v>22</v>
      </c>
      <c r="AL432">
        <v>0</v>
      </c>
      <c r="AM432">
        <v>25</v>
      </c>
      <c r="AN432">
        <v>0</v>
      </c>
      <c r="AO432">
        <v>0</v>
      </c>
      <c r="AP432">
        <v>0</v>
      </c>
      <c r="AQ432">
        <v>10</v>
      </c>
      <c r="AR432">
        <v>16</v>
      </c>
      <c r="AS432">
        <v>1</v>
      </c>
      <c r="AT432">
        <v>1</v>
      </c>
      <c r="AU432">
        <v>1</v>
      </c>
      <c r="AV432">
        <v>1</v>
      </c>
      <c r="AW432">
        <v>1</v>
      </c>
      <c r="AX432">
        <v>1</v>
      </c>
      <c r="AY432">
        <v>1</v>
      </c>
      <c r="AZ432">
        <v>1</v>
      </c>
      <c r="BA432">
        <v>1</v>
      </c>
      <c r="BB432">
        <v>1</v>
      </c>
      <c r="BC432">
        <v>1</v>
      </c>
      <c r="BD432">
        <v>1</v>
      </c>
      <c r="BE432">
        <v>1</v>
      </c>
      <c r="BF432">
        <v>1</v>
      </c>
      <c r="BG432">
        <v>1</v>
      </c>
      <c r="BH432">
        <v>1</v>
      </c>
      <c r="BI432">
        <v>1</v>
      </c>
      <c r="BJ432">
        <v>1</v>
      </c>
      <c r="BK432">
        <v>1</v>
      </c>
      <c r="BL432">
        <v>1</v>
      </c>
      <c r="BM432">
        <v>1</v>
      </c>
      <c r="BN432">
        <v>1</v>
      </c>
      <c r="BO432">
        <v>1</v>
      </c>
      <c r="BP432">
        <v>1</v>
      </c>
      <c r="BQ432">
        <v>1</v>
      </c>
      <c r="BR432">
        <v>1</v>
      </c>
      <c r="BS432">
        <v>1</v>
      </c>
      <c r="BT432">
        <v>1</v>
      </c>
      <c r="BU432">
        <v>1</v>
      </c>
      <c r="BV432">
        <v>1</v>
      </c>
      <c r="BW432">
        <v>1</v>
      </c>
    </row>
    <row r="433" spans="1:75" x14ac:dyDescent="0.25">
      <c r="A433">
        <v>2449000</v>
      </c>
      <c r="B433">
        <v>1</v>
      </c>
      <c r="C433" s="1">
        <v>26969</v>
      </c>
      <c r="D433">
        <v>1</v>
      </c>
      <c r="E433">
        <v>18</v>
      </c>
      <c r="F433">
        <v>20.5</v>
      </c>
      <c r="G433">
        <v>19</v>
      </c>
      <c r="H433">
        <v>2</v>
      </c>
      <c r="I433">
        <v>1</v>
      </c>
      <c r="J433">
        <v>1</v>
      </c>
      <c r="K433">
        <v>1</v>
      </c>
      <c r="N433">
        <v>0</v>
      </c>
      <c r="O433">
        <v>0</v>
      </c>
      <c r="P433">
        <v>0</v>
      </c>
      <c r="Q433">
        <v>0</v>
      </c>
      <c r="R433">
        <v>0</v>
      </c>
      <c r="S433">
        <v>0</v>
      </c>
      <c r="T433">
        <v>0</v>
      </c>
      <c r="U433">
        <v>0</v>
      </c>
      <c r="V433">
        <v>0</v>
      </c>
      <c r="W433">
        <v>0</v>
      </c>
      <c r="X433">
        <v>0</v>
      </c>
      <c r="Y433">
        <v>0</v>
      </c>
      <c r="Z433">
        <v>0</v>
      </c>
      <c r="AA433">
        <v>0</v>
      </c>
      <c r="AB433">
        <v>0</v>
      </c>
      <c r="AC433">
        <v>0</v>
      </c>
      <c r="AD433">
        <v>0</v>
      </c>
      <c r="AE433">
        <v>2.5</v>
      </c>
      <c r="AF433">
        <v>18</v>
      </c>
      <c r="AG433">
        <v>0</v>
      </c>
      <c r="AH433">
        <v>0</v>
      </c>
      <c r="AI433">
        <v>0</v>
      </c>
      <c r="AJ433">
        <v>0</v>
      </c>
      <c r="AK433">
        <v>0</v>
      </c>
      <c r="AL433">
        <v>0</v>
      </c>
      <c r="AM433">
        <v>0</v>
      </c>
      <c r="AN433">
        <v>0</v>
      </c>
      <c r="AO433">
        <v>0</v>
      </c>
      <c r="AP433">
        <v>0</v>
      </c>
      <c r="AQ433">
        <v>0</v>
      </c>
      <c r="AS433">
        <v>1</v>
      </c>
      <c r="AT433">
        <v>1</v>
      </c>
      <c r="AU433">
        <v>1</v>
      </c>
      <c r="AV433">
        <v>1</v>
      </c>
      <c r="AW433">
        <v>1</v>
      </c>
      <c r="AX433">
        <v>1</v>
      </c>
      <c r="AY433">
        <v>1</v>
      </c>
      <c r="AZ433">
        <v>1</v>
      </c>
      <c r="BA433">
        <v>1</v>
      </c>
      <c r="BB433">
        <v>1</v>
      </c>
      <c r="BC433">
        <v>1</v>
      </c>
      <c r="BD433">
        <v>1</v>
      </c>
      <c r="BE433">
        <v>1</v>
      </c>
      <c r="BF433">
        <v>1</v>
      </c>
      <c r="BG433">
        <v>1</v>
      </c>
      <c r="BH433">
        <v>1</v>
      </c>
      <c r="BI433">
        <v>1</v>
      </c>
      <c r="BJ433">
        <v>1</v>
      </c>
      <c r="BK433">
        <v>1</v>
      </c>
      <c r="BL433">
        <v>1</v>
      </c>
      <c r="BM433">
        <v>1</v>
      </c>
      <c r="BN433">
        <v>1</v>
      </c>
      <c r="BO433">
        <v>1</v>
      </c>
      <c r="BP433">
        <v>1</v>
      </c>
      <c r="BQ433">
        <v>1</v>
      </c>
      <c r="BR433">
        <v>1</v>
      </c>
      <c r="BS433">
        <v>1</v>
      </c>
      <c r="BT433">
        <v>1</v>
      </c>
      <c r="BU433">
        <v>1</v>
      </c>
      <c r="BV433">
        <v>1</v>
      </c>
      <c r="BW433">
        <v>0</v>
      </c>
    </row>
    <row r="434" spans="1:75" x14ac:dyDescent="0.25">
      <c r="A434">
        <v>2449000</v>
      </c>
      <c r="B434">
        <v>1</v>
      </c>
      <c r="C434" s="1">
        <v>26999</v>
      </c>
      <c r="D434">
        <v>1</v>
      </c>
      <c r="E434">
        <v>30</v>
      </c>
      <c r="F434">
        <v>153.5</v>
      </c>
      <c r="G434">
        <v>20</v>
      </c>
      <c r="H434">
        <v>7</v>
      </c>
      <c r="I434">
        <v>1</v>
      </c>
      <c r="J434">
        <v>1</v>
      </c>
      <c r="K434">
        <v>1</v>
      </c>
      <c r="N434">
        <v>0</v>
      </c>
      <c r="O434">
        <v>0</v>
      </c>
      <c r="P434">
        <v>20</v>
      </c>
      <c r="Q434">
        <v>0</v>
      </c>
      <c r="R434">
        <v>0</v>
      </c>
      <c r="S434">
        <v>0</v>
      </c>
      <c r="T434">
        <v>0</v>
      </c>
      <c r="U434">
        <v>0</v>
      </c>
      <c r="V434">
        <v>0</v>
      </c>
      <c r="W434">
        <v>0</v>
      </c>
      <c r="X434">
        <v>0</v>
      </c>
      <c r="Y434">
        <v>0</v>
      </c>
      <c r="Z434">
        <v>0</v>
      </c>
      <c r="AA434">
        <v>0</v>
      </c>
      <c r="AB434">
        <v>0</v>
      </c>
      <c r="AC434">
        <v>0</v>
      </c>
      <c r="AD434">
        <v>0</v>
      </c>
      <c r="AE434">
        <v>25</v>
      </c>
      <c r="AF434">
        <v>0</v>
      </c>
      <c r="AG434">
        <v>30</v>
      </c>
      <c r="AH434">
        <v>0</v>
      </c>
      <c r="AI434">
        <v>0</v>
      </c>
      <c r="AJ434">
        <v>27</v>
      </c>
      <c r="AK434">
        <v>0</v>
      </c>
      <c r="AL434">
        <v>25</v>
      </c>
      <c r="AM434">
        <v>0</v>
      </c>
      <c r="AN434">
        <v>0</v>
      </c>
      <c r="AO434">
        <v>1.5</v>
      </c>
      <c r="AP434">
        <v>0</v>
      </c>
      <c r="AQ434">
        <v>25</v>
      </c>
      <c r="AR434">
        <v>0</v>
      </c>
      <c r="AS434">
        <v>1</v>
      </c>
      <c r="AT434">
        <v>1</v>
      </c>
      <c r="AU434">
        <v>1</v>
      </c>
      <c r="AV434">
        <v>1</v>
      </c>
      <c r="AW434">
        <v>1</v>
      </c>
      <c r="AX434">
        <v>1</v>
      </c>
      <c r="AY434">
        <v>1</v>
      </c>
      <c r="AZ434">
        <v>1</v>
      </c>
      <c r="BA434">
        <v>1</v>
      </c>
      <c r="BB434">
        <v>1</v>
      </c>
      <c r="BC434">
        <v>1</v>
      </c>
      <c r="BD434">
        <v>1</v>
      </c>
      <c r="BE434">
        <v>1</v>
      </c>
      <c r="BF434">
        <v>1</v>
      </c>
      <c r="BG434">
        <v>1</v>
      </c>
      <c r="BH434">
        <v>1</v>
      </c>
      <c r="BI434">
        <v>1</v>
      </c>
      <c r="BJ434">
        <v>1</v>
      </c>
      <c r="BK434">
        <v>1</v>
      </c>
      <c r="BL434">
        <v>1</v>
      </c>
      <c r="BM434">
        <v>1</v>
      </c>
      <c r="BN434">
        <v>1</v>
      </c>
      <c r="BO434">
        <v>1</v>
      </c>
      <c r="BP434">
        <v>1</v>
      </c>
      <c r="BQ434">
        <v>1</v>
      </c>
      <c r="BR434">
        <v>1</v>
      </c>
      <c r="BS434">
        <v>1</v>
      </c>
      <c r="BT434">
        <v>1</v>
      </c>
      <c r="BU434">
        <v>1</v>
      </c>
      <c r="BV434">
        <v>1</v>
      </c>
      <c r="BW434">
        <v>1</v>
      </c>
    </row>
    <row r="435" spans="1:75" s="2" customFormat="1" x14ac:dyDescent="0.25">
      <c r="A435" s="2">
        <v>2449000</v>
      </c>
      <c r="B435" s="2">
        <v>1</v>
      </c>
      <c r="C435" s="3">
        <v>27030</v>
      </c>
      <c r="D435" s="2">
        <v>1</v>
      </c>
      <c r="E435" s="2">
        <v>75</v>
      </c>
      <c r="F435" s="2">
        <v>316.5</v>
      </c>
      <c r="G435" s="2">
        <v>9</v>
      </c>
      <c r="H435" s="2">
        <v>14</v>
      </c>
      <c r="I435" s="2">
        <v>1</v>
      </c>
      <c r="J435" s="2">
        <v>1</v>
      </c>
      <c r="K435" s="2">
        <v>1</v>
      </c>
      <c r="N435" s="2">
        <v>0</v>
      </c>
      <c r="O435" s="2">
        <v>0</v>
      </c>
      <c r="P435" s="2">
        <v>7.2</v>
      </c>
      <c r="Q435" s="2">
        <v>0</v>
      </c>
      <c r="R435" s="2">
        <v>0</v>
      </c>
      <c r="S435" s="2">
        <v>0</v>
      </c>
      <c r="T435" s="2">
        <v>0</v>
      </c>
      <c r="U435" s="2">
        <v>0</v>
      </c>
      <c r="V435" s="2">
        <v>75</v>
      </c>
      <c r="W435" s="2">
        <v>14</v>
      </c>
      <c r="X435" s="2">
        <v>25</v>
      </c>
      <c r="Y435" s="2">
        <v>0</v>
      </c>
      <c r="Z435" s="2">
        <v>0</v>
      </c>
      <c r="AA435" s="2">
        <v>1.8</v>
      </c>
      <c r="AB435" s="2">
        <v>25</v>
      </c>
      <c r="AC435" s="2">
        <v>14</v>
      </c>
      <c r="AD435" s="2">
        <v>25</v>
      </c>
      <c r="AE435" s="2">
        <v>11</v>
      </c>
      <c r="AF435" s="2">
        <v>14</v>
      </c>
      <c r="AG435" s="2">
        <v>0</v>
      </c>
      <c r="AH435" s="2">
        <v>0</v>
      </c>
      <c r="AI435" s="2">
        <v>0</v>
      </c>
      <c r="AJ435" s="2">
        <v>14</v>
      </c>
      <c r="AK435" s="2">
        <v>16</v>
      </c>
      <c r="AL435" s="2">
        <v>0</v>
      </c>
      <c r="AM435" s="2">
        <v>0</v>
      </c>
      <c r="AN435" s="2">
        <v>70</v>
      </c>
      <c r="AO435" s="2">
        <v>0</v>
      </c>
      <c r="AP435" s="2">
        <v>0</v>
      </c>
      <c r="AQ435" s="2">
        <v>0</v>
      </c>
      <c r="AR435" s="2">
        <v>4.5</v>
      </c>
      <c r="AS435" s="2">
        <v>1</v>
      </c>
      <c r="AT435" s="2">
        <v>1</v>
      </c>
      <c r="AU435" s="2">
        <v>1</v>
      </c>
      <c r="AV435" s="2">
        <v>1</v>
      </c>
      <c r="AW435" s="2">
        <v>1</v>
      </c>
      <c r="AX435" s="2">
        <v>1</v>
      </c>
      <c r="AY435" s="2">
        <v>1</v>
      </c>
      <c r="AZ435" s="2">
        <v>1</v>
      </c>
      <c r="BA435" s="2">
        <v>1</v>
      </c>
      <c r="BB435" s="2">
        <v>1</v>
      </c>
      <c r="BC435" s="2">
        <v>1</v>
      </c>
      <c r="BD435" s="2">
        <v>1</v>
      </c>
      <c r="BE435" s="2">
        <v>1</v>
      </c>
      <c r="BF435" s="2">
        <v>1</v>
      </c>
      <c r="BG435" s="2">
        <v>1</v>
      </c>
      <c r="BH435" s="2">
        <v>1</v>
      </c>
      <c r="BI435" s="2">
        <v>1</v>
      </c>
      <c r="BJ435" s="2">
        <v>1</v>
      </c>
      <c r="BK435" s="2">
        <v>1</v>
      </c>
      <c r="BL435" s="2">
        <v>1</v>
      </c>
      <c r="BM435" s="2">
        <v>1</v>
      </c>
      <c r="BN435" s="2">
        <v>1</v>
      </c>
      <c r="BO435" s="2">
        <v>1</v>
      </c>
      <c r="BP435" s="2">
        <v>1</v>
      </c>
      <c r="BQ435" s="2">
        <v>1</v>
      </c>
      <c r="BR435" s="2">
        <v>1</v>
      </c>
      <c r="BS435" s="2">
        <v>1</v>
      </c>
      <c r="BT435" s="2">
        <v>1</v>
      </c>
      <c r="BU435" s="2">
        <v>1</v>
      </c>
      <c r="BV435" s="2">
        <v>1</v>
      </c>
      <c r="BW435" s="2">
        <v>1</v>
      </c>
    </row>
    <row r="436" spans="1:75" x14ac:dyDescent="0.25">
      <c r="A436">
        <v>2449000</v>
      </c>
      <c r="B436">
        <v>1</v>
      </c>
      <c r="C436" s="1">
        <v>27061</v>
      </c>
      <c r="D436">
        <v>1</v>
      </c>
      <c r="E436">
        <v>32</v>
      </c>
      <c r="F436">
        <v>82</v>
      </c>
      <c r="G436">
        <v>20</v>
      </c>
      <c r="H436">
        <v>3</v>
      </c>
      <c r="I436">
        <v>1</v>
      </c>
      <c r="J436">
        <v>1</v>
      </c>
      <c r="K436">
        <v>1</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32</v>
      </c>
      <c r="AH436">
        <v>0</v>
      </c>
      <c r="AI436">
        <v>25</v>
      </c>
      <c r="AJ436">
        <v>0</v>
      </c>
      <c r="AK436">
        <v>25</v>
      </c>
      <c r="AL436">
        <v>0</v>
      </c>
      <c r="AM436">
        <v>0</v>
      </c>
      <c r="AN436">
        <v>0</v>
      </c>
      <c r="AO436">
        <v>0</v>
      </c>
      <c r="AS436">
        <v>1</v>
      </c>
      <c r="AT436">
        <v>1</v>
      </c>
      <c r="AU436">
        <v>1</v>
      </c>
      <c r="AV436">
        <v>1</v>
      </c>
      <c r="AW436">
        <v>1</v>
      </c>
      <c r="AX436">
        <v>1</v>
      </c>
      <c r="AY436">
        <v>1</v>
      </c>
      <c r="AZ436">
        <v>1</v>
      </c>
      <c r="BA436">
        <v>1</v>
      </c>
      <c r="BB436">
        <v>1</v>
      </c>
      <c r="BC436">
        <v>1</v>
      </c>
      <c r="BD436">
        <v>1</v>
      </c>
      <c r="BE436">
        <v>1</v>
      </c>
      <c r="BF436">
        <v>1</v>
      </c>
      <c r="BG436">
        <v>1</v>
      </c>
      <c r="BH436">
        <v>1</v>
      </c>
      <c r="BI436">
        <v>1</v>
      </c>
      <c r="BJ436">
        <v>1</v>
      </c>
      <c r="BK436">
        <v>1</v>
      </c>
      <c r="BL436">
        <v>1</v>
      </c>
      <c r="BM436">
        <v>1</v>
      </c>
      <c r="BN436">
        <v>1</v>
      </c>
      <c r="BO436">
        <v>1</v>
      </c>
      <c r="BP436">
        <v>1</v>
      </c>
      <c r="BQ436">
        <v>1</v>
      </c>
      <c r="BR436">
        <v>1</v>
      </c>
      <c r="BS436">
        <v>1</v>
      </c>
      <c r="BT436">
        <v>1</v>
      </c>
      <c r="BU436">
        <v>0</v>
      </c>
    </row>
    <row r="437" spans="1:75" x14ac:dyDescent="0.25">
      <c r="A437">
        <v>2449000</v>
      </c>
      <c r="B437">
        <v>1</v>
      </c>
      <c r="C437" s="1">
        <v>27089</v>
      </c>
      <c r="D437">
        <v>1</v>
      </c>
      <c r="E437">
        <v>75.099999999999994</v>
      </c>
      <c r="F437">
        <v>92.1</v>
      </c>
      <c r="G437">
        <v>17</v>
      </c>
      <c r="H437">
        <v>4</v>
      </c>
      <c r="I437">
        <v>1</v>
      </c>
      <c r="J437">
        <v>1</v>
      </c>
      <c r="K437">
        <v>1</v>
      </c>
      <c r="N437">
        <v>0</v>
      </c>
      <c r="O437">
        <v>0</v>
      </c>
      <c r="P437">
        <v>0</v>
      </c>
      <c r="Q437">
        <v>0</v>
      </c>
      <c r="R437">
        <v>0</v>
      </c>
      <c r="S437">
        <v>0</v>
      </c>
      <c r="T437">
        <v>0</v>
      </c>
      <c r="U437">
        <v>0</v>
      </c>
      <c r="V437">
        <v>0</v>
      </c>
      <c r="W437">
        <v>7</v>
      </c>
      <c r="X437">
        <v>0</v>
      </c>
      <c r="Y437">
        <v>0</v>
      </c>
      <c r="Z437">
        <v>0</v>
      </c>
      <c r="AA437">
        <v>7</v>
      </c>
      <c r="AB437">
        <v>0</v>
      </c>
      <c r="AC437">
        <v>0</v>
      </c>
      <c r="AD437">
        <v>75.099999999999994</v>
      </c>
      <c r="AE437">
        <v>0</v>
      </c>
      <c r="AF437">
        <v>0</v>
      </c>
      <c r="AG437">
        <v>0</v>
      </c>
      <c r="AH437">
        <v>3</v>
      </c>
      <c r="AI437">
        <v>0</v>
      </c>
      <c r="AJ437">
        <v>0</v>
      </c>
      <c r="AK437">
        <v>0</v>
      </c>
      <c r="AL437">
        <v>0</v>
      </c>
      <c r="AM437">
        <v>0</v>
      </c>
      <c r="AN437">
        <v>0</v>
      </c>
      <c r="AO437">
        <v>0</v>
      </c>
      <c r="AP437">
        <v>0</v>
      </c>
      <c r="AQ437">
        <v>0</v>
      </c>
      <c r="AR437">
        <v>0</v>
      </c>
      <c r="AS437">
        <v>1</v>
      </c>
      <c r="AT437">
        <v>1</v>
      </c>
      <c r="AU437">
        <v>1</v>
      </c>
      <c r="AV437">
        <v>1</v>
      </c>
      <c r="AW437">
        <v>1</v>
      </c>
      <c r="AX437">
        <v>1</v>
      </c>
      <c r="AY437">
        <v>1</v>
      </c>
      <c r="AZ437">
        <v>1</v>
      </c>
      <c r="BA437">
        <v>1</v>
      </c>
      <c r="BB437">
        <v>1</v>
      </c>
      <c r="BC437">
        <v>1</v>
      </c>
      <c r="BD437">
        <v>1</v>
      </c>
      <c r="BE437">
        <v>1</v>
      </c>
      <c r="BF437">
        <v>1</v>
      </c>
      <c r="BG437">
        <v>1</v>
      </c>
      <c r="BH437">
        <v>1</v>
      </c>
      <c r="BI437">
        <v>1</v>
      </c>
      <c r="BJ437">
        <v>1</v>
      </c>
      <c r="BK437">
        <v>1</v>
      </c>
      <c r="BL437">
        <v>1</v>
      </c>
      <c r="BM437">
        <v>1</v>
      </c>
      <c r="BN437">
        <v>1</v>
      </c>
      <c r="BO437">
        <v>1</v>
      </c>
      <c r="BP437">
        <v>1</v>
      </c>
      <c r="BQ437">
        <v>1</v>
      </c>
      <c r="BR437">
        <v>1</v>
      </c>
      <c r="BS437">
        <v>1</v>
      </c>
      <c r="BT437">
        <v>1</v>
      </c>
      <c r="BU437">
        <v>1</v>
      </c>
      <c r="BV437">
        <v>1</v>
      </c>
      <c r="BW437">
        <v>1</v>
      </c>
    </row>
    <row r="438" spans="1:75" x14ac:dyDescent="0.25">
      <c r="A438">
        <v>2449000</v>
      </c>
      <c r="B438">
        <v>1</v>
      </c>
      <c r="C438" s="1">
        <v>27120</v>
      </c>
      <c r="D438">
        <v>1</v>
      </c>
      <c r="E438">
        <v>50.1</v>
      </c>
      <c r="F438">
        <v>141.1</v>
      </c>
      <c r="G438">
        <v>11</v>
      </c>
      <c r="H438">
        <v>4</v>
      </c>
      <c r="I438">
        <v>1</v>
      </c>
      <c r="J438">
        <v>1</v>
      </c>
      <c r="K438">
        <v>1</v>
      </c>
      <c r="N438">
        <v>0</v>
      </c>
      <c r="O438">
        <v>0</v>
      </c>
      <c r="P438">
        <v>0</v>
      </c>
      <c r="Q438">
        <v>14</v>
      </c>
      <c r="R438">
        <v>0</v>
      </c>
      <c r="S438">
        <v>0</v>
      </c>
      <c r="T438">
        <v>0</v>
      </c>
      <c r="U438">
        <v>0</v>
      </c>
      <c r="V438">
        <v>0</v>
      </c>
      <c r="W438">
        <v>0</v>
      </c>
      <c r="X438">
        <v>50.1</v>
      </c>
      <c r="Y438">
        <v>0</v>
      </c>
      <c r="Z438">
        <v>0</v>
      </c>
      <c r="AA438">
        <v>0</v>
      </c>
      <c r="AB438">
        <v>0</v>
      </c>
      <c r="AC438">
        <v>0</v>
      </c>
      <c r="AD438">
        <v>0</v>
      </c>
      <c r="AE438">
        <v>0</v>
      </c>
      <c r="AF438">
        <v>0</v>
      </c>
      <c r="AG438">
        <v>0</v>
      </c>
      <c r="AH438">
        <v>0</v>
      </c>
      <c r="AI438">
        <v>0</v>
      </c>
      <c r="AJ438">
        <v>0</v>
      </c>
      <c r="AK438">
        <v>50</v>
      </c>
      <c r="AL438">
        <v>27</v>
      </c>
      <c r="AM438">
        <v>0</v>
      </c>
      <c r="AN438">
        <v>0</v>
      </c>
      <c r="AO438">
        <v>0</v>
      </c>
      <c r="AP438">
        <v>0</v>
      </c>
      <c r="AQ438">
        <v>0</v>
      </c>
      <c r="AS438">
        <v>1</v>
      </c>
      <c r="AT438">
        <v>1</v>
      </c>
      <c r="AU438">
        <v>1</v>
      </c>
      <c r="AV438">
        <v>1</v>
      </c>
      <c r="AW438">
        <v>1</v>
      </c>
      <c r="AX438">
        <v>1</v>
      </c>
      <c r="AY438">
        <v>1</v>
      </c>
      <c r="AZ438">
        <v>1</v>
      </c>
      <c r="BA438">
        <v>1</v>
      </c>
      <c r="BB438">
        <v>1</v>
      </c>
      <c r="BC438">
        <v>1</v>
      </c>
      <c r="BD438">
        <v>1</v>
      </c>
      <c r="BE438">
        <v>1</v>
      </c>
      <c r="BF438">
        <v>1</v>
      </c>
      <c r="BG438">
        <v>1</v>
      </c>
      <c r="BH438">
        <v>1</v>
      </c>
      <c r="BI438">
        <v>1</v>
      </c>
      <c r="BJ438">
        <v>1</v>
      </c>
      <c r="BK438">
        <v>1</v>
      </c>
      <c r="BL438">
        <v>1</v>
      </c>
      <c r="BM438">
        <v>1</v>
      </c>
      <c r="BN438">
        <v>1</v>
      </c>
      <c r="BO438">
        <v>1</v>
      </c>
      <c r="BP438">
        <v>1</v>
      </c>
      <c r="BQ438">
        <v>1</v>
      </c>
      <c r="BR438">
        <v>1</v>
      </c>
      <c r="BS438">
        <v>1</v>
      </c>
      <c r="BT438">
        <v>1</v>
      </c>
      <c r="BU438">
        <v>1</v>
      </c>
      <c r="BV438">
        <v>1</v>
      </c>
      <c r="BW438">
        <v>0</v>
      </c>
    </row>
    <row r="439" spans="1:75" x14ac:dyDescent="0.25">
      <c r="A439">
        <v>2449000</v>
      </c>
      <c r="B439">
        <v>1</v>
      </c>
      <c r="C439" s="1">
        <v>27150</v>
      </c>
      <c r="D439">
        <v>1</v>
      </c>
      <c r="E439">
        <v>25</v>
      </c>
      <c r="F439">
        <v>62.4</v>
      </c>
      <c r="G439">
        <v>18</v>
      </c>
      <c r="H439">
        <v>3</v>
      </c>
      <c r="I439">
        <v>1</v>
      </c>
      <c r="J439">
        <v>1</v>
      </c>
      <c r="K439">
        <v>1</v>
      </c>
      <c r="N439">
        <v>0</v>
      </c>
      <c r="O439">
        <v>0</v>
      </c>
      <c r="P439">
        <v>0</v>
      </c>
      <c r="Q439">
        <v>0</v>
      </c>
      <c r="R439">
        <v>0</v>
      </c>
      <c r="S439">
        <v>0</v>
      </c>
      <c r="T439">
        <v>0</v>
      </c>
      <c r="U439">
        <v>0</v>
      </c>
      <c r="V439">
        <v>0</v>
      </c>
      <c r="W439">
        <v>0</v>
      </c>
      <c r="X439">
        <v>0</v>
      </c>
      <c r="Y439">
        <v>0</v>
      </c>
      <c r="Z439">
        <v>12.4</v>
      </c>
      <c r="AA439">
        <v>0</v>
      </c>
      <c r="AB439">
        <v>0</v>
      </c>
      <c r="AC439">
        <v>0</v>
      </c>
      <c r="AD439">
        <v>0</v>
      </c>
      <c r="AE439">
        <v>25</v>
      </c>
      <c r="AF439">
        <v>25</v>
      </c>
      <c r="AG439">
        <v>0</v>
      </c>
      <c r="AH439">
        <v>0</v>
      </c>
      <c r="AI439">
        <v>0</v>
      </c>
      <c r="AJ439">
        <v>0</v>
      </c>
      <c r="AK439">
        <v>0</v>
      </c>
      <c r="AL439">
        <v>0</v>
      </c>
      <c r="AM439">
        <v>0</v>
      </c>
      <c r="AN439">
        <v>0</v>
      </c>
      <c r="AO439">
        <v>0</v>
      </c>
      <c r="AP439">
        <v>0</v>
      </c>
      <c r="AQ439">
        <v>0</v>
      </c>
      <c r="AR439">
        <v>0</v>
      </c>
      <c r="AS439">
        <v>1</v>
      </c>
      <c r="AT439">
        <v>1</v>
      </c>
      <c r="AU439">
        <v>1</v>
      </c>
      <c r="AV439">
        <v>1</v>
      </c>
      <c r="AW439">
        <v>1</v>
      </c>
      <c r="AX439">
        <v>1</v>
      </c>
      <c r="AY439">
        <v>1</v>
      </c>
      <c r="AZ439">
        <v>1</v>
      </c>
      <c r="BA439">
        <v>1</v>
      </c>
      <c r="BB439">
        <v>1</v>
      </c>
      <c r="BC439">
        <v>1</v>
      </c>
      <c r="BD439">
        <v>1</v>
      </c>
      <c r="BE439">
        <v>1</v>
      </c>
      <c r="BF439">
        <v>1</v>
      </c>
      <c r="BG439">
        <v>1</v>
      </c>
      <c r="BH439">
        <v>1</v>
      </c>
      <c r="BI439">
        <v>1</v>
      </c>
      <c r="BJ439">
        <v>1</v>
      </c>
      <c r="BK439">
        <v>1</v>
      </c>
      <c r="BL439">
        <v>1</v>
      </c>
      <c r="BM439">
        <v>1</v>
      </c>
      <c r="BN439">
        <v>1</v>
      </c>
      <c r="BO439">
        <v>1</v>
      </c>
      <c r="BP439">
        <v>1</v>
      </c>
      <c r="BQ439">
        <v>1</v>
      </c>
      <c r="BR439">
        <v>1</v>
      </c>
      <c r="BS439">
        <v>1</v>
      </c>
      <c r="BT439">
        <v>1</v>
      </c>
      <c r="BU439">
        <v>1</v>
      </c>
      <c r="BV439">
        <v>1</v>
      </c>
      <c r="BW439">
        <v>1</v>
      </c>
    </row>
    <row r="440" spans="1:75" x14ac:dyDescent="0.25">
      <c r="A440">
        <v>2449000</v>
      </c>
      <c r="B440">
        <v>1</v>
      </c>
      <c r="C440" s="1">
        <v>27181</v>
      </c>
      <c r="D440">
        <v>1</v>
      </c>
      <c r="E440">
        <v>50</v>
      </c>
      <c r="F440">
        <v>200</v>
      </c>
      <c r="G440">
        <v>7</v>
      </c>
      <c r="H440">
        <v>8</v>
      </c>
      <c r="I440">
        <v>1</v>
      </c>
      <c r="J440">
        <v>1</v>
      </c>
      <c r="K440">
        <v>1</v>
      </c>
      <c r="N440">
        <v>0</v>
      </c>
      <c r="O440">
        <v>0</v>
      </c>
      <c r="P440">
        <v>0</v>
      </c>
      <c r="Q440">
        <v>0</v>
      </c>
      <c r="R440">
        <v>0</v>
      </c>
      <c r="S440">
        <v>0</v>
      </c>
      <c r="T440">
        <v>50</v>
      </c>
      <c r="U440">
        <v>0</v>
      </c>
      <c r="V440">
        <v>0</v>
      </c>
      <c r="W440">
        <v>15</v>
      </c>
      <c r="X440">
        <v>0</v>
      </c>
      <c r="Y440">
        <v>7</v>
      </c>
      <c r="Z440">
        <v>0</v>
      </c>
      <c r="AA440">
        <v>0</v>
      </c>
      <c r="AB440">
        <v>0</v>
      </c>
      <c r="AC440">
        <v>0</v>
      </c>
      <c r="AD440">
        <v>0</v>
      </c>
      <c r="AE440">
        <v>14</v>
      </c>
      <c r="AF440">
        <v>0</v>
      </c>
      <c r="AG440">
        <v>0</v>
      </c>
      <c r="AH440">
        <v>25</v>
      </c>
      <c r="AI440">
        <v>0</v>
      </c>
      <c r="AJ440">
        <v>0</v>
      </c>
      <c r="AK440">
        <v>0</v>
      </c>
      <c r="AL440">
        <v>50</v>
      </c>
      <c r="AM440">
        <v>25</v>
      </c>
      <c r="AN440">
        <v>0</v>
      </c>
      <c r="AO440">
        <v>0</v>
      </c>
      <c r="AP440">
        <v>14</v>
      </c>
      <c r="AQ440">
        <v>0</v>
      </c>
      <c r="AS440">
        <v>1</v>
      </c>
      <c r="AT440">
        <v>1</v>
      </c>
      <c r="AU440">
        <v>1</v>
      </c>
      <c r="AV440">
        <v>1</v>
      </c>
      <c r="AW440">
        <v>1</v>
      </c>
      <c r="AX440">
        <v>1</v>
      </c>
      <c r="AY440">
        <v>1</v>
      </c>
      <c r="AZ440">
        <v>1</v>
      </c>
      <c r="BA440">
        <v>1</v>
      </c>
      <c r="BB440">
        <v>1</v>
      </c>
      <c r="BC440">
        <v>1</v>
      </c>
      <c r="BD440">
        <v>1</v>
      </c>
      <c r="BE440">
        <v>1</v>
      </c>
      <c r="BF440">
        <v>1</v>
      </c>
      <c r="BG440">
        <v>1</v>
      </c>
      <c r="BH440">
        <v>1</v>
      </c>
      <c r="BI440">
        <v>1</v>
      </c>
      <c r="BJ440">
        <v>1</v>
      </c>
      <c r="BK440">
        <v>1</v>
      </c>
      <c r="BL440">
        <v>1</v>
      </c>
      <c r="BM440">
        <v>1</v>
      </c>
      <c r="BN440">
        <v>1</v>
      </c>
      <c r="BO440">
        <v>1</v>
      </c>
      <c r="BP440">
        <v>1</v>
      </c>
      <c r="BQ440">
        <v>1</v>
      </c>
      <c r="BR440">
        <v>1</v>
      </c>
      <c r="BS440">
        <v>1</v>
      </c>
      <c r="BT440">
        <v>1</v>
      </c>
      <c r="BU440">
        <v>1</v>
      </c>
      <c r="BV440">
        <v>1</v>
      </c>
      <c r="BW440">
        <v>0</v>
      </c>
    </row>
    <row r="441" spans="1:75" x14ac:dyDescent="0.25">
      <c r="A441">
        <v>2449000</v>
      </c>
      <c r="B441">
        <v>1</v>
      </c>
      <c r="C441" s="1">
        <v>27211</v>
      </c>
      <c r="D441">
        <v>1</v>
      </c>
      <c r="E441">
        <v>0.4</v>
      </c>
      <c r="F441">
        <v>0.6</v>
      </c>
      <c r="G441">
        <v>23</v>
      </c>
      <c r="H441">
        <v>2</v>
      </c>
      <c r="I441">
        <v>1</v>
      </c>
      <c r="J441">
        <v>1</v>
      </c>
      <c r="K441">
        <v>1</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0.4</v>
      </c>
      <c r="AK441">
        <v>0.2</v>
      </c>
      <c r="AL441">
        <v>0</v>
      </c>
      <c r="AM441">
        <v>0</v>
      </c>
      <c r="AN441">
        <v>0</v>
      </c>
      <c r="AO441">
        <v>0</v>
      </c>
      <c r="AP441">
        <v>0</v>
      </c>
      <c r="AQ441">
        <v>0</v>
      </c>
      <c r="AR441">
        <v>0</v>
      </c>
      <c r="AS441">
        <v>1</v>
      </c>
      <c r="AT441">
        <v>1</v>
      </c>
      <c r="AU441">
        <v>1</v>
      </c>
      <c r="AV441">
        <v>1</v>
      </c>
      <c r="AW441">
        <v>1</v>
      </c>
      <c r="AX441">
        <v>1</v>
      </c>
      <c r="AY441">
        <v>1</v>
      </c>
      <c r="AZ441">
        <v>1</v>
      </c>
      <c r="BA441">
        <v>1</v>
      </c>
      <c r="BB441">
        <v>1</v>
      </c>
      <c r="BC441">
        <v>1</v>
      </c>
      <c r="BD441">
        <v>1</v>
      </c>
      <c r="BE441">
        <v>1</v>
      </c>
      <c r="BF441">
        <v>1</v>
      </c>
      <c r="BG441">
        <v>1</v>
      </c>
      <c r="BH441">
        <v>1</v>
      </c>
      <c r="BI441">
        <v>1</v>
      </c>
      <c r="BJ441">
        <v>1</v>
      </c>
      <c r="BK441">
        <v>1</v>
      </c>
      <c r="BL441">
        <v>1</v>
      </c>
      <c r="BM441">
        <v>1</v>
      </c>
      <c r="BN441">
        <v>1</v>
      </c>
      <c r="BO441">
        <v>1</v>
      </c>
      <c r="BP441">
        <v>1</v>
      </c>
      <c r="BQ441">
        <v>1</v>
      </c>
      <c r="BR441">
        <v>1</v>
      </c>
      <c r="BS441">
        <v>1</v>
      </c>
      <c r="BT441">
        <v>1</v>
      </c>
      <c r="BU441">
        <v>1</v>
      </c>
      <c r="BV441">
        <v>1</v>
      </c>
      <c r="BW441">
        <v>1</v>
      </c>
    </row>
    <row r="442" spans="1:75" x14ac:dyDescent="0.25">
      <c r="A442">
        <v>2449000</v>
      </c>
      <c r="B442">
        <v>1</v>
      </c>
      <c r="C442" s="1">
        <v>27242</v>
      </c>
      <c r="D442">
        <v>1</v>
      </c>
      <c r="E442">
        <v>25.4</v>
      </c>
      <c r="F442">
        <v>30</v>
      </c>
      <c r="G442">
        <v>30</v>
      </c>
      <c r="H442">
        <v>3</v>
      </c>
      <c r="I442">
        <v>1</v>
      </c>
      <c r="J442">
        <v>1</v>
      </c>
      <c r="K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0.2</v>
      </c>
      <c r="AN442">
        <v>0</v>
      </c>
      <c r="AO442">
        <v>0</v>
      </c>
      <c r="AP442">
        <v>4.4000000000000004</v>
      </c>
      <c r="AQ442">
        <v>25.4</v>
      </c>
      <c r="AR442">
        <v>0</v>
      </c>
      <c r="AS442">
        <v>1</v>
      </c>
      <c r="AT442">
        <v>1</v>
      </c>
      <c r="AU442">
        <v>1</v>
      </c>
      <c r="AV442">
        <v>1</v>
      </c>
      <c r="AW442">
        <v>1</v>
      </c>
      <c r="AX442">
        <v>1</v>
      </c>
      <c r="AY442">
        <v>1</v>
      </c>
      <c r="AZ442">
        <v>1</v>
      </c>
      <c r="BA442">
        <v>1</v>
      </c>
      <c r="BB442">
        <v>1</v>
      </c>
      <c r="BC442">
        <v>1</v>
      </c>
      <c r="BD442">
        <v>1</v>
      </c>
      <c r="BE442">
        <v>1</v>
      </c>
      <c r="BF442">
        <v>1</v>
      </c>
      <c r="BG442">
        <v>1</v>
      </c>
      <c r="BH442">
        <v>1</v>
      </c>
      <c r="BI442">
        <v>1</v>
      </c>
      <c r="BJ442">
        <v>1</v>
      </c>
      <c r="BK442">
        <v>1</v>
      </c>
      <c r="BL442">
        <v>1</v>
      </c>
      <c r="BM442">
        <v>1</v>
      </c>
      <c r="BN442">
        <v>1</v>
      </c>
      <c r="BO442">
        <v>1</v>
      </c>
      <c r="BP442">
        <v>1</v>
      </c>
      <c r="BQ442">
        <v>1</v>
      </c>
      <c r="BR442">
        <v>1</v>
      </c>
      <c r="BS442">
        <v>1</v>
      </c>
      <c r="BT442">
        <v>1</v>
      </c>
      <c r="BU442">
        <v>1</v>
      </c>
      <c r="BV442">
        <v>1</v>
      </c>
      <c r="BW442">
        <v>1</v>
      </c>
    </row>
    <row r="443" spans="1:75" x14ac:dyDescent="0.25">
      <c r="A443">
        <v>2449000</v>
      </c>
      <c r="B443">
        <v>1</v>
      </c>
      <c r="C443" s="1">
        <v>27273</v>
      </c>
      <c r="D443">
        <v>1</v>
      </c>
      <c r="E443">
        <v>25</v>
      </c>
      <c r="F443">
        <v>53.1</v>
      </c>
      <c r="G443">
        <v>4</v>
      </c>
      <c r="H443">
        <v>3</v>
      </c>
      <c r="I443">
        <v>1</v>
      </c>
      <c r="J443">
        <v>1</v>
      </c>
      <c r="K443">
        <v>1</v>
      </c>
      <c r="N443">
        <v>21.1</v>
      </c>
      <c r="O443">
        <v>0</v>
      </c>
      <c r="P443">
        <v>0</v>
      </c>
      <c r="Q443">
        <v>25</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7</v>
      </c>
      <c r="AO443">
        <v>0</v>
      </c>
      <c r="AP443">
        <v>0</v>
      </c>
      <c r="AQ443">
        <v>0</v>
      </c>
      <c r="AS443">
        <v>1</v>
      </c>
      <c r="AT443">
        <v>1</v>
      </c>
      <c r="AU443">
        <v>1</v>
      </c>
      <c r="AV443">
        <v>1</v>
      </c>
      <c r="AW443">
        <v>1</v>
      </c>
      <c r="AX443">
        <v>1</v>
      </c>
      <c r="AY443">
        <v>1</v>
      </c>
      <c r="AZ443">
        <v>1</v>
      </c>
      <c r="BA443">
        <v>1</v>
      </c>
      <c r="BB443">
        <v>1</v>
      </c>
      <c r="BC443">
        <v>1</v>
      </c>
      <c r="BD443">
        <v>1</v>
      </c>
      <c r="BE443">
        <v>1</v>
      </c>
      <c r="BF443">
        <v>1</v>
      </c>
      <c r="BG443">
        <v>1</v>
      </c>
      <c r="BH443">
        <v>1</v>
      </c>
      <c r="BI443">
        <v>1</v>
      </c>
      <c r="BJ443">
        <v>1</v>
      </c>
      <c r="BK443">
        <v>1</v>
      </c>
      <c r="BL443">
        <v>1</v>
      </c>
      <c r="BM443">
        <v>1</v>
      </c>
      <c r="BN443">
        <v>1</v>
      </c>
      <c r="BO443">
        <v>1</v>
      </c>
      <c r="BP443">
        <v>1</v>
      </c>
      <c r="BQ443">
        <v>1</v>
      </c>
      <c r="BR443">
        <v>1</v>
      </c>
      <c r="BS443">
        <v>1</v>
      </c>
      <c r="BT443">
        <v>1</v>
      </c>
      <c r="BU443">
        <v>1</v>
      </c>
      <c r="BV443">
        <v>1</v>
      </c>
      <c r="BW443">
        <v>0</v>
      </c>
    </row>
    <row r="444" spans="1:75" x14ac:dyDescent="0.25">
      <c r="A444">
        <v>2449000</v>
      </c>
      <c r="B444">
        <v>1</v>
      </c>
      <c r="C444" s="1">
        <v>27303</v>
      </c>
      <c r="D444">
        <v>1</v>
      </c>
      <c r="E444">
        <v>50</v>
      </c>
      <c r="F444">
        <v>137.4</v>
      </c>
      <c r="G444">
        <v>25</v>
      </c>
      <c r="H444">
        <v>6</v>
      </c>
      <c r="I444">
        <v>1</v>
      </c>
      <c r="J444">
        <v>1</v>
      </c>
      <c r="K444">
        <v>1</v>
      </c>
      <c r="N444">
        <v>14</v>
      </c>
      <c r="O444">
        <v>0</v>
      </c>
      <c r="P444">
        <v>0</v>
      </c>
      <c r="Q444">
        <v>16.100000000000001</v>
      </c>
      <c r="R444">
        <v>0</v>
      </c>
      <c r="S444">
        <v>0</v>
      </c>
      <c r="T444">
        <v>0</v>
      </c>
      <c r="U444">
        <v>0</v>
      </c>
      <c r="V444">
        <v>0</v>
      </c>
      <c r="W444">
        <v>0</v>
      </c>
      <c r="X444">
        <v>0</v>
      </c>
      <c r="Y444">
        <v>0</v>
      </c>
      <c r="Z444">
        <v>0</v>
      </c>
      <c r="AA444">
        <v>0</v>
      </c>
      <c r="AB444">
        <v>0</v>
      </c>
      <c r="AC444">
        <v>0</v>
      </c>
      <c r="AD444">
        <v>0</v>
      </c>
      <c r="AE444">
        <v>0</v>
      </c>
      <c r="AF444">
        <v>7</v>
      </c>
      <c r="AG444">
        <v>0</v>
      </c>
      <c r="AH444">
        <v>0</v>
      </c>
      <c r="AI444">
        <v>0</v>
      </c>
      <c r="AJ444">
        <v>0</v>
      </c>
      <c r="AK444">
        <v>0</v>
      </c>
      <c r="AL444">
        <v>50</v>
      </c>
      <c r="AM444">
        <v>0</v>
      </c>
      <c r="AN444">
        <v>0</v>
      </c>
      <c r="AO444">
        <v>25</v>
      </c>
      <c r="AP444">
        <v>25.3</v>
      </c>
      <c r="AQ444">
        <v>0</v>
      </c>
      <c r="AR444">
        <v>0</v>
      </c>
      <c r="AS444">
        <v>1</v>
      </c>
      <c r="AT444">
        <v>1</v>
      </c>
      <c r="AU444">
        <v>1</v>
      </c>
      <c r="AV444">
        <v>1</v>
      </c>
      <c r="AW444">
        <v>1</v>
      </c>
      <c r="AX444">
        <v>1</v>
      </c>
      <c r="AY444">
        <v>1</v>
      </c>
      <c r="AZ444">
        <v>1</v>
      </c>
      <c r="BA444">
        <v>1</v>
      </c>
      <c r="BB444">
        <v>1</v>
      </c>
      <c r="BC444">
        <v>1</v>
      </c>
      <c r="BD444">
        <v>1</v>
      </c>
      <c r="BE444">
        <v>1</v>
      </c>
      <c r="BF444">
        <v>1</v>
      </c>
      <c r="BG444">
        <v>1</v>
      </c>
      <c r="BH444">
        <v>1</v>
      </c>
      <c r="BI444">
        <v>1</v>
      </c>
      <c r="BJ444">
        <v>1</v>
      </c>
      <c r="BK444">
        <v>1</v>
      </c>
      <c r="BL444">
        <v>1</v>
      </c>
      <c r="BM444">
        <v>1</v>
      </c>
      <c r="BN444">
        <v>1</v>
      </c>
      <c r="BO444">
        <v>1</v>
      </c>
      <c r="BP444">
        <v>1</v>
      </c>
      <c r="BQ444">
        <v>1</v>
      </c>
      <c r="BR444">
        <v>1</v>
      </c>
      <c r="BS444">
        <v>1</v>
      </c>
      <c r="BT444">
        <v>1</v>
      </c>
      <c r="BU444">
        <v>1</v>
      </c>
      <c r="BV444">
        <v>1</v>
      </c>
      <c r="BW444">
        <v>1</v>
      </c>
    </row>
    <row r="445" spans="1:75" x14ac:dyDescent="0.25">
      <c r="A445">
        <v>2449000</v>
      </c>
      <c r="B445">
        <v>1</v>
      </c>
      <c r="C445" s="1">
        <v>27334</v>
      </c>
      <c r="D445">
        <v>1</v>
      </c>
      <c r="E445">
        <v>50.4</v>
      </c>
      <c r="F445">
        <v>107.2</v>
      </c>
      <c r="G445">
        <v>21</v>
      </c>
      <c r="H445">
        <v>5</v>
      </c>
      <c r="I445">
        <v>1</v>
      </c>
      <c r="J445">
        <v>1</v>
      </c>
      <c r="K445">
        <v>1</v>
      </c>
      <c r="N445">
        <v>0</v>
      </c>
      <c r="O445">
        <v>0</v>
      </c>
      <c r="P445">
        <v>0</v>
      </c>
      <c r="Q445">
        <v>0</v>
      </c>
      <c r="R445">
        <v>0</v>
      </c>
      <c r="S445">
        <v>25</v>
      </c>
      <c r="T445">
        <v>0</v>
      </c>
      <c r="U445">
        <v>0</v>
      </c>
      <c r="V445">
        <v>0</v>
      </c>
      <c r="W445">
        <v>0</v>
      </c>
      <c r="X445">
        <v>0</v>
      </c>
      <c r="Y445">
        <v>0</v>
      </c>
      <c r="Z445">
        <v>0</v>
      </c>
      <c r="AA445">
        <v>0</v>
      </c>
      <c r="AB445">
        <v>0</v>
      </c>
      <c r="AC445">
        <v>0</v>
      </c>
      <c r="AD445">
        <v>0</v>
      </c>
      <c r="AE445">
        <v>0</v>
      </c>
      <c r="AF445">
        <v>0</v>
      </c>
      <c r="AG445">
        <v>25</v>
      </c>
      <c r="AH445">
        <v>50.4</v>
      </c>
      <c r="AI445">
        <v>0</v>
      </c>
      <c r="AJ445">
        <v>0</v>
      </c>
      <c r="AK445">
        <v>0</v>
      </c>
      <c r="AL445">
        <v>0</v>
      </c>
      <c r="AM445">
        <v>0.5</v>
      </c>
      <c r="AN445">
        <v>0</v>
      </c>
      <c r="AO445">
        <v>6.3</v>
      </c>
      <c r="AP445">
        <v>0</v>
      </c>
      <c r="AQ445">
        <v>0</v>
      </c>
      <c r="AS445">
        <v>1</v>
      </c>
      <c r="AT445">
        <v>1</v>
      </c>
      <c r="AU445">
        <v>1</v>
      </c>
      <c r="AV445">
        <v>1</v>
      </c>
      <c r="AW445">
        <v>1</v>
      </c>
      <c r="AX445">
        <v>1</v>
      </c>
      <c r="AY445">
        <v>1</v>
      </c>
      <c r="AZ445">
        <v>1</v>
      </c>
      <c r="BA445">
        <v>1</v>
      </c>
      <c r="BB445">
        <v>1</v>
      </c>
      <c r="BC445">
        <v>1</v>
      </c>
      <c r="BD445">
        <v>1</v>
      </c>
      <c r="BE445">
        <v>1</v>
      </c>
      <c r="BF445">
        <v>1</v>
      </c>
      <c r="BG445">
        <v>1</v>
      </c>
      <c r="BH445">
        <v>1</v>
      </c>
      <c r="BI445">
        <v>1</v>
      </c>
      <c r="BJ445">
        <v>1</v>
      </c>
      <c r="BK445">
        <v>1</v>
      </c>
      <c r="BL445">
        <v>1</v>
      </c>
      <c r="BM445">
        <v>1</v>
      </c>
      <c r="BN445">
        <v>1</v>
      </c>
      <c r="BO445">
        <v>1</v>
      </c>
      <c r="BP445">
        <v>1</v>
      </c>
      <c r="BQ445">
        <v>1</v>
      </c>
      <c r="BR445">
        <v>1</v>
      </c>
      <c r="BS445">
        <v>1</v>
      </c>
      <c r="BT445">
        <v>1</v>
      </c>
      <c r="BU445">
        <v>1</v>
      </c>
      <c r="BV445">
        <v>1</v>
      </c>
      <c r="BW445">
        <v>0</v>
      </c>
    </row>
    <row r="446" spans="1:75" x14ac:dyDescent="0.25">
      <c r="A446">
        <v>2449000</v>
      </c>
      <c r="B446">
        <v>1</v>
      </c>
      <c r="C446" s="1">
        <v>27364</v>
      </c>
      <c r="D446">
        <v>1</v>
      </c>
      <c r="E446">
        <v>25.9</v>
      </c>
      <c r="F446">
        <v>181.5</v>
      </c>
      <c r="G446">
        <v>28</v>
      </c>
      <c r="H446">
        <v>10</v>
      </c>
      <c r="I446">
        <v>1</v>
      </c>
      <c r="J446">
        <v>1</v>
      </c>
      <c r="K446">
        <v>1</v>
      </c>
      <c r="N446">
        <v>0</v>
      </c>
      <c r="O446">
        <v>0</v>
      </c>
      <c r="P446">
        <v>25</v>
      </c>
      <c r="Q446">
        <v>0</v>
      </c>
      <c r="R446">
        <v>0</v>
      </c>
      <c r="S446">
        <v>0</v>
      </c>
      <c r="T446">
        <v>0</v>
      </c>
      <c r="U446">
        <v>0</v>
      </c>
      <c r="V446">
        <v>0</v>
      </c>
      <c r="W446">
        <v>0</v>
      </c>
      <c r="X446">
        <v>0</v>
      </c>
      <c r="Y446">
        <v>0</v>
      </c>
      <c r="Z446">
        <v>14.4</v>
      </c>
      <c r="AA446">
        <v>12.4</v>
      </c>
      <c r="AB446">
        <v>0</v>
      </c>
      <c r="AC446">
        <v>0</v>
      </c>
      <c r="AD446">
        <v>20</v>
      </c>
      <c r="AE446">
        <v>14</v>
      </c>
      <c r="AF446">
        <v>14</v>
      </c>
      <c r="AG446">
        <v>0</v>
      </c>
      <c r="AH446">
        <v>0</v>
      </c>
      <c r="AI446">
        <v>0</v>
      </c>
      <c r="AJ446">
        <v>5.4</v>
      </c>
      <c r="AK446">
        <v>0</v>
      </c>
      <c r="AL446">
        <v>0</v>
      </c>
      <c r="AM446">
        <v>0</v>
      </c>
      <c r="AN446">
        <v>0</v>
      </c>
      <c r="AO446">
        <v>25.9</v>
      </c>
      <c r="AP446">
        <v>0</v>
      </c>
      <c r="AQ446">
        <v>25.4</v>
      </c>
      <c r="AR446">
        <v>25</v>
      </c>
      <c r="AS446">
        <v>1</v>
      </c>
      <c r="AT446">
        <v>1</v>
      </c>
      <c r="AU446">
        <v>1</v>
      </c>
      <c r="AV446">
        <v>1</v>
      </c>
      <c r="AW446">
        <v>1</v>
      </c>
      <c r="AX446">
        <v>1</v>
      </c>
      <c r="AY446">
        <v>1</v>
      </c>
      <c r="AZ446">
        <v>1</v>
      </c>
      <c r="BA446">
        <v>1</v>
      </c>
      <c r="BB446">
        <v>1</v>
      </c>
      <c r="BC446">
        <v>1</v>
      </c>
      <c r="BD446">
        <v>1</v>
      </c>
      <c r="BE446">
        <v>1</v>
      </c>
      <c r="BF446">
        <v>1</v>
      </c>
      <c r="BG446">
        <v>1</v>
      </c>
      <c r="BH446">
        <v>1</v>
      </c>
      <c r="BI446">
        <v>1</v>
      </c>
      <c r="BJ446">
        <v>1</v>
      </c>
      <c r="BK446">
        <v>1</v>
      </c>
      <c r="BL446">
        <v>1</v>
      </c>
      <c r="BM446">
        <v>1</v>
      </c>
      <c r="BN446">
        <v>1</v>
      </c>
      <c r="BO446">
        <v>1</v>
      </c>
      <c r="BP446">
        <v>1</v>
      </c>
      <c r="BQ446">
        <v>1</v>
      </c>
      <c r="BR446">
        <v>1</v>
      </c>
      <c r="BS446">
        <v>1</v>
      </c>
      <c r="BT446">
        <v>1</v>
      </c>
      <c r="BU446">
        <v>1</v>
      </c>
      <c r="BV446">
        <v>1</v>
      </c>
      <c r="BW446">
        <v>1</v>
      </c>
    </row>
    <row r="447" spans="1:75" s="2" customFormat="1" x14ac:dyDescent="0.25">
      <c r="A447" s="2">
        <v>2449000</v>
      </c>
      <c r="B447" s="2">
        <v>1</v>
      </c>
      <c r="C447" s="3">
        <v>27395</v>
      </c>
      <c r="D447" s="2">
        <v>1</v>
      </c>
      <c r="E447" s="2">
        <v>50</v>
      </c>
      <c r="F447" s="2">
        <v>192.9</v>
      </c>
      <c r="G447" s="2">
        <v>1</v>
      </c>
      <c r="H447" s="2">
        <v>9</v>
      </c>
      <c r="I447" s="2">
        <v>1</v>
      </c>
      <c r="J447" s="2">
        <v>1</v>
      </c>
      <c r="K447" s="2">
        <v>1</v>
      </c>
      <c r="N447" s="2">
        <v>50</v>
      </c>
      <c r="O447" s="2">
        <v>0</v>
      </c>
      <c r="P447" s="2">
        <v>0</v>
      </c>
      <c r="Q447" s="2">
        <v>0</v>
      </c>
      <c r="R447" s="2">
        <v>0</v>
      </c>
      <c r="S447" s="2">
        <v>0</v>
      </c>
      <c r="T447" s="2">
        <v>0</v>
      </c>
      <c r="U447" s="2">
        <v>14</v>
      </c>
      <c r="V447" s="2">
        <v>0</v>
      </c>
      <c r="W447" s="2">
        <v>25.4</v>
      </c>
      <c r="X447" s="2">
        <v>12</v>
      </c>
      <c r="Y447" s="2">
        <v>25</v>
      </c>
      <c r="Z447" s="2">
        <v>18</v>
      </c>
      <c r="AA447" s="2">
        <v>22</v>
      </c>
      <c r="AB447" s="2">
        <v>25</v>
      </c>
      <c r="AC447" s="2">
        <v>0</v>
      </c>
      <c r="AD447" s="2">
        <v>0</v>
      </c>
      <c r="AE447" s="2">
        <v>0</v>
      </c>
      <c r="AF447" s="2">
        <v>0</v>
      </c>
      <c r="AG447" s="2">
        <v>0</v>
      </c>
      <c r="AH447" s="2">
        <v>0</v>
      </c>
      <c r="AI447" s="2">
        <v>0</v>
      </c>
      <c r="AJ447" s="2">
        <v>0</v>
      </c>
      <c r="AK447" s="2">
        <v>0</v>
      </c>
      <c r="AL447" s="2">
        <v>0</v>
      </c>
      <c r="AM447" s="2">
        <v>1.5</v>
      </c>
      <c r="AN447" s="2">
        <v>0</v>
      </c>
      <c r="AO447" s="2">
        <v>0</v>
      </c>
      <c r="AP447" s="2">
        <v>0</v>
      </c>
      <c r="AQ447" s="2">
        <v>0</v>
      </c>
      <c r="AR447" s="2">
        <v>0</v>
      </c>
      <c r="AS447" s="2">
        <v>1</v>
      </c>
      <c r="AT447" s="2">
        <v>1</v>
      </c>
      <c r="AU447" s="2">
        <v>1</v>
      </c>
      <c r="AV447" s="2">
        <v>1</v>
      </c>
      <c r="AW447" s="2">
        <v>1</v>
      </c>
      <c r="AX447" s="2">
        <v>1</v>
      </c>
      <c r="AY447" s="2">
        <v>1</v>
      </c>
      <c r="AZ447" s="2">
        <v>1</v>
      </c>
      <c r="BA447" s="2">
        <v>1</v>
      </c>
      <c r="BB447" s="2">
        <v>1</v>
      </c>
      <c r="BC447" s="2">
        <v>1</v>
      </c>
      <c r="BD447" s="2">
        <v>1</v>
      </c>
      <c r="BE447" s="2">
        <v>1</v>
      </c>
      <c r="BF447" s="2">
        <v>1</v>
      </c>
      <c r="BG447" s="2">
        <v>1</v>
      </c>
      <c r="BH447" s="2">
        <v>1</v>
      </c>
      <c r="BI447" s="2">
        <v>1</v>
      </c>
      <c r="BJ447" s="2">
        <v>1</v>
      </c>
      <c r="BK447" s="2">
        <v>1</v>
      </c>
      <c r="BL447" s="2">
        <v>1</v>
      </c>
      <c r="BM447" s="2">
        <v>1</v>
      </c>
      <c r="BN447" s="2">
        <v>1</v>
      </c>
      <c r="BO447" s="2">
        <v>1</v>
      </c>
      <c r="BP447" s="2">
        <v>1</v>
      </c>
      <c r="BQ447" s="2">
        <v>1</v>
      </c>
      <c r="BR447" s="2">
        <v>1</v>
      </c>
      <c r="BS447" s="2">
        <v>1</v>
      </c>
      <c r="BT447" s="2">
        <v>1</v>
      </c>
      <c r="BU447" s="2">
        <v>1</v>
      </c>
      <c r="BV447" s="2">
        <v>1</v>
      </c>
      <c r="BW447" s="2">
        <v>1</v>
      </c>
    </row>
    <row r="448" spans="1:75" x14ac:dyDescent="0.25">
      <c r="A448">
        <v>2449000</v>
      </c>
      <c r="B448">
        <v>1</v>
      </c>
      <c r="C448" s="1">
        <v>27426</v>
      </c>
      <c r="D448">
        <v>1</v>
      </c>
      <c r="E448">
        <v>57</v>
      </c>
      <c r="F448">
        <v>174</v>
      </c>
      <c r="G448">
        <v>26</v>
      </c>
      <c r="H448">
        <v>6</v>
      </c>
      <c r="I448">
        <v>1</v>
      </c>
      <c r="J448">
        <v>1</v>
      </c>
      <c r="K448">
        <v>1</v>
      </c>
      <c r="N448">
        <v>0</v>
      </c>
      <c r="O448">
        <v>0</v>
      </c>
      <c r="P448">
        <v>0</v>
      </c>
      <c r="Q448">
        <v>0</v>
      </c>
      <c r="R448">
        <v>25</v>
      </c>
      <c r="S448">
        <v>0</v>
      </c>
      <c r="T448">
        <v>0</v>
      </c>
      <c r="U448">
        <v>0</v>
      </c>
      <c r="V448">
        <v>0</v>
      </c>
      <c r="W448">
        <v>0</v>
      </c>
      <c r="X448">
        <v>0</v>
      </c>
      <c r="Y448">
        <v>0</v>
      </c>
      <c r="Z448">
        <v>0</v>
      </c>
      <c r="AA448">
        <v>0</v>
      </c>
      <c r="AB448">
        <v>25</v>
      </c>
      <c r="AC448">
        <v>0</v>
      </c>
      <c r="AD448">
        <v>0</v>
      </c>
      <c r="AE448">
        <v>0</v>
      </c>
      <c r="AF448">
        <v>0</v>
      </c>
      <c r="AG448">
        <v>0</v>
      </c>
      <c r="AH448">
        <v>14</v>
      </c>
      <c r="AI448">
        <v>0</v>
      </c>
      <c r="AJ448">
        <v>0</v>
      </c>
      <c r="AK448">
        <v>0</v>
      </c>
      <c r="AL448">
        <v>0</v>
      </c>
      <c r="AM448">
        <v>57</v>
      </c>
      <c r="AN448">
        <v>28</v>
      </c>
      <c r="AO448">
        <v>25</v>
      </c>
      <c r="AS448">
        <v>1</v>
      </c>
      <c r="AT448">
        <v>1</v>
      </c>
      <c r="AU448">
        <v>1</v>
      </c>
      <c r="AV448">
        <v>1</v>
      </c>
      <c r="AW448">
        <v>1</v>
      </c>
      <c r="AX448">
        <v>1</v>
      </c>
      <c r="AY448">
        <v>1</v>
      </c>
      <c r="AZ448">
        <v>1</v>
      </c>
      <c r="BA448">
        <v>1</v>
      </c>
      <c r="BB448">
        <v>1</v>
      </c>
      <c r="BC448">
        <v>1</v>
      </c>
      <c r="BD448">
        <v>1</v>
      </c>
      <c r="BE448">
        <v>1</v>
      </c>
      <c r="BF448">
        <v>1</v>
      </c>
      <c r="BG448">
        <v>1</v>
      </c>
      <c r="BH448">
        <v>1</v>
      </c>
      <c r="BI448">
        <v>1</v>
      </c>
      <c r="BJ448">
        <v>1</v>
      </c>
      <c r="BK448">
        <v>1</v>
      </c>
      <c r="BL448">
        <v>1</v>
      </c>
      <c r="BM448">
        <v>1</v>
      </c>
      <c r="BN448">
        <v>1</v>
      </c>
      <c r="BO448">
        <v>1</v>
      </c>
      <c r="BP448">
        <v>1</v>
      </c>
      <c r="BQ448">
        <v>1</v>
      </c>
      <c r="BR448">
        <v>1</v>
      </c>
      <c r="BS448">
        <v>1</v>
      </c>
      <c r="BT448">
        <v>1</v>
      </c>
      <c r="BU448">
        <v>0</v>
      </c>
    </row>
    <row r="449" spans="1:75" x14ac:dyDescent="0.25">
      <c r="A449">
        <v>2449000</v>
      </c>
      <c r="B449">
        <v>1</v>
      </c>
      <c r="C449" s="1">
        <v>27454</v>
      </c>
      <c r="D449">
        <v>1</v>
      </c>
      <c r="E449">
        <v>7.3</v>
      </c>
      <c r="F449">
        <v>23.3</v>
      </c>
      <c r="G449">
        <v>24</v>
      </c>
      <c r="H449">
        <v>4</v>
      </c>
      <c r="I449">
        <v>1</v>
      </c>
      <c r="J449">
        <v>1</v>
      </c>
      <c r="K449">
        <v>1</v>
      </c>
      <c r="N449">
        <v>0</v>
      </c>
      <c r="O449">
        <v>0</v>
      </c>
      <c r="P449">
        <v>0</v>
      </c>
      <c r="Q449">
        <v>6</v>
      </c>
      <c r="R449">
        <v>0</v>
      </c>
      <c r="S449">
        <v>0</v>
      </c>
      <c r="T449">
        <v>0</v>
      </c>
      <c r="U449">
        <v>0</v>
      </c>
      <c r="V449">
        <v>0</v>
      </c>
      <c r="W449">
        <v>0</v>
      </c>
      <c r="X449">
        <v>0</v>
      </c>
      <c r="Y449">
        <v>0</v>
      </c>
      <c r="Z449">
        <v>0</v>
      </c>
      <c r="AA449">
        <v>6</v>
      </c>
      <c r="AB449">
        <v>0</v>
      </c>
      <c r="AC449">
        <v>0</v>
      </c>
      <c r="AD449">
        <v>0</v>
      </c>
      <c r="AE449">
        <v>0</v>
      </c>
      <c r="AF449">
        <v>0</v>
      </c>
      <c r="AG449">
        <v>0</v>
      </c>
      <c r="AH449">
        <v>0</v>
      </c>
      <c r="AI449">
        <v>4</v>
      </c>
      <c r="AJ449">
        <v>0</v>
      </c>
      <c r="AK449">
        <v>7.3</v>
      </c>
      <c r="AL449">
        <v>0</v>
      </c>
      <c r="AM449">
        <v>0</v>
      </c>
      <c r="AN449">
        <v>0</v>
      </c>
      <c r="AO449">
        <v>0</v>
      </c>
      <c r="AP449">
        <v>0</v>
      </c>
      <c r="AQ449">
        <v>0</v>
      </c>
      <c r="AR449">
        <v>0</v>
      </c>
      <c r="AS449">
        <v>1</v>
      </c>
      <c r="AT449">
        <v>1</v>
      </c>
      <c r="AU449">
        <v>1</v>
      </c>
      <c r="AV449">
        <v>1</v>
      </c>
      <c r="AW449">
        <v>1</v>
      </c>
      <c r="AX449">
        <v>1</v>
      </c>
      <c r="AY449">
        <v>1</v>
      </c>
      <c r="AZ449">
        <v>1</v>
      </c>
      <c r="BA449">
        <v>1</v>
      </c>
      <c r="BB449">
        <v>1</v>
      </c>
      <c r="BC449">
        <v>1</v>
      </c>
      <c r="BD449">
        <v>1</v>
      </c>
      <c r="BE449">
        <v>1</v>
      </c>
      <c r="BF449">
        <v>1</v>
      </c>
      <c r="BG449">
        <v>1</v>
      </c>
      <c r="BH449">
        <v>1</v>
      </c>
      <c r="BI449">
        <v>1</v>
      </c>
      <c r="BJ449">
        <v>1</v>
      </c>
      <c r="BK449">
        <v>1</v>
      </c>
      <c r="BL449">
        <v>1</v>
      </c>
      <c r="BM449">
        <v>1</v>
      </c>
      <c r="BN449">
        <v>1</v>
      </c>
      <c r="BO449">
        <v>1</v>
      </c>
      <c r="BP449">
        <v>1</v>
      </c>
      <c r="BQ449">
        <v>1</v>
      </c>
      <c r="BR449">
        <v>1</v>
      </c>
      <c r="BS449">
        <v>1</v>
      </c>
      <c r="BT449">
        <v>1</v>
      </c>
      <c r="BU449">
        <v>1</v>
      </c>
      <c r="BV449">
        <v>1</v>
      </c>
      <c r="BW449">
        <v>1</v>
      </c>
    </row>
    <row r="450" spans="1:75" x14ac:dyDescent="0.25">
      <c r="A450">
        <v>2449000</v>
      </c>
      <c r="B450">
        <v>1</v>
      </c>
      <c r="C450" s="1">
        <v>27485</v>
      </c>
      <c r="D450">
        <v>1</v>
      </c>
      <c r="E450">
        <v>12</v>
      </c>
      <c r="F450">
        <v>22</v>
      </c>
      <c r="G450">
        <v>19</v>
      </c>
      <c r="H450">
        <v>2</v>
      </c>
      <c r="I450">
        <v>1</v>
      </c>
      <c r="J450">
        <v>1</v>
      </c>
      <c r="K450">
        <v>1</v>
      </c>
      <c r="N450">
        <v>0</v>
      </c>
      <c r="O450">
        <v>0</v>
      </c>
      <c r="P450">
        <v>0</v>
      </c>
      <c r="Q450">
        <v>0</v>
      </c>
      <c r="R450">
        <v>0</v>
      </c>
      <c r="S450">
        <v>0</v>
      </c>
      <c r="T450">
        <v>0</v>
      </c>
      <c r="U450">
        <v>0</v>
      </c>
      <c r="V450">
        <v>0</v>
      </c>
      <c r="W450">
        <v>0</v>
      </c>
      <c r="X450">
        <v>0</v>
      </c>
      <c r="Y450">
        <v>0</v>
      </c>
      <c r="Z450">
        <v>0</v>
      </c>
      <c r="AA450">
        <v>0</v>
      </c>
      <c r="AB450">
        <v>0</v>
      </c>
      <c r="AC450">
        <v>0</v>
      </c>
      <c r="AD450">
        <v>0</v>
      </c>
      <c r="AE450">
        <v>0</v>
      </c>
      <c r="AF450">
        <v>12</v>
      </c>
      <c r="AG450">
        <v>0</v>
      </c>
      <c r="AH450">
        <v>0</v>
      </c>
      <c r="AI450">
        <v>0</v>
      </c>
      <c r="AJ450">
        <v>0</v>
      </c>
      <c r="AK450">
        <v>0</v>
      </c>
      <c r="AL450">
        <v>0</v>
      </c>
      <c r="AM450">
        <v>0</v>
      </c>
      <c r="AN450">
        <v>0</v>
      </c>
      <c r="AO450">
        <v>0</v>
      </c>
      <c r="AP450">
        <v>0</v>
      </c>
      <c r="AQ450">
        <v>10</v>
      </c>
      <c r="AS450">
        <v>1</v>
      </c>
      <c r="AT450">
        <v>1</v>
      </c>
      <c r="AU450">
        <v>1</v>
      </c>
      <c r="AV450">
        <v>1</v>
      </c>
      <c r="AW450">
        <v>1</v>
      </c>
      <c r="AX450">
        <v>1</v>
      </c>
      <c r="AY450">
        <v>1</v>
      </c>
      <c r="AZ450">
        <v>1</v>
      </c>
      <c r="BA450">
        <v>1</v>
      </c>
      <c r="BB450">
        <v>1</v>
      </c>
      <c r="BC450">
        <v>1</v>
      </c>
      <c r="BD450">
        <v>1</v>
      </c>
      <c r="BE450">
        <v>1</v>
      </c>
      <c r="BF450">
        <v>1</v>
      </c>
      <c r="BG450">
        <v>1</v>
      </c>
      <c r="BH450">
        <v>1</v>
      </c>
      <c r="BI450">
        <v>1</v>
      </c>
      <c r="BJ450">
        <v>1</v>
      </c>
      <c r="BK450">
        <v>1</v>
      </c>
      <c r="BL450">
        <v>1</v>
      </c>
      <c r="BM450">
        <v>1</v>
      </c>
      <c r="BN450">
        <v>1</v>
      </c>
      <c r="BO450">
        <v>1</v>
      </c>
      <c r="BP450">
        <v>1</v>
      </c>
      <c r="BQ450">
        <v>1</v>
      </c>
      <c r="BR450">
        <v>1</v>
      </c>
      <c r="BS450">
        <v>1</v>
      </c>
      <c r="BT450">
        <v>1</v>
      </c>
      <c r="BU450">
        <v>1</v>
      </c>
      <c r="BV450">
        <v>1</v>
      </c>
      <c r="BW450">
        <v>0</v>
      </c>
    </row>
    <row r="451" spans="1:75" x14ac:dyDescent="0.25">
      <c r="A451">
        <v>2449000</v>
      </c>
      <c r="B451">
        <v>1</v>
      </c>
      <c r="C451" s="1">
        <v>27515</v>
      </c>
      <c r="D451">
        <v>1</v>
      </c>
      <c r="E451">
        <v>15</v>
      </c>
      <c r="F451">
        <v>20</v>
      </c>
      <c r="G451">
        <v>17</v>
      </c>
      <c r="H451">
        <v>3</v>
      </c>
      <c r="I451">
        <v>1</v>
      </c>
      <c r="J451">
        <v>1</v>
      </c>
      <c r="K451">
        <v>1</v>
      </c>
      <c r="N451">
        <v>2</v>
      </c>
      <c r="O451">
        <v>0</v>
      </c>
      <c r="P451">
        <v>0</v>
      </c>
      <c r="Q451">
        <v>0</v>
      </c>
      <c r="R451">
        <v>0</v>
      </c>
      <c r="S451">
        <v>0</v>
      </c>
      <c r="T451">
        <v>0</v>
      </c>
      <c r="U451">
        <v>0</v>
      </c>
      <c r="V451">
        <v>0</v>
      </c>
      <c r="W451">
        <v>0</v>
      </c>
      <c r="X451">
        <v>0</v>
      </c>
      <c r="Y451">
        <v>0</v>
      </c>
      <c r="Z451">
        <v>0</v>
      </c>
      <c r="AA451">
        <v>0</v>
      </c>
      <c r="AB451">
        <v>0</v>
      </c>
      <c r="AC451">
        <v>0</v>
      </c>
      <c r="AD451">
        <v>15</v>
      </c>
      <c r="AE451">
        <v>0</v>
      </c>
      <c r="AF451">
        <v>0</v>
      </c>
      <c r="AG451">
        <v>3</v>
      </c>
      <c r="AH451">
        <v>0</v>
      </c>
      <c r="AI451">
        <v>0</v>
      </c>
      <c r="AJ451">
        <v>0</v>
      </c>
      <c r="AK451">
        <v>0</v>
      </c>
      <c r="AL451">
        <v>0</v>
      </c>
      <c r="AM451">
        <v>0</v>
      </c>
      <c r="AN451">
        <v>0</v>
      </c>
      <c r="AO451">
        <v>0</v>
      </c>
      <c r="AP451">
        <v>0</v>
      </c>
      <c r="AQ451">
        <v>0</v>
      </c>
      <c r="AR451">
        <v>0</v>
      </c>
      <c r="AS451">
        <v>1</v>
      </c>
      <c r="AT451">
        <v>1</v>
      </c>
      <c r="AU451">
        <v>1</v>
      </c>
      <c r="AV451">
        <v>1</v>
      </c>
      <c r="AW451">
        <v>1</v>
      </c>
      <c r="AX451">
        <v>1</v>
      </c>
      <c r="AY451">
        <v>1</v>
      </c>
      <c r="AZ451">
        <v>1</v>
      </c>
      <c r="BA451">
        <v>1</v>
      </c>
      <c r="BB451">
        <v>1</v>
      </c>
      <c r="BC451">
        <v>1</v>
      </c>
      <c r="BD451">
        <v>1</v>
      </c>
      <c r="BE451">
        <v>1</v>
      </c>
      <c r="BF451">
        <v>1</v>
      </c>
      <c r="BG451">
        <v>1</v>
      </c>
      <c r="BH451">
        <v>1</v>
      </c>
      <c r="BI451">
        <v>1</v>
      </c>
      <c r="BJ451">
        <v>1</v>
      </c>
      <c r="BK451">
        <v>1</v>
      </c>
      <c r="BL451">
        <v>1</v>
      </c>
      <c r="BM451">
        <v>1</v>
      </c>
      <c r="BN451">
        <v>1</v>
      </c>
      <c r="BO451">
        <v>1</v>
      </c>
      <c r="BP451">
        <v>1</v>
      </c>
      <c r="BQ451">
        <v>1</v>
      </c>
      <c r="BR451">
        <v>1</v>
      </c>
      <c r="BS451">
        <v>1</v>
      </c>
      <c r="BT451">
        <v>1</v>
      </c>
      <c r="BU451">
        <v>1</v>
      </c>
      <c r="BV451">
        <v>1</v>
      </c>
      <c r="BW451">
        <v>1</v>
      </c>
    </row>
    <row r="452" spans="1:75" x14ac:dyDescent="0.25">
      <c r="A452">
        <v>2449000</v>
      </c>
      <c r="B452">
        <v>1</v>
      </c>
      <c r="C452" s="1">
        <v>27546</v>
      </c>
      <c r="D452">
        <v>1</v>
      </c>
      <c r="E452">
        <v>25</v>
      </c>
      <c r="F452">
        <v>55.1</v>
      </c>
      <c r="G452">
        <v>23</v>
      </c>
      <c r="H452">
        <v>8</v>
      </c>
      <c r="I452">
        <v>1</v>
      </c>
      <c r="J452">
        <v>1</v>
      </c>
      <c r="K452">
        <v>1</v>
      </c>
      <c r="N452">
        <v>0</v>
      </c>
      <c r="O452">
        <v>2</v>
      </c>
      <c r="P452">
        <v>7.2</v>
      </c>
      <c r="Q452">
        <v>5.4</v>
      </c>
      <c r="R452">
        <v>10.4</v>
      </c>
      <c r="S452">
        <v>2.4</v>
      </c>
      <c r="T452">
        <v>0</v>
      </c>
      <c r="U452">
        <v>0</v>
      </c>
      <c r="V452">
        <v>0</v>
      </c>
      <c r="W452">
        <v>0</v>
      </c>
      <c r="X452">
        <v>0</v>
      </c>
      <c r="Y452">
        <v>0</v>
      </c>
      <c r="Z452">
        <v>2</v>
      </c>
      <c r="AA452">
        <v>0</v>
      </c>
      <c r="AB452">
        <v>0</v>
      </c>
      <c r="AC452">
        <v>0</v>
      </c>
      <c r="AD452">
        <v>0.7</v>
      </c>
      <c r="AE452">
        <v>0</v>
      </c>
      <c r="AF452">
        <v>0</v>
      </c>
      <c r="AG452">
        <v>0</v>
      </c>
      <c r="AH452">
        <v>0</v>
      </c>
      <c r="AI452">
        <v>0</v>
      </c>
      <c r="AJ452">
        <v>25</v>
      </c>
      <c r="AK452">
        <v>0</v>
      </c>
      <c r="AL452">
        <v>0</v>
      </c>
      <c r="AM452">
        <v>0</v>
      </c>
      <c r="AN452">
        <v>0</v>
      </c>
      <c r="AO452">
        <v>0</v>
      </c>
      <c r="AP452">
        <v>0</v>
      </c>
      <c r="AQ452">
        <v>0</v>
      </c>
      <c r="AS452">
        <v>1</v>
      </c>
      <c r="AT452">
        <v>1</v>
      </c>
      <c r="AU452">
        <v>1</v>
      </c>
      <c r="AV452">
        <v>1</v>
      </c>
      <c r="AW452">
        <v>1</v>
      </c>
      <c r="AX452">
        <v>1</v>
      </c>
      <c r="AY452">
        <v>1</v>
      </c>
      <c r="AZ452">
        <v>1</v>
      </c>
      <c r="BA452">
        <v>1</v>
      </c>
      <c r="BB452">
        <v>1</v>
      </c>
      <c r="BC452">
        <v>1</v>
      </c>
      <c r="BD452">
        <v>1</v>
      </c>
      <c r="BE452">
        <v>1</v>
      </c>
      <c r="BF452">
        <v>1</v>
      </c>
      <c r="BG452">
        <v>1</v>
      </c>
      <c r="BH452">
        <v>1</v>
      </c>
      <c r="BI452">
        <v>1</v>
      </c>
      <c r="BJ452">
        <v>1</v>
      </c>
      <c r="BK452">
        <v>1</v>
      </c>
      <c r="BL452">
        <v>1</v>
      </c>
      <c r="BM452">
        <v>1</v>
      </c>
      <c r="BN452">
        <v>1</v>
      </c>
      <c r="BO452">
        <v>1</v>
      </c>
      <c r="BP452">
        <v>1</v>
      </c>
      <c r="BQ452">
        <v>1</v>
      </c>
      <c r="BR452">
        <v>1</v>
      </c>
      <c r="BS452">
        <v>1</v>
      </c>
      <c r="BT452">
        <v>1</v>
      </c>
      <c r="BU452">
        <v>1</v>
      </c>
      <c r="BV452">
        <v>1</v>
      </c>
      <c r="BW452">
        <v>0</v>
      </c>
    </row>
    <row r="453" spans="1:75" x14ac:dyDescent="0.25">
      <c r="A453">
        <v>2449000</v>
      </c>
      <c r="B453">
        <v>1</v>
      </c>
      <c r="C453" s="1">
        <v>27576</v>
      </c>
      <c r="D453">
        <v>1</v>
      </c>
      <c r="E453">
        <v>35</v>
      </c>
      <c r="F453">
        <v>75.8</v>
      </c>
      <c r="G453">
        <v>17</v>
      </c>
      <c r="H453">
        <v>4</v>
      </c>
      <c r="I453">
        <v>1</v>
      </c>
      <c r="J453">
        <v>1</v>
      </c>
      <c r="K453">
        <v>1</v>
      </c>
      <c r="N453">
        <v>0</v>
      </c>
      <c r="O453">
        <v>8.4</v>
      </c>
      <c r="P453">
        <v>0</v>
      </c>
      <c r="Q453">
        <v>0</v>
      </c>
      <c r="R453">
        <v>0</v>
      </c>
      <c r="S453">
        <v>7.4</v>
      </c>
      <c r="T453">
        <v>0</v>
      </c>
      <c r="U453">
        <v>0</v>
      </c>
      <c r="V453">
        <v>0</v>
      </c>
      <c r="W453">
        <v>0</v>
      </c>
      <c r="X453">
        <v>0</v>
      </c>
      <c r="Y453">
        <v>0</v>
      </c>
      <c r="Z453">
        <v>0</v>
      </c>
      <c r="AA453">
        <v>0</v>
      </c>
      <c r="AB453">
        <v>0</v>
      </c>
      <c r="AC453">
        <v>25</v>
      </c>
      <c r="AD453">
        <v>35</v>
      </c>
      <c r="AE453">
        <v>0</v>
      </c>
      <c r="AF453">
        <v>0</v>
      </c>
      <c r="AG453">
        <v>0</v>
      </c>
      <c r="AH453">
        <v>0</v>
      </c>
      <c r="AI453">
        <v>0</v>
      </c>
      <c r="AJ453">
        <v>0</v>
      </c>
      <c r="AK453">
        <v>0</v>
      </c>
      <c r="AL453">
        <v>0</v>
      </c>
      <c r="AM453">
        <v>0</v>
      </c>
      <c r="AN453">
        <v>0</v>
      </c>
      <c r="AO453">
        <v>0</v>
      </c>
      <c r="AP453">
        <v>0</v>
      </c>
      <c r="AQ453">
        <v>0</v>
      </c>
      <c r="AR453">
        <v>0</v>
      </c>
      <c r="AS453">
        <v>1</v>
      </c>
      <c r="AT453">
        <v>1</v>
      </c>
      <c r="AU453">
        <v>1</v>
      </c>
      <c r="AV453">
        <v>1</v>
      </c>
      <c r="AW453">
        <v>1</v>
      </c>
      <c r="AX453">
        <v>1</v>
      </c>
      <c r="AY453">
        <v>1</v>
      </c>
      <c r="AZ453">
        <v>1</v>
      </c>
      <c r="BA453">
        <v>1</v>
      </c>
      <c r="BB453">
        <v>1</v>
      </c>
      <c r="BC453">
        <v>1</v>
      </c>
      <c r="BD453">
        <v>1</v>
      </c>
      <c r="BE453">
        <v>1</v>
      </c>
      <c r="BF453">
        <v>1</v>
      </c>
      <c r="BG453">
        <v>1</v>
      </c>
      <c r="BH453">
        <v>1</v>
      </c>
      <c r="BI453">
        <v>1</v>
      </c>
      <c r="BJ453">
        <v>1</v>
      </c>
      <c r="BK453">
        <v>1</v>
      </c>
      <c r="BL453">
        <v>1</v>
      </c>
      <c r="BM453">
        <v>1</v>
      </c>
      <c r="BN453">
        <v>1</v>
      </c>
      <c r="BO453">
        <v>1</v>
      </c>
      <c r="BP453">
        <v>1</v>
      </c>
      <c r="BQ453">
        <v>1</v>
      </c>
      <c r="BR453">
        <v>1</v>
      </c>
      <c r="BS453">
        <v>1</v>
      </c>
      <c r="BT453">
        <v>1</v>
      </c>
      <c r="BU453">
        <v>1</v>
      </c>
      <c r="BV453">
        <v>1</v>
      </c>
      <c r="BW453">
        <v>1</v>
      </c>
    </row>
    <row r="454" spans="1:75" x14ac:dyDescent="0.25">
      <c r="A454">
        <v>2449000</v>
      </c>
      <c r="B454">
        <v>1</v>
      </c>
      <c r="C454" s="1">
        <v>27607</v>
      </c>
      <c r="D454">
        <v>1</v>
      </c>
      <c r="E454">
        <v>25.2</v>
      </c>
      <c r="F454">
        <v>65.599999999999994</v>
      </c>
      <c r="G454">
        <v>7</v>
      </c>
      <c r="H454">
        <v>6</v>
      </c>
      <c r="I454">
        <v>1</v>
      </c>
      <c r="J454">
        <v>1</v>
      </c>
      <c r="K454">
        <v>1</v>
      </c>
      <c r="N454">
        <v>0</v>
      </c>
      <c r="O454">
        <v>0</v>
      </c>
      <c r="P454">
        <v>0</v>
      </c>
      <c r="Q454">
        <v>0</v>
      </c>
      <c r="R454">
        <v>4.2</v>
      </c>
      <c r="S454">
        <v>14.2</v>
      </c>
      <c r="T454">
        <v>25.2</v>
      </c>
      <c r="U454">
        <v>2.4</v>
      </c>
      <c r="V454">
        <v>18.399999999999999</v>
      </c>
      <c r="W454">
        <v>0</v>
      </c>
      <c r="X454">
        <v>0</v>
      </c>
      <c r="Y454">
        <v>0</v>
      </c>
      <c r="Z454">
        <v>0</v>
      </c>
      <c r="AA454">
        <v>0</v>
      </c>
      <c r="AB454">
        <v>0</v>
      </c>
      <c r="AC454">
        <v>0</v>
      </c>
      <c r="AD454">
        <v>0</v>
      </c>
      <c r="AE454">
        <v>1.2</v>
      </c>
      <c r="AF454">
        <v>0</v>
      </c>
      <c r="AG454">
        <v>0</v>
      </c>
      <c r="AH454">
        <v>0</v>
      </c>
      <c r="AI454">
        <v>0</v>
      </c>
      <c r="AJ454">
        <v>0</v>
      </c>
      <c r="AK454">
        <v>0</v>
      </c>
      <c r="AL454">
        <v>0</v>
      </c>
      <c r="AM454">
        <v>0</v>
      </c>
      <c r="AN454">
        <v>0</v>
      </c>
      <c r="AO454">
        <v>0</v>
      </c>
      <c r="AP454">
        <v>0</v>
      </c>
      <c r="AQ454">
        <v>0</v>
      </c>
      <c r="AR454">
        <v>0</v>
      </c>
      <c r="AS454">
        <v>1</v>
      </c>
      <c r="AT454">
        <v>1</v>
      </c>
      <c r="AU454">
        <v>1</v>
      </c>
      <c r="AV454">
        <v>1</v>
      </c>
      <c r="AW454">
        <v>1</v>
      </c>
      <c r="AX454">
        <v>1</v>
      </c>
      <c r="AY454">
        <v>1</v>
      </c>
      <c r="AZ454">
        <v>1</v>
      </c>
      <c r="BA454">
        <v>1</v>
      </c>
      <c r="BB454">
        <v>1</v>
      </c>
      <c r="BC454">
        <v>1</v>
      </c>
      <c r="BD454">
        <v>1</v>
      </c>
      <c r="BE454">
        <v>1</v>
      </c>
      <c r="BF454">
        <v>1</v>
      </c>
      <c r="BG454">
        <v>1</v>
      </c>
      <c r="BH454">
        <v>1</v>
      </c>
      <c r="BI454">
        <v>1</v>
      </c>
      <c r="BJ454">
        <v>1</v>
      </c>
      <c r="BK454">
        <v>1</v>
      </c>
      <c r="BL454">
        <v>1</v>
      </c>
      <c r="BM454">
        <v>1</v>
      </c>
      <c r="BN454">
        <v>1</v>
      </c>
      <c r="BO454">
        <v>1</v>
      </c>
      <c r="BP454">
        <v>1</v>
      </c>
      <c r="BQ454">
        <v>1</v>
      </c>
      <c r="BR454">
        <v>1</v>
      </c>
      <c r="BS454">
        <v>1</v>
      </c>
      <c r="BT454">
        <v>1</v>
      </c>
      <c r="BU454">
        <v>1</v>
      </c>
      <c r="BV454">
        <v>1</v>
      </c>
      <c r="BW454">
        <v>1</v>
      </c>
    </row>
    <row r="455" spans="1:75" x14ac:dyDescent="0.25">
      <c r="A455">
        <v>2449000</v>
      </c>
      <c r="B455">
        <v>1</v>
      </c>
      <c r="C455" s="1">
        <v>27638</v>
      </c>
      <c r="D455">
        <v>1</v>
      </c>
      <c r="E455">
        <v>34.6</v>
      </c>
      <c r="F455">
        <v>90.8</v>
      </c>
      <c r="G455">
        <v>30</v>
      </c>
      <c r="H455">
        <v>11</v>
      </c>
      <c r="I455">
        <v>1</v>
      </c>
      <c r="J455">
        <v>1</v>
      </c>
      <c r="K455">
        <v>1</v>
      </c>
      <c r="N455">
        <v>0</v>
      </c>
      <c r="O455">
        <v>0</v>
      </c>
      <c r="P455">
        <v>0</v>
      </c>
      <c r="Q455">
        <v>0</v>
      </c>
      <c r="R455">
        <v>0</v>
      </c>
      <c r="S455">
        <v>0</v>
      </c>
      <c r="T455">
        <v>0</v>
      </c>
      <c r="U455">
        <v>0</v>
      </c>
      <c r="V455">
        <v>0</v>
      </c>
      <c r="W455">
        <v>0</v>
      </c>
      <c r="X455">
        <v>0</v>
      </c>
      <c r="Y455">
        <v>0</v>
      </c>
      <c r="Z455">
        <v>0</v>
      </c>
      <c r="AA455">
        <v>0</v>
      </c>
      <c r="AB455">
        <v>0</v>
      </c>
      <c r="AC455">
        <v>0</v>
      </c>
      <c r="AD455">
        <v>1.6</v>
      </c>
      <c r="AE455">
        <v>1.2</v>
      </c>
      <c r="AF455">
        <v>1.4</v>
      </c>
      <c r="AG455">
        <v>1.3</v>
      </c>
      <c r="AH455">
        <v>1.7</v>
      </c>
      <c r="AI455">
        <v>23.2</v>
      </c>
      <c r="AJ455">
        <v>8.6</v>
      </c>
      <c r="AK455">
        <v>14</v>
      </c>
      <c r="AL455">
        <v>0</v>
      </c>
      <c r="AM455">
        <v>0</v>
      </c>
      <c r="AN455">
        <v>1.4</v>
      </c>
      <c r="AO455">
        <v>1.8</v>
      </c>
      <c r="AP455">
        <v>0</v>
      </c>
      <c r="AQ455">
        <v>34.6</v>
      </c>
      <c r="AS455">
        <v>1</v>
      </c>
      <c r="AT455">
        <v>1</v>
      </c>
      <c r="AU455">
        <v>1</v>
      </c>
      <c r="AV455">
        <v>1</v>
      </c>
      <c r="AW455">
        <v>1</v>
      </c>
      <c r="AX455">
        <v>1</v>
      </c>
      <c r="AY455">
        <v>1</v>
      </c>
      <c r="AZ455">
        <v>1</v>
      </c>
      <c r="BA455">
        <v>1</v>
      </c>
      <c r="BB455">
        <v>1</v>
      </c>
      <c r="BC455">
        <v>1</v>
      </c>
      <c r="BD455">
        <v>1</v>
      </c>
      <c r="BE455">
        <v>1</v>
      </c>
      <c r="BF455">
        <v>1</v>
      </c>
      <c r="BG455">
        <v>1</v>
      </c>
      <c r="BH455">
        <v>1</v>
      </c>
      <c r="BI455">
        <v>1</v>
      </c>
      <c r="BJ455">
        <v>1</v>
      </c>
      <c r="BK455">
        <v>1</v>
      </c>
      <c r="BL455">
        <v>1</v>
      </c>
      <c r="BM455">
        <v>1</v>
      </c>
      <c r="BN455">
        <v>1</v>
      </c>
      <c r="BO455">
        <v>1</v>
      </c>
      <c r="BP455">
        <v>1</v>
      </c>
      <c r="BQ455">
        <v>1</v>
      </c>
      <c r="BR455">
        <v>1</v>
      </c>
      <c r="BS455">
        <v>1</v>
      </c>
      <c r="BT455">
        <v>1</v>
      </c>
      <c r="BU455">
        <v>1</v>
      </c>
      <c r="BV455">
        <v>1</v>
      </c>
      <c r="BW455">
        <v>0</v>
      </c>
    </row>
    <row r="456" spans="1:75" x14ac:dyDescent="0.25">
      <c r="A456">
        <v>2449000</v>
      </c>
      <c r="B456">
        <v>1</v>
      </c>
      <c r="C456" s="1">
        <v>27668</v>
      </c>
      <c r="D456">
        <v>1</v>
      </c>
      <c r="E456">
        <v>32</v>
      </c>
      <c r="F456">
        <v>153</v>
      </c>
      <c r="G456">
        <v>30</v>
      </c>
      <c r="H456">
        <v>14</v>
      </c>
      <c r="I456">
        <v>1</v>
      </c>
      <c r="J456">
        <v>1</v>
      </c>
      <c r="K456">
        <v>1</v>
      </c>
      <c r="N456">
        <v>1.8</v>
      </c>
      <c r="O456">
        <v>1.4</v>
      </c>
      <c r="P456">
        <v>23</v>
      </c>
      <c r="Q456">
        <v>25.8</v>
      </c>
      <c r="R456">
        <v>22.4</v>
      </c>
      <c r="S456">
        <v>0</v>
      </c>
      <c r="T456">
        <v>0</v>
      </c>
      <c r="U456">
        <v>1.8</v>
      </c>
      <c r="V456">
        <v>0</v>
      </c>
      <c r="W456">
        <v>0</v>
      </c>
      <c r="X456">
        <v>21.8</v>
      </c>
      <c r="Y456">
        <v>0</v>
      </c>
      <c r="Z456">
        <v>0</v>
      </c>
      <c r="AA456">
        <v>0</v>
      </c>
      <c r="AB456">
        <v>0</v>
      </c>
      <c r="AC456">
        <v>0</v>
      </c>
      <c r="AD456">
        <v>1.2</v>
      </c>
      <c r="AE456">
        <v>6.8</v>
      </c>
      <c r="AF456">
        <v>2.2000000000000002</v>
      </c>
      <c r="AG456">
        <v>5.5</v>
      </c>
      <c r="AH456">
        <v>0</v>
      </c>
      <c r="AI456">
        <v>0</v>
      </c>
      <c r="AJ456">
        <v>0</v>
      </c>
      <c r="AK456">
        <v>0</v>
      </c>
      <c r="AL456">
        <v>0</v>
      </c>
      <c r="AM456">
        <v>0</v>
      </c>
      <c r="AN456">
        <v>0</v>
      </c>
      <c r="AO456">
        <v>3.3</v>
      </c>
      <c r="AP456">
        <v>0</v>
      </c>
      <c r="AQ456">
        <v>32</v>
      </c>
      <c r="AR456">
        <v>4</v>
      </c>
      <c r="AS456">
        <v>1</v>
      </c>
      <c r="AT456">
        <v>1</v>
      </c>
      <c r="AU456">
        <v>1</v>
      </c>
      <c r="AV456">
        <v>1</v>
      </c>
      <c r="AW456">
        <v>1</v>
      </c>
      <c r="AX456">
        <v>1</v>
      </c>
      <c r="AY456">
        <v>1</v>
      </c>
      <c r="AZ456">
        <v>1</v>
      </c>
      <c r="BA456">
        <v>1</v>
      </c>
      <c r="BB456">
        <v>1</v>
      </c>
      <c r="BC456">
        <v>1</v>
      </c>
      <c r="BD456">
        <v>1</v>
      </c>
      <c r="BE456">
        <v>1</v>
      </c>
      <c r="BF456">
        <v>1</v>
      </c>
      <c r="BG456">
        <v>1</v>
      </c>
      <c r="BH456">
        <v>1</v>
      </c>
      <c r="BI456">
        <v>1</v>
      </c>
      <c r="BJ456">
        <v>1</v>
      </c>
      <c r="BK456">
        <v>1</v>
      </c>
      <c r="BL456">
        <v>1</v>
      </c>
      <c r="BM456">
        <v>1</v>
      </c>
      <c r="BN456">
        <v>1</v>
      </c>
      <c r="BO456">
        <v>1</v>
      </c>
      <c r="BP456">
        <v>1</v>
      </c>
      <c r="BQ456">
        <v>1</v>
      </c>
      <c r="BR456">
        <v>1</v>
      </c>
      <c r="BS456">
        <v>1</v>
      </c>
      <c r="BT456">
        <v>1</v>
      </c>
      <c r="BU456">
        <v>1</v>
      </c>
      <c r="BV456">
        <v>1</v>
      </c>
      <c r="BW456">
        <v>1</v>
      </c>
    </row>
    <row r="457" spans="1:75" x14ac:dyDescent="0.25">
      <c r="A457">
        <v>2449000</v>
      </c>
      <c r="B457">
        <v>1</v>
      </c>
      <c r="C457" s="1">
        <v>27699</v>
      </c>
      <c r="D457">
        <v>1</v>
      </c>
      <c r="E457">
        <v>100</v>
      </c>
      <c r="F457">
        <v>314.5</v>
      </c>
      <c r="G457">
        <v>10</v>
      </c>
      <c r="H457">
        <v>13</v>
      </c>
      <c r="I457">
        <v>1</v>
      </c>
      <c r="J457">
        <v>1</v>
      </c>
      <c r="K457">
        <v>1</v>
      </c>
      <c r="N457">
        <v>14</v>
      </c>
      <c r="O457">
        <v>8</v>
      </c>
      <c r="P457">
        <v>0</v>
      </c>
      <c r="Q457">
        <v>0</v>
      </c>
      <c r="R457">
        <v>0</v>
      </c>
      <c r="S457">
        <v>15</v>
      </c>
      <c r="T457">
        <v>0</v>
      </c>
      <c r="U457">
        <v>0</v>
      </c>
      <c r="V457">
        <v>2.2000000000000002</v>
      </c>
      <c r="W457">
        <v>100</v>
      </c>
      <c r="X457">
        <v>0</v>
      </c>
      <c r="Y457">
        <v>0</v>
      </c>
      <c r="Z457">
        <v>0</v>
      </c>
      <c r="AA457">
        <v>0</v>
      </c>
      <c r="AB457">
        <v>0</v>
      </c>
      <c r="AC457">
        <v>0</v>
      </c>
      <c r="AD457">
        <v>2</v>
      </c>
      <c r="AE457">
        <v>4</v>
      </c>
      <c r="AF457">
        <v>0</v>
      </c>
      <c r="AG457">
        <v>2.9</v>
      </c>
      <c r="AH457">
        <v>2.5</v>
      </c>
      <c r="AI457">
        <v>0</v>
      </c>
      <c r="AJ457">
        <v>3.9</v>
      </c>
      <c r="AK457">
        <v>0</v>
      </c>
      <c r="AL457">
        <v>100</v>
      </c>
      <c r="AM457">
        <v>0</v>
      </c>
      <c r="AN457">
        <v>0</v>
      </c>
      <c r="AO457">
        <v>0</v>
      </c>
      <c r="AP457">
        <v>25</v>
      </c>
      <c r="AQ457">
        <v>35</v>
      </c>
      <c r="AS457">
        <v>1</v>
      </c>
      <c r="AT457">
        <v>1</v>
      </c>
      <c r="AU457">
        <v>1</v>
      </c>
      <c r="AV457">
        <v>1</v>
      </c>
      <c r="AW457">
        <v>1</v>
      </c>
      <c r="AX457">
        <v>1</v>
      </c>
      <c r="AY457">
        <v>1</v>
      </c>
      <c r="AZ457">
        <v>1</v>
      </c>
      <c r="BA457">
        <v>1</v>
      </c>
      <c r="BB457">
        <v>1</v>
      </c>
      <c r="BC457">
        <v>1</v>
      </c>
      <c r="BD457">
        <v>1</v>
      </c>
      <c r="BE457">
        <v>1</v>
      </c>
      <c r="BF457">
        <v>1</v>
      </c>
      <c r="BG457">
        <v>1</v>
      </c>
      <c r="BH457">
        <v>1</v>
      </c>
      <c r="BI457">
        <v>1</v>
      </c>
      <c r="BJ457">
        <v>1</v>
      </c>
      <c r="BK457">
        <v>1</v>
      </c>
      <c r="BL457">
        <v>1</v>
      </c>
      <c r="BM457">
        <v>1</v>
      </c>
      <c r="BN457">
        <v>1</v>
      </c>
      <c r="BO457">
        <v>1</v>
      </c>
      <c r="BP457">
        <v>1</v>
      </c>
      <c r="BQ457">
        <v>1</v>
      </c>
      <c r="BR457">
        <v>1</v>
      </c>
      <c r="BS457">
        <v>1</v>
      </c>
      <c r="BT457">
        <v>1</v>
      </c>
      <c r="BU457">
        <v>1</v>
      </c>
      <c r="BV457">
        <v>1</v>
      </c>
      <c r="BW457">
        <v>0</v>
      </c>
    </row>
    <row r="458" spans="1:75" x14ac:dyDescent="0.25">
      <c r="A458">
        <v>2449000</v>
      </c>
      <c r="B458">
        <v>1</v>
      </c>
      <c r="C458" s="1">
        <v>27729</v>
      </c>
      <c r="D458">
        <v>1</v>
      </c>
      <c r="E458">
        <v>25</v>
      </c>
      <c r="F458">
        <v>76.599999999999994</v>
      </c>
      <c r="G458">
        <v>14</v>
      </c>
      <c r="H458">
        <v>7</v>
      </c>
      <c r="I458">
        <v>1</v>
      </c>
      <c r="J458">
        <v>1</v>
      </c>
      <c r="K458">
        <v>1</v>
      </c>
      <c r="N458">
        <v>0</v>
      </c>
      <c r="O458">
        <v>0</v>
      </c>
      <c r="P458">
        <v>0</v>
      </c>
      <c r="Q458">
        <v>0</v>
      </c>
      <c r="R458">
        <v>0</v>
      </c>
      <c r="S458">
        <v>0</v>
      </c>
      <c r="T458">
        <v>0</v>
      </c>
      <c r="U458">
        <v>19</v>
      </c>
      <c r="V458">
        <v>0</v>
      </c>
      <c r="W458">
        <v>0</v>
      </c>
      <c r="X458">
        <v>2</v>
      </c>
      <c r="Y458">
        <v>0</v>
      </c>
      <c r="Z458">
        <v>0</v>
      </c>
      <c r="AA458">
        <v>25</v>
      </c>
      <c r="AB458">
        <v>0</v>
      </c>
      <c r="AC458">
        <v>0</v>
      </c>
      <c r="AD458">
        <v>0</v>
      </c>
      <c r="AE458">
        <v>0</v>
      </c>
      <c r="AF458">
        <v>0</v>
      </c>
      <c r="AG458">
        <v>25</v>
      </c>
      <c r="AH458">
        <v>0</v>
      </c>
      <c r="AI458">
        <v>0</v>
      </c>
      <c r="AJ458">
        <v>0</v>
      </c>
      <c r="AK458">
        <v>0</v>
      </c>
      <c r="AL458">
        <v>0</v>
      </c>
      <c r="AM458">
        <v>0</v>
      </c>
      <c r="AN458">
        <v>0</v>
      </c>
      <c r="AO458">
        <v>1.4</v>
      </c>
      <c r="AP458">
        <v>0</v>
      </c>
      <c r="AQ458">
        <v>2.8</v>
      </c>
      <c r="AR458">
        <v>1.4</v>
      </c>
      <c r="AS458">
        <v>1</v>
      </c>
      <c r="AT458">
        <v>1</v>
      </c>
      <c r="AU458">
        <v>1</v>
      </c>
      <c r="AV458">
        <v>1</v>
      </c>
      <c r="AW458">
        <v>1</v>
      </c>
      <c r="AX458">
        <v>1</v>
      </c>
      <c r="AY458">
        <v>1</v>
      </c>
      <c r="AZ458">
        <v>1</v>
      </c>
      <c r="BA458">
        <v>1</v>
      </c>
      <c r="BB458">
        <v>1</v>
      </c>
      <c r="BC458">
        <v>1</v>
      </c>
      <c r="BD458">
        <v>1</v>
      </c>
      <c r="BE458">
        <v>1</v>
      </c>
      <c r="BF458">
        <v>1</v>
      </c>
      <c r="BG458">
        <v>1</v>
      </c>
      <c r="BH458">
        <v>1</v>
      </c>
      <c r="BI458">
        <v>1</v>
      </c>
      <c r="BJ458">
        <v>1</v>
      </c>
      <c r="BK458">
        <v>1</v>
      </c>
      <c r="BL458">
        <v>1</v>
      </c>
      <c r="BM458">
        <v>1</v>
      </c>
      <c r="BN458">
        <v>1</v>
      </c>
      <c r="BO458">
        <v>1</v>
      </c>
      <c r="BP458">
        <v>1</v>
      </c>
      <c r="BQ458">
        <v>1</v>
      </c>
      <c r="BR458">
        <v>1</v>
      </c>
      <c r="BS458">
        <v>1</v>
      </c>
      <c r="BT458">
        <v>1</v>
      </c>
      <c r="BU458">
        <v>1</v>
      </c>
      <c r="BV458">
        <v>1</v>
      </c>
      <c r="BW458">
        <v>1</v>
      </c>
    </row>
    <row r="459" spans="1:75" s="2" customFormat="1" x14ac:dyDescent="0.25">
      <c r="A459" s="2">
        <v>2449000</v>
      </c>
      <c r="B459" s="2">
        <v>1</v>
      </c>
      <c r="C459" s="3">
        <v>27760</v>
      </c>
      <c r="D459" s="2">
        <v>1</v>
      </c>
      <c r="E459" s="2">
        <v>48</v>
      </c>
      <c r="F459" s="2">
        <v>232.8</v>
      </c>
      <c r="G459" s="2">
        <v>28</v>
      </c>
      <c r="H459" s="2">
        <v>23</v>
      </c>
      <c r="I459" s="2">
        <v>1</v>
      </c>
      <c r="J459" s="2">
        <v>1</v>
      </c>
      <c r="K459" s="2">
        <v>1</v>
      </c>
      <c r="N459" s="2">
        <v>1.8</v>
      </c>
      <c r="O459" s="2">
        <v>2.4</v>
      </c>
      <c r="P459" s="2">
        <v>0</v>
      </c>
      <c r="Q459" s="2">
        <v>27.6</v>
      </c>
      <c r="R459" s="2">
        <v>0</v>
      </c>
      <c r="S459" s="2">
        <v>1.2</v>
      </c>
      <c r="T459" s="2">
        <v>23.4</v>
      </c>
      <c r="U459" s="2">
        <v>11.2</v>
      </c>
      <c r="V459" s="2">
        <v>12.6</v>
      </c>
      <c r="W459" s="2">
        <v>1.4</v>
      </c>
      <c r="X459" s="2">
        <v>7.2</v>
      </c>
      <c r="Y459" s="2">
        <v>2.4</v>
      </c>
      <c r="Z459" s="2">
        <v>2.8</v>
      </c>
      <c r="AA459" s="2">
        <v>1.6</v>
      </c>
      <c r="AB459" s="2">
        <v>1.4</v>
      </c>
      <c r="AC459" s="2">
        <v>32.4</v>
      </c>
      <c r="AD459" s="2">
        <v>1.6</v>
      </c>
      <c r="AE459" s="2">
        <v>0</v>
      </c>
      <c r="AF459" s="2">
        <v>1.4</v>
      </c>
      <c r="AG459" s="2">
        <v>1.8</v>
      </c>
      <c r="AH459" s="2">
        <v>8.1999999999999993</v>
      </c>
      <c r="AI459" s="2">
        <v>0</v>
      </c>
      <c r="AJ459" s="2">
        <v>4.8</v>
      </c>
      <c r="AK459" s="2">
        <v>0</v>
      </c>
      <c r="AL459" s="2">
        <v>0</v>
      </c>
      <c r="AM459" s="2">
        <v>23</v>
      </c>
      <c r="AN459" s="2">
        <v>11.2</v>
      </c>
      <c r="AO459" s="2">
        <v>48</v>
      </c>
      <c r="AP459" s="2">
        <v>0</v>
      </c>
      <c r="AQ459" s="2">
        <v>0</v>
      </c>
      <c r="AR459" s="2">
        <v>3.4</v>
      </c>
      <c r="AS459" s="2">
        <v>1</v>
      </c>
      <c r="AT459" s="2">
        <v>1</v>
      </c>
      <c r="AU459" s="2">
        <v>1</v>
      </c>
      <c r="AV459" s="2">
        <v>1</v>
      </c>
      <c r="AW459" s="2">
        <v>1</v>
      </c>
      <c r="AX459" s="2">
        <v>1</v>
      </c>
      <c r="AY459" s="2">
        <v>1</v>
      </c>
      <c r="AZ459" s="2">
        <v>1</v>
      </c>
      <c r="BA459" s="2">
        <v>1</v>
      </c>
      <c r="BB459" s="2">
        <v>1</v>
      </c>
      <c r="BC459" s="2">
        <v>1</v>
      </c>
      <c r="BD459" s="2">
        <v>1</v>
      </c>
      <c r="BE459" s="2">
        <v>1</v>
      </c>
      <c r="BF459" s="2">
        <v>1</v>
      </c>
      <c r="BG459" s="2">
        <v>1</v>
      </c>
      <c r="BH459" s="2">
        <v>1</v>
      </c>
      <c r="BI459" s="2">
        <v>1</v>
      </c>
      <c r="BJ459" s="2">
        <v>1</v>
      </c>
      <c r="BK459" s="2">
        <v>1</v>
      </c>
      <c r="BL459" s="2">
        <v>1</v>
      </c>
      <c r="BM459" s="2">
        <v>1</v>
      </c>
      <c r="BN459" s="2">
        <v>1</v>
      </c>
      <c r="BO459" s="2">
        <v>1</v>
      </c>
      <c r="BP459" s="2">
        <v>1</v>
      </c>
      <c r="BQ459" s="2">
        <v>1</v>
      </c>
      <c r="BR459" s="2">
        <v>1</v>
      </c>
      <c r="BS459" s="2">
        <v>1</v>
      </c>
      <c r="BT459" s="2">
        <v>1</v>
      </c>
      <c r="BU459" s="2">
        <v>1</v>
      </c>
      <c r="BV459" s="2">
        <v>1</v>
      </c>
      <c r="BW459" s="2">
        <v>1</v>
      </c>
    </row>
    <row r="460" spans="1:75" x14ac:dyDescent="0.25">
      <c r="A460">
        <v>2449000</v>
      </c>
      <c r="B460">
        <v>1</v>
      </c>
      <c r="C460" s="1">
        <v>27791</v>
      </c>
      <c r="D460">
        <v>1</v>
      </c>
      <c r="E460">
        <v>31</v>
      </c>
      <c r="F460">
        <v>144.9</v>
      </c>
      <c r="G460">
        <v>22</v>
      </c>
      <c r="H460">
        <v>12</v>
      </c>
      <c r="I460">
        <v>1</v>
      </c>
      <c r="J460">
        <v>1</v>
      </c>
      <c r="K460">
        <v>1</v>
      </c>
      <c r="N460">
        <v>4.5999999999999996</v>
      </c>
      <c r="O460">
        <v>18.2</v>
      </c>
      <c r="P460">
        <v>5.2</v>
      </c>
      <c r="Q460">
        <v>0</v>
      </c>
      <c r="R460">
        <v>0</v>
      </c>
      <c r="S460">
        <v>6.4</v>
      </c>
      <c r="T460">
        <v>14.8</v>
      </c>
      <c r="U460">
        <v>12.6</v>
      </c>
      <c r="V460">
        <v>0</v>
      </c>
      <c r="W460">
        <v>0</v>
      </c>
      <c r="X460">
        <v>0</v>
      </c>
      <c r="Y460">
        <v>0</v>
      </c>
      <c r="Z460">
        <v>0</v>
      </c>
      <c r="AA460">
        <v>0</v>
      </c>
      <c r="AB460">
        <v>0</v>
      </c>
      <c r="AC460">
        <v>3.5</v>
      </c>
      <c r="AD460">
        <v>0</v>
      </c>
      <c r="AE460">
        <v>2.5</v>
      </c>
      <c r="AF460">
        <v>19.3</v>
      </c>
      <c r="AG460">
        <v>12.6</v>
      </c>
      <c r="AH460">
        <v>0</v>
      </c>
      <c r="AI460">
        <v>31</v>
      </c>
      <c r="AJ460">
        <v>0</v>
      </c>
      <c r="AK460">
        <v>0</v>
      </c>
      <c r="AL460">
        <v>0</v>
      </c>
      <c r="AM460">
        <v>0</v>
      </c>
      <c r="AN460">
        <v>0</v>
      </c>
      <c r="AO460">
        <v>0</v>
      </c>
      <c r="AP460">
        <v>14.2</v>
      </c>
      <c r="AS460">
        <v>1</v>
      </c>
      <c r="AT460">
        <v>1</v>
      </c>
      <c r="AU460">
        <v>1</v>
      </c>
      <c r="AV460">
        <v>1</v>
      </c>
      <c r="AW460">
        <v>1</v>
      </c>
      <c r="AX460">
        <v>1</v>
      </c>
      <c r="AY460">
        <v>1</v>
      </c>
      <c r="AZ460">
        <v>1</v>
      </c>
      <c r="BA460">
        <v>1</v>
      </c>
      <c r="BB460">
        <v>1</v>
      </c>
      <c r="BC460">
        <v>1</v>
      </c>
      <c r="BD460">
        <v>1</v>
      </c>
      <c r="BE460">
        <v>1</v>
      </c>
      <c r="BF460">
        <v>1</v>
      </c>
      <c r="BG460">
        <v>1</v>
      </c>
      <c r="BH460">
        <v>1</v>
      </c>
      <c r="BI460">
        <v>1</v>
      </c>
      <c r="BJ460">
        <v>1</v>
      </c>
      <c r="BK460">
        <v>1</v>
      </c>
      <c r="BL460">
        <v>1</v>
      </c>
      <c r="BM460">
        <v>1</v>
      </c>
      <c r="BN460">
        <v>1</v>
      </c>
      <c r="BO460">
        <v>1</v>
      </c>
      <c r="BP460">
        <v>1</v>
      </c>
      <c r="BQ460">
        <v>1</v>
      </c>
      <c r="BR460">
        <v>1</v>
      </c>
      <c r="BS460">
        <v>1</v>
      </c>
      <c r="BT460">
        <v>1</v>
      </c>
      <c r="BU460">
        <v>1</v>
      </c>
      <c r="BV460">
        <v>0</v>
      </c>
    </row>
    <row r="461" spans="1:75" x14ac:dyDescent="0.25">
      <c r="A461">
        <v>2449000</v>
      </c>
      <c r="B461">
        <v>1</v>
      </c>
      <c r="C461" s="1">
        <v>27820</v>
      </c>
      <c r="D461">
        <v>1</v>
      </c>
      <c r="E461">
        <v>20.3</v>
      </c>
      <c r="F461">
        <v>156.9</v>
      </c>
      <c r="G461">
        <v>27</v>
      </c>
      <c r="H461">
        <v>13</v>
      </c>
      <c r="I461">
        <v>1</v>
      </c>
      <c r="J461">
        <v>1</v>
      </c>
      <c r="K461">
        <v>1</v>
      </c>
      <c r="N461">
        <v>0</v>
      </c>
      <c r="O461">
        <v>0</v>
      </c>
      <c r="P461">
        <v>19.600000000000001</v>
      </c>
      <c r="Q461">
        <v>0</v>
      </c>
      <c r="R461">
        <v>0</v>
      </c>
      <c r="S461">
        <v>0</v>
      </c>
      <c r="T461">
        <v>0</v>
      </c>
      <c r="U461">
        <v>0</v>
      </c>
      <c r="V461">
        <v>0</v>
      </c>
      <c r="W461">
        <v>3.4</v>
      </c>
      <c r="X461">
        <v>14.2</v>
      </c>
      <c r="Y461">
        <v>0</v>
      </c>
      <c r="Z461">
        <v>0</v>
      </c>
      <c r="AA461">
        <v>0</v>
      </c>
      <c r="AB461">
        <v>0</v>
      </c>
      <c r="AC461">
        <v>0</v>
      </c>
      <c r="AD461">
        <v>0</v>
      </c>
      <c r="AE461">
        <v>8.4</v>
      </c>
      <c r="AF461">
        <v>18.600000000000001</v>
      </c>
      <c r="AG461">
        <v>19</v>
      </c>
      <c r="AH461">
        <v>16.399999999999999</v>
      </c>
      <c r="AI461">
        <v>6.4</v>
      </c>
      <c r="AJ461">
        <v>4.2</v>
      </c>
      <c r="AK461">
        <v>6.4</v>
      </c>
      <c r="AL461">
        <v>8.6</v>
      </c>
      <c r="AM461">
        <v>11.4</v>
      </c>
      <c r="AN461">
        <v>20.3</v>
      </c>
      <c r="AO461">
        <v>0</v>
      </c>
      <c r="AP461">
        <v>0</v>
      </c>
      <c r="AQ461">
        <v>0</v>
      </c>
      <c r="AR461">
        <v>0</v>
      </c>
      <c r="AS461">
        <v>1</v>
      </c>
      <c r="AT461">
        <v>1</v>
      </c>
      <c r="AU461">
        <v>1</v>
      </c>
      <c r="AV461">
        <v>1</v>
      </c>
      <c r="AW461">
        <v>1</v>
      </c>
      <c r="AX461">
        <v>1</v>
      </c>
      <c r="AY461">
        <v>1</v>
      </c>
      <c r="AZ461">
        <v>1</v>
      </c>
      <c r="BA461">
        <v>1</v>
      </c>
      <c r="BB461">
        <v>1</v>
      </c>
      <c r="BC461">
        <v>1</v>
      </c>
      <c r="BD461">
        <v>1</v>
      </c>
      <c r="BE461">
        <v>1</v>
      </c>
      <c r="BF461">
        <v>1</v>
      </c>
      <c r="BG461">
        <v>1</v>
      </c>
      <c r="BH461">
        <v>1</v>
      </c>
      <c r="BI461">
        <v>1</v>
      </c>
      <c r="BJ461">
        <v>1</v>
      </c>
      <c r="BK461">
        <v>1</v>
      </c>
      <c r="BL461">
        <v>1</v>
      </c>
      <c r="BM461">
        <v>1</v>
      </c>
      <c r="BN461">
        <v>1</v>
      </c>
      <c r="BO461">
        <v>1</v>
      </c>
      <c r="BP461">
        <v>1</v>
      </c>
      <c r="BQ461">
        <v>1</v>
      </c>
      <c r="BR461">
        <v>1</v>
      </c>
      <c r="BS461">
        <v>1</v>
      </c>
      <c r="BT461">
        <v>1</v>
      </c>
      <c r="BU461">
        <v>1</v>
      </c>
      <c r="BV461">
        <v>1</v>
      </c>
      <c r="BW461">
        <v>1</v>
      </c>
    </row>
    <row r="462" spans="1:75" x14ac:dyDescent="0.25">
      <c r="A462">
        <v>2449000</v>
      </c>
      <c r="B462">
        <v>1</v>
      </c>
      <c r="C462" s="1">
        <v>27851</v>
      </c>
      <c r="D462">
        <v>1</v>
      </c>
      <c r="E462">
        <v>25.6</v>
      </c>
      <c r="F462">
        <v>47.7</v>
      </c>
      <c r="G462">
        <v>10</v>
      </c>
      <c r="H462">
        <v>5</v>
      </c>
      <c r="I462">
        <v>1</v>
      </c>
      <c r="J462">
        <v>1</v>
      </c>
      <c r="K462">
        <v>1</v>
      </c>
      <c r="N462">
        <v>0</v>
      </c>
      <c r="O462">
        <v>0</v>
      </c>
      <c r="P462">
        <v>0</v>
      </c>
      <c r="Q462">
        <v>0</v>
      </c>
      <c r="R462">
        <v>0</v>
      </c>
      <c r="S462">
        <v>0</v>
      </c>
      <c r="T462">
        <v>0</v>
      </c>
      <c r="U462">
        <v>0</v>
      </c>
      <c r="V462">
        <v>0</v>
      </c>
      <c r="W462">
        <v>25.6</v>
      </c>
      <c r="X462">
        <v>7.3</v>
      </c>
      <c r="Y462">
        <v>7</v>
      </c>
      <c r="Z462">
        <v>6.5</v>
      </c>
      <c r="AA462">
        <v>1.3</v>
      </c>
      <c r="AB462">
        <v>0</v>
      </c>
      <c r="AC462">
        <v>0</v>
      </c>
      <c r="AD462">
        <v>0</v>
      </c>
      <c r="AE462">
        <v>0</v>
      </c>
      <c r="AF462">
        <v>0</v>
      </c>
      <c r="AG462">
        <v>0</v>
      </c>
      <c r="AH462">
        <v>0</v>
      </c>
      <c r="AI462">
        <v>0</v>
      </c>
      <c r="AJ462">
        <v>0</v>
      </c>
      <c r="AK462">
        <v>0</v>
      </c>
      <c r="AL462">
        <v>0</v>
      </c>
      <c r="AM462">
        <v>0</v>
      </c>
      <c r="AN462">
        <v>0</v>
      </c>
      <c r="AO462">
        <v>0</v>
      </c>
      <c r="AP462">
        <v>0</v>
      </c>
      <c r="AQ462">
        <v>0</v>
      </c>
      <c r="AS462">
        <v>1</v>
      </c>
      <c r="AT462">
        <v>1</v>
      </c>
      <c r="AU462">
        <v>1</v>
      </c>
      <c r="AV462">
        <v>1</v>
      </c>
      <c r="AW462">
        <v>1</v>
      </c>
      <c r="AX462">
        <v>1</v>
      </c>
      <c r="AY462">
        <v>1</v>
      </c>
      <c r="AZ462">
        <v>1</v>
      </c>
      <c r="BA462">
        <v>1</v>
      </c>
      <c r="BB462">
        <v>1</v>
      </c>
      <c r="BC462">
        <v>1</v>
      </c>
      <c r="BD462">
        <v>1</v>
      </c>
      <c r="BE462">
        <v>1</v>
      </c>
      <c r="BF462">
        <v>1</v>
      </c>
      <c r="BG462">
        <v>1</v>
      </c>
      <c r="BH462">
        <v>1</v>
      </c>
      <c r="BI462">
        <v>1</v>
      </c>
      <c r="BJ462">
        <v>1</v>
      </c>
      <c r="BK462">
        <v>1</v>
      </c>
      <c r="BL462">
        <v>1</v>
      </c>
      <c r="BM462">
        <v>1</v>
      </c>
      <c r="BN462">
        <v>1</v>
      </c>
      <c r="BO462">
        <v>1</v>
      </c>
      <c r="BP462">
        <v>1</v>
      </c>
      <c r="BQ462">
        <v>1</v>
      </c>
      <c r="BR462">
        <v>1</v>
      </c>
      <c r="BS462">
        <v>1</v>
      </c>
      <c r="BT462">
        <v>1</v>
      </c>
      <c r="BU462">
        <v>1</v>
      </c>
      <c r="BV462">
        <v>1</v>
      </c>
      <c r="BW462">
        <v>0</v>
      </c>
    </row>
    <row r="463" spans="1:75" x14ac:dyDescent="0.25">
      <c r="A463">
        <v>2449000</v>
      </c>
      <c r="B463">
        <v>1</v>
      </c>
      <c r="C463" s="1">
        <v>27881</v>
      </c>
      <c r="D463">
        <v>1</v>
      </c>
      <c r="E463">
        <v>70.2</v>
      </c>
      <c r="F463">
        <v>102.2</v>
      </c>
      <c r="G463">
        <v>28</v>
      </c>
      <c r="H463">
        <v>3</v>
      </c>
      <c r="I463">
        <v>1</v>
      </c>
      <c r="J463">
        <v>1</v>
      </c>
      <c r="K463">
        <v>1</v>
      </c>
      <c r="N463">
        <v>0</v>
      </c>
      <c r="O463">
        <v>0</v>
      </c>
      <c r="P463">
        <v>0</v>
      </c>
      <c r="Q463">
        <v>0</v>
      </c>
      <c r="R463">
        <v>0</v>
      </c>
      <c r="S463">
        <v>0</v>
      </c>
      <c r="T463">
        <v>0</v>
      </c>
      <c r="U463">
        <v>0</v>
      </c>
      <c r="V463">
        <v>0</v>
      </c>
      <c r="W463">
        <v>0</v>
      </c>
      <c r="X463">
        <v>0</v>
      </c>
      <c r="Y463">
        <v>0</v>
      </c>
      <c r="Z463">
        <v>0</v>
      </c>
      <c r="AA463">
        <v>0</v>
      </c>
      <c r="AB463">
        <v>0</v>
      </c>
      <c r="AC463">
        <v>0</v>
      </c>
      <c r="AD463">
        <v>0</v>
      </c>
      <c r="AE463">
        <v>0</v>
      </c>
      <c r="AF463">
        <v>25</v>
      </c>
      <c r="AG463">
        <v>0</v>
      </c>
      <c r="AH463">
        <v>7</v>
      </c>
      <c r="AI463">
        <v>0</v>
      </c>
      <c r="AJ463">
        <v>0</v>
      </c>
      <c r="AK463">
        <v>0</v>
      </c>
      <c r="AL463">
        <v>0</v>
      </c>
      <c r="AM463">
        <v>0</v>
      </c>
      <c r="AN463">
        <v>0</v>
      </c>
      <c r="AO463">
        <v>70.2</v>
      </c>
      <c r="AP463">
        <v>0</v>
      </c>
      <c r="AQ463">
        <v>0</v>
      </c>
      <c r="AR463">
        <v>0</v>
      </c>
      <c r="AS463">
        <v>1</v>
      </c>
      <c r="AT463">
        <v>1</v>
      </c>
      <c r="AU463">
        <v>1</v>
      </c>
      <c r="AV463">
        <v>1</v>
      </c>
      <c r="AW463">
        <v>1</v>
      </c>
      <c r="AX463">
        <v>1</v>
      </c>
      <c r="AY463">
        <v>1</v>
      </c>
      <c r="AZ463">
        <v>1</v>
      </c>
      <c r="BA463">
        <v>1</v>
      </c>
      <c r="BB463">
        <v>1</v>
      </c>
      <c r="BC463">
        <v>1</v>
      </c>
      <c r="BD463">
        <v>1</v>
      </c>
      <c r="BE463">
        <v>1</v>
      </c>
      <c r="BF463">
        <v>1</v>
      </c>
      <c r="BG463">
        <v>1</v>
      </c>
      <c r="BH463">
        <v>1</v>
      </c>
      <c r="BI463">
        <v>1</v>
      </c>
      <c r="BJ463">
        <v>1</v>
      </c>
      <c r="BK463">
        <v>1</v>
      </c>
      <c r="BL463">
        <v>1</v>
      </c>
      <c r="BM463">
        <v>1</v>
      </c>
      <c r="BN463">
        <v>1</v>
      </c>
      <c r="BO463">
        <v>1</v>
      </c>
      <c r="BP463">
        <v>1</v>
      </c>
      <c r="BQ463">
        <v>1</v>
      </c>
      <c r="BR463">
        <v>1</v>
      </c>
      <c r="BS463">
        <v>1</v>
      </c>
      <c r="BT463">
        <v>1</v>
      </c>
      <c r="BU463">
        <v>1</v>
      </c>
      <c r="BV463">
        <v>1</v>
      </c>
      <c r="BW463">
        <v>1</v>
      </c>
    </row>
    <row r="464" spans="1:75" x14ac:dyDescent="0.25">
      <c r="A464">
        <v>2449000</v>
      </c>
      <c r="B464">
        <v>1</v>
      </c>
      <c r="C464" s="1">
        <v>27912</v>
      </c>
      <c r="D464">
        <v>1</v>
      </c>
      <c r="E464">
        <v>20.8</v>
      </c>
      <c r="F464">
        <v>55.7</v>
      </c>
      <c r="G464">
        <v>6</v>
      </c>
      <c r="H464">
        <v>4</v>
      </c>
      <c r="I464">
        <v>1</v>
      </c>
      <c r="J464">
        <v>1</v>
      </c>
      <c r="K464">
        <v>1</v>
      </c>
      <c r="N464">
        <v>0</v>
      </c>
      <c r="O464">
        <v>0</v>
      </c>
      <c r="P464">
        <v>0</v>
      </c>
      <c r="Q464">
        <v>8.1999999999999993</v>
      </c>
      <c r="R464">
        <v>12.4</v>
      </c>
      <c r="S464">
        <v>20.8</v>
      </c>
      <c r="T464">
        <v>0</v>
      </c>
      <c r="U464">
        <v>0</v>
      </c>
      <c r="V464">
        <v>0</v>
      </c>
      <c r="W464">
        <v>0</v>
      </c>
      <c r="X464">
        <v>14.3</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0</v>
      </c>
    </row>
    <row r="465" spans="1:75" x14ac:dyDescent="0.25">
      <c r="A465">
        <v>2449000</v>
      </c>
      <c r="B465">
        <v>1</v>
      </c>
      <c r="C465" s="1">
        <v>27942</v>
      </c>
      <c r="D465">
        <v>1</v>
      </c>
      <c r="E465">
        <v>25</v>
      </c>
      <c r="F465">
        <v>105.4</v>
      </c>
      <c r="G465">
        <v>3</v>
      </c>
      <c r="H465">
        <v>9</v>
      </c>
      <c r="I465">
        <v>1</v>
      </c>
      <c r="J465">
        <v>1</v>
      </c>
      <c r="K465">
        <v>1</v>
      </c>
      <c r="N465">
        <v>0</v>
      </c>
      <c r="O465">
        <v>14</v>
      </c>
      <c r="P465">
        <v>25</v>
      </c>
      <c r="Q465">
        <v>0</v>
      </c>
      <c r="R465">
        <v>0</v>
      </c>
      <c r="S465">
        <v>0</v>
      </c>
      <c r="T465">
        <v>11.2</v>
      </c>
      <c r="U465">
        <v>9.1999999999999993</v>
      </c>
      <c r="V465">
        <v>9.1999999999999993</v>
      </c>
      <c r="W465">
        <v>7</v>
      </c>
      <c r="X465">
        <v>0</v>
      </c>
      <c r="Y465">
        <v>0</v>
      </c>
      <c r="Z465">
        <v>0</v>
      </c>
      <c r="AA465">
        <v>0</v>
      </c>
      <c r="AB465">
        <v>12.8</v>
      </c>
      <c r="AC465">
        <v>0</v>
      </c>
      <c r="AD465">
        <v>0</v>
      </c>
      <c r="AE465">
        <v>0</v>
      </c>
      <c r="AF465">
        <v>0</v>
      </c>
      <c r="AG465">
        <v>0</v>
      </c>
      <c r="AH465">
        <v>0</v>
      </c>
      <c r="AI465">
        <v>0</v>
      </c>
      <c r="AJ465">
        <v>0</v>
      </c>
      <c r="AK465">
        <v>0</v>
      </c>
      <c r="AL465">
        <v>0</v>
      </c>
      <c r="AM465">
        <v>0</v>
      </c>
      <c r="AN465">
        <v>9.4</v>
      </c>
      <c r="AO465">
        <v>7.6</v>
      </c>
      <c r="AP465">
        <v>0</v>
      </c>
      <c r="AQ465">
        <v>0</v>
      </c>
      <c r="AR465">
        <v>0</v>
      </c>
      <c r="AS465">
        <v>1</v>
      </c>
      <c r="AT465">
        <v>1</v>
      </c>
      <c r="AU465">
        <v>1</v>
      </c>
      <c r="AV465">
        <v>1</v>
      </c>
      <c r="AW465">
        <v>1</v>
      </c>
      <c r="AX465">
        <v>1</v>
      </c>
      <c r="AY465">
        <v>1</v>
      </c>
      <c r="AZ465">
        <v>1</v>
      </c>
      <c r="BA465">
        <v>1</v>
      </c>
      <c r="BB465">
        <v>1</v>
      </c>
      <c r="BC465">
        <v>1</v>
      </c>
      <c r="BD465">
        <v>1</v>
      </c>
      <c r="BE465">
        <v>1</v>
      </c>
      <c r="BF465">
        <v>1</v>
      </c>
      <c r="BG465">
        <v>1</v>
      </c>
      <c r="BH465">
        <v>1</v>
      </c>
      <c r="BI465">
        <v>1</v>
      </c>
      <c r="BJ465">
        <v>1</v>
      </c>
      <c r="BK465">
        <v>1</v>
      </c>
      <c r="BL465">
        <v>1</v>
      </c>
      <c r="BM465">
        <v>1</v>
      </c>
      <c r="BN465">
        <v>1</v>
      </c>
      <c r="BO465">
        <v>1</v>
      </c>
      <c r="BP465">
        <v>1</v>
      </c>
      <c r="BQ465">
        <v>1</v>
      </c>
      <c r="BR465">
        <v>1</v>
      </c>
      <c r="BS465">
        <v>1</v>
      </c>
      <c r="BT465">
        <v>1</v>
      </c>
      <c r="BU465">
        <v>1</v>
      </c>
      <c r="BV465">
        <v>1</v>
      </c>
      <c r="BW465">
        <v>1</v>
      </c>
    </row>
    <row r="466" spans="1:75" x14ac:dyDescent="0.25">
      <c r="A466">
        <v>2449000</v>
      </c>
      <c r="B466">
        <v>1</v>
      </c>
      <c r="C466" s="1">
        <v>27973</v>
      </c>
      <c r="D466">
        <v>1</v>
      </c>
      <c r="E466">
        <v>23</v>
      </c>
      <c r="F466">
        <v>84.4</v>
      </c>
      <c r="G466">
        <v>10</v>
      </c>
      <c r="H466">
        <v>9</v>
      </c>
      <c r="I466">
        <v>1</v>
      </c>
      <c r="J466">
        <v>1</v>
      </c>
      <c r="K466">
        <v>1</v>
      </c>
      <c r="N466">
        <v>0</v>
      </c>
      <c r="O466">
        <v>0</v>
      </c>
      <c r="P466">
        <v>0</v>
      </c>
      <c r="Q466">
        <v>0</v>
      </c>
      <c r="R466">
        <v>8.1999999999999993</v>
      </c>
      <c r="S466">
        <v>6.3</v>
      </c>
      <c r="T466">
        <v>0</v>
      </c>
      <c r="U466">
        <v>0</v>
      </c>
      <c r="V466">
        <v>0</v>
      </c>
      <c r="W466">
        <v>23</v>
      </c>
      <c r="X466">
        <v>21.3</v>
      </c>
      <c r="Y466">
        <v>0</v>
      </c>
      <c r="Z466">
        <v>7</v>
      </c>
      <c r="AA466">
        <v>0</v>
      </c>
      <c r="AB466">
        <v>0</v>
      </c>
      <c r="AC466">
        <v>0</v>
      </c>
      <c r="AD466">
        <v>0</v>
      </c>
      <c r="AE466">
        <v>7.8</v>
      </c>
      <c r="AF466">
        <v>2.7</v>
      </c>
      <c r="AG466">
        <v>1.2</v>
      </c>
      <c r="AH466">
        <v>6.9</v>
      </c>
      <c r="AI466">
        <v>0</v>
      </c>
      <c r="AJ466">
        <v>0</v>
      </c>
      <c r="AK466">
        <v>0</v>
      </c>
      <c r="AL466">
        <v>0</v>
      </c>
      <c r="AM466">
        <v>0</v>
      </c>
      <c r="AN466">
        <v>0</v>
      </c>
      <c r="AO466">
        <v>0</v>
      </c>
      <c r="AP466">
        <v>0</v>
      </c>
      <c r="AQ466">
        <v>0</v>
      </c>
      <c r="AR466">
        <v>0</v>
      </c>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c r="BN466">
        <v>1</v>
      </c>
      <c r="BO466">
        <v>1</v>
      </c>
      <c r="BP466">
        <v>1</v>
      </c>
      <c r="BQ466">
        <v>1</v>
      </c>
      <c r="BR466">
        <v>1</v>
      </c>
      <c r="BS466">
        <v>1</v>
      </c>
      <c r="BT466">
        <v>1</v>
      </c>
      <c r="BU466">
        <v>1</v>
      </c>
      <c r="BV466">
        <v>1</v>
      </c>
      <c r="BW466">
        <v>1</v>
      </c>
    </row>
    <row r="467" spans="1:75" x14ac:dyDescent="0.25">
      <c r="A467">
        <v>2449000</v>
      </c>
      <c r="B467">
        <v>1</v>
      </c>
      <c r="C467" s="1">
        <v>28004</v>
      </c>
      <c r="D467">
        <v>1</v>
      </c>
      <c r="E467">
        <v>30.2</v>
      </c>
      <c r="F467">
        <v>105.1</v>
      </c>
      <c r="G467">
        <v>12</v>
      </c>
      <c r="H467">
        <v>8</v>
      </c>
      <c r="I467">
        <v>1</v>
      </c>
      <c r="J467">
        <v>1</v>
      </c>
      <c r="K467">
        <v>1</v>
      </c>
      <c r="N467">
        <v>0</v>
      </c>
      <c r="O467">
        <v>0</v>
      </c>
      <c r="P467">
        <v>0</v>
      </c>
      <c r="Q467">
        <v>0</v>
      </c>
      <c r="R467">
        <v>0</v>
      </c>
      <c r="S467">
        <v>3.8</v>
      </c>
      <c r="T467">
        <v>19</v>
      </c>
      <c r="U467">
        <v>0</v>
      </c>
      <c r="V467">
        <v>0</v>
      </c>
      <c r="W467">
        <v>0</v>
      </c>
      <c r="X467">
        <v>0</v>
      </c>
      <c r="Y467">
        <v>30.2</v>
      </c>
      <c r="Z467">
        <v>27</v>
      </c>
      <c r="AA467">
        <v>1.8</v>
      </c>
      <c r="AB467">
        <v>0</v>
      </c>
      <c r="AC467">
        <v>11.4</v>
      </c>
      <c r="AD467">
        <v>0</v>
      </c>
      <c r="AE467">
        <v>0</v>
      </c>
      <c r="AF467">
        <v>0</v>
      </c>
      <c r="AG467">
        <v>0</v>
      </c>
      <c r="AH467">
        <v>0</v>
      </c>
      <c r="AI467">
        <v>0</v>
      </c>
      <c r="AJ467">
        <v>5.0999999999999996</v>
      </c>
      <c r="AK467">
        <v>0</v>
      </c>
      <c r="AL467">
        <v>0</v>
      </c>
      <c r="AM467">
        <v>0</v>
      </c>
      <c r="AN467">
        <v>0</v>
      </c>
      <c r="AO467">
        <v>6.8</v>
      </c>
      <c r="AP467">
        <v>0</v>
      </c>
      <c r="AQ467">
        <v>0</v>
      </c>
      <c r="AS467">
        <v>1</v>
      </c>
      <c r="AT467">
        <v>1</v>
      </c>
      <c r="AU467">
        <v>1</v>
      </c>
      <c r="AV467">
        <v>1</v>
      </c>
      <c r="AW467">
        <v>1</v>
      </c>
      <c r="AX467">
        <v>1</v>
      </c>
      <c r="AY467">
        <v>1</v>
      </c>
      <c r="AZ467">
        <v>1</v>
      </c>
      <c r="BA467">
        <v>1</v>
      </c>
      <c r="BB467">
        <v>1</v>
      </c>
      <c r="BC467">
        <v>1</v>
      </c>
      <c r="BD467">
        <v>1</v>
      </c>
      <c r="BE467">
        <v>1</v>
      </c>
      <c r="BF467">
        <v>1</v>
      </c>
      <c r="BG467">
        <v>1</v>
      </c>
      <c r="BH467">
        <v>1</v>
      </c>
      <c r="BI467">
        <v>1</v>
      </c>
      <c r="BJ467">
        <v>1</v>
      </c>
      <c r="BK467">
        <v>1</v>
      </c>
      <c r="BL467">
        <v>1</v>
      </c>
      <c r="BM467">
        <v>1</v>
      </c>
      <c r="BN467">
        <v>1</v>
      </c>
      <c r="BO467">
        <v>1</v>
      </c>
      <c r="BP467">
        <v>1</v>
      </c>
      <c r="BQ467">
        <v>1</v>
      </c>
      <c r="BR467">
        <v>1</v>
      </c>
      <c r="BS467">
        <v>1</v>
      </c>
      <c r="BT467">
        <v>1</v>
      </c>
      <c r="BU467">
        <v>1</v>
      </c>
      <c r="BV467">
        <v>1</v>
      </c>
      <c r="BW467">
        <v>0</v>
      </c>
    </row>
    <row r="468" spans="1:75" x14ac:dyDescent="0.25">
      <c r="A468">
        <v>2449000</v>
      </c>
      <c r="B468">
        <v>1</v>
      </c>
      <c r="C468" s="1">
        <v>28034</v>
      </c>
      <c r="D468">
        <v>1</v>
      </c>
      <c r="E468">
        <v>28.6</v>
      </c>
      <c r="F468">
        <v>110.9</v>
      </c>
      <c r="G468">
        <v>9</v>
      </c>
      <c r="H468">
        <v>10</v>
      </c>
      <c r="I468">
        <v>1</v>
      </c>
      <c r="J468">
        <v>1</v>
      </c>
      <c r="K468">
        <v>1</v>
      </c>
      <c r="N468">
        <v>0</v>
      </c>
      <c r="O468">
        <v>0</v>
      </c>
      <c r="P468">
        <v>0</v>
      </c>
      <c r="Q468">
        <v>0</v>
      </c>
      <c r="R468">
        <v>19.2</v>
      </c>
      <c r="S468">
        <v>0</v>
      </c>
      <c r="T468">
        <v>0</v>
      </c>
      <c r="U468">
        <v>0</v>
      </c>
      <c r="V468">
        <v>28.6</v>
      </c>
      <c r="W468">
        <v>6.3</v>
      </c>
      <c r="X468">
        <v>0</v>
      </c>
      <c r="Y468">
        <v>0</v>
      </c>
      <c r="Z468">
        <v>0</v>
      </c>
      <c r="AA468">
        <v>0</v>
      </c>
      <c r="AB468">
        <v>0</v>
      </c>
      <c r="AC468">
        <v>5</v>
      </c>
      <c r="AD468">
        <v>0</v>
      </c>
      <c r="AE468">
        <v>7</v>
      </c>
      <c r="AF468">
        <v>14.1</v>
      </c>
      <c r="AG468">
        <v>0</v>
      </c>
      <c r="AH468">
        <v>0</v>
      </c>
      <c r="AI468">
        <v>0</v>
      </c>
      <c r="AJ468">
        <v>0</v>
      </c>
      <c r="AK468">
        <v>0</v>
      </c>
      <c r="AL468">
        <v>1</v>
      </c>
      <c r="AM468">
        <v>11.5</v>
      </c>
      <c r="AN468">
        <v>9.8000000000000007</v>
      </c>
      <c r="AO468">
        <v>0</v>
      </c>
      <c r="AP468">
        <v>8.4</v>
      </c>
      <c r="AQ468">
        <v>0</v>
      </c>
      <c r="AR468">
        <v>0</v>
      </c>
      <c r="AS468">
        <v>1</v>
      </c>
      <c r="AT468">
        <v>1</v>
      </c>
      <c r="AU468">
        <v>1</v>
      </c>
      <c r="AV468">
        <v>1</v>
      </c>
      <c r="AW468">
        <v>1</v>
      </c>
      <c r="AX468">
        <v>1</v>
      </c>
      <c r="AY468">
        <v>1</v>
      </c>
      <c r="AZ468">
        <v>1</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c r="BT468">
        <v>1</v>
      </c>
      <c r="BU468">
        <v>1</v>
      </c>
      <c r="BV468">
        <v>1</v>
      </c>
      <c r="BW468">
        <v>1</v>
      </c>
    </row>
    <row r="469" spans="1:75" x14ac:dyDescent="0.25">
      <c r="A469">
        <v>2449000</v>
      </c>
      <c r="B469">
        <v>1</v>
      </c>
      <c r="C469" s="1">
        <v>28065</v>
      </c>
      <c r="D469">
        <v>1</v>
      </c>
      <c r="E469">
        <v>30</v>
      </c>
      <c r="F469">
        <v>115</v>
      </c>
      <c r="G469">
        <v>4</v>
      </c>
      <c r="H469">
        <v>6</v>
      </c>
      <c r="I469">
        <v>1</v>
      </c>
      <c r="J469">
        <v>1</v>
      </c>
      <c r="K469">
        <v>1</v>
      </c>
      <c r="N469">
        <v>0</v>
      </c>
      <c r="O469">
        <v>0</v>
      </c>
      <c r="P469">
        <v>0</v>
      </c>
      <c r="Q469">
        <v>30</v>
      </c>
      <c r="R469">
        <v>8.8000000000000007</v>
      </c>
      <c r="S469">
        <v>19.2</v>
      </c>
      <c r="T469">
        <v>0</v>
      </c>
      <c r="U469">
        <v>0</v>
      </c>
      <c r="V469">
        <v>0</v>
      </c>
      <c r="W469">
        <v>0</v>
      </c>
      <c r="X469">
        <v>0</v>
      </c>
      <c r="Y469">
        <v>0</v>
      </c>
      <c r="Z469">
        <v>24.2</v>
      </c>
      <c r="AA469">
        <v>6.8</v>
      </c>
      <c r="AB469">
        <v>0</v>
      </c>
      <c r="AC469">
        <v>0</v>
      </c>
      <c r="AD469">
        <v>0</v>
      </c>
      <c r="AE469">
        <v>0</v>
      </c>
      <c r="AF469">
        <v>0</v>
      </c>
      <c r="AG469">
        <v>0</v>
      </c>
      <c r="AH469">
        <v>26</v>
      </c>
      <c r="AI469">
        <v>0</v>
      </c>
      <c r="AJ469">
        <v>0</v>
      </c>
      <c r="AK469">
        <v>0</v>
      </c>
      <c r="AL469">
        <v>0</v>
      </c>
      <c r="AM469">
        <v>0</v>
      </c>
      <c r="AN469">
        <v>0</v>
      </c>
      <c r="AO469">
        <v>0</v>
      </c>
      <c r="AP469">
        <v>0</v>
      </c>
      <c r="AQ469">
        <v>0</v>
      </c>
      <c r="AS469">
        <v>1</v>
      </c>
      <c r="AT469">
        <v>1</v>
      </c>
      <c r="AU469">
        <v>1</v>
      </c>
      <c r="AV469">
        <v>1</v>
      </c>
      <c r="AW469">
        <v>1</v>
      </c>
      <c r="AX469">
        <v>1</v>
      </c>
      <c r="AY469">
        <v>1</v>
      </c>
      <c r="AZ469">
        <v>1</v>
      </c>
      <c r="BA469">
        <v>1</v>
      </c>
      <c r="BB469">
        <v>1</v>
      </c>
      <c r="BC469">
        <v>1</v>
      </c>
      <c r="BD469">
        <v>1</v>
      </c>
      <c r="BE469">
        <v>1</v>
      </c>
      <c r="BF469">
        <v>1</v>
      </c>
      <c r="BG469">
        <v>1</v>
      </c>
      <c r="BH469">
        <v>1</v>
      </c>
      <c r="BI469">
        <v>1</v>
      </c>
      <c r="BJ469">
        <v>1</v>
      </c>
      <c r="BK469">
        <v>1</v>
      </c>
      <c r="BL469">
        <v>1</v>
      </c>
      <c r="BM469">
        <v>1</v>
      </c>
      <c r="BN469">
        <v>1</v>
      </c>
      <c r="BO469">
        <v>1</v>
      </c>
      <c r="BP469">
        <v>1</v>
      </c>
      <c r="BQ469">
        <v>1</v>
      </c>
      <c r="BR469">
        <v>1</v>
      </c>
      <c r="BS469">
        <v>1</v>
      </c>
      <c r="BT469">
        <v>1</v>
      </c>
      <c r="BU469">
        <v>1</v>
      </c>
      <c r="BV469">
        <v>1</v>
      </c>
      <c r="BW469">
        <v>0</v>
      </c>
    </row>
    <row r="470" spans="1:75" x14ac:dyDescent="0.25">
      <c r="A470">
        <v>2449000</v>
      </c>
      <c r="B470">
        <v>1</v>
      </c>
      <c r="C470" s="1">
        <v>28095</v>
      </c>
      <c r="D470">
        <v>1</v>
      </c>
      <c r="E470">
        <v>31.2</v>
      </c>
      <c r="F470">
        <v>133.6</v>
      </c>
      <c r="G470">
        <v>25</v>
      </c>
      <c r="H470">
        <v>8</v>
      </c>
      <c r="I470">
        <v>1</v>
      </c>
      <c r="J470">
        <v>1</v>
      </c>
      <c r="K470">
        <v>1</v>
      </c>
      <c r="N470">
        <v>0</v>
      </c>
      <c r="O470">
        <v>21.6</v>
      </c>
      <c r="P470">
        <v>0</v>
      </c>
      <c r="Q470">
        <v>0</v>
      </c>
      <c r="R470">
        <v>0</v>
      </c>
      <c r="S470">
        <v>1.9</v>
      </c>
      <c r="T470">
        <v>0</v>
      </c>
      <c r="U470">
        <v>28.9</v>
      </c>
      <c r="V470">
        <v>15.5</v>
      </c>
      <c r="W470">
        <v>0</v>
      </c>
      <c r="X470">
        <v>0</v>
      </c>
      <c r="Y470">
        <v>0</v>
      </c>
      <c r="Z470">
        <v>0</v>
      </c>
      <c r="AA470">
        <v>0</v>
      </c>
      <c r="AB470">
        <v>0</v>
      </c>
      <c r="AC470">
        <v>0</v>
      </c>
      <c r="AD470">
        <v>22.8</v>
      </c>
      <c r="AE470">
        <v>0</v>
      </c>
      <c r="AF470">
        <v>0</v>
      </c>
      <c r="AG470">
        <v>0</v>
      </c>
      <c r="AH470">
        <v>1.2</v>
      </c>
      <c r="AI470">
        <v>0</v>
      </c>
      <c r="AJ470">
        <v>10.5</v>
      </c>
      <c r="AK470">
        <v>0</v>
      </c>
      <c r="AL470">
        <v>31.2</v>
      </c>
      <c r="AM470">
        <v>0</v>
      </c>
      <c r="AN470">
        <v>0</v>
      </c>
      <c r="AO470">
        <v>0</v>
      </c>
      <c r="AP470">
        <v>0</v>
      </c>
      <c r="AQ470">
        <v>0</v>
      </c>
      <c r="AR470">
        <v>0</v>
      </c>
      <c r="AS470">
        <v>1</v>
      </c>
      <c r="AT470">
        <v>1</v>
      </c>
      <c r="AU470">
        <v>1</v>
      </c>
      <c r="AV470">
        <v>1</v>
      </c>
      <c r="AW470">
        <v>1</v>
      </c>
      <c r="AX470">
        <v>1</v>
      </c>
      <c r="AY470">
        <v>1</v>
      </c>
      <c r="AZ470">
        <v>1</v>
      </c>
      <c r="BA470">
        <v>1</v>
      </c>
      <c r="BB470">
        <v>1</v>
      </c>
      <c r="BC470">
        <v>1</v>
      </c>
      <c r="BD470">
        <v>1</v>
      </c>
      <c r="BE470">
        <v>1</v>
      </c>
      <c r="BF470">
        <v>1</v>
      </c>
      <c r="BG470">
        <v>1</v>
      </c>
      <c r="BH470">
        <v>1</v>
      </c>
      <c r="BI470">
        <v>1</v>
      </c>
      <c r="BJ470">
        <v>1</v>
      </c>
      <c r="BK470">
        <v>1</v>
      </c>
      <c r="BL470">
        <v>1</v>
      </c>
      <c r="BM470">
        <v>1</v>
      </c>
      <c r="BN470">
        <v>1</v>
      </c>
      <c r="BO470">
        <v>1</v>
      </c>
      <c r="BP470">
        <v>1</v>
      </c>
      <c r="BQ470">
        <v>1</v>
      </c>
      <c r="BR470">
        <v>1</v>
      </c>
      <c r="BS470">
        <v>1</v>
      </c>
      <c r="BT470">
        <v>1</v>
      </c>
      <c r="BU470">
        <v>1</v>
      </c>
      <c r="BV470">
        <v>1</v>
      </c>
      <c r="BW470">
        <v>1</v>
      </c>
    </row>
    <row r="471" spans="1:75" s="2" customFormat="1" x14ac:dyDescent="0.25">
      <c r="A471" s="2">
        <v>2449000</v>
      </c>
      <c r="B471" s="2">
        <v>1</v>
      </c>
      <c r="C471" s="3">
        <v>28126</v>
      </c>
      <c r="D471" s="2">
        <v>1</v>
      </c>
      <c r="E471" s="2">
        <v>34.4</v>
      </c>
      <c r="F471" s="2">
        <v>166.8</v>
      </c>
      <c r="G471" s="2">
        <v>5</v>
      </c>
      <c r="H471" s="2">
        <v>15</v>
      </c>
      <c r="I471" s="2">
        <v>1</v>
      </c>
      <c r="J471" s="2">
        <v>1</v>
      </c>
      <c r="K471" s="2">
        <v>1</v>
      </c>
      <c r="N471" s="2">
        <v>0</v>
      </c>
      <c r="O471" s="2">
        <v>2.9</v>
      </c>
      <c r="P471" s="2">
        <v>0</v>
      </c>
      <c r="Q471" s="2">
        <v>0</v>
      </c>
      <c r="R471" s="2">
        <v>34.4</v>
      </c>
      <c r="S471" s="2">
        <v>1</v>
      </c>
      <c r="T471" s="2">
        <v>0</v>
      </c>
      <c r="U471" s="2">
        <v>1.2</v>
      </c>
      <c r="V471" s="2">
        <v>4.0999999999999996</v>
      </c>
      <c r="W471" s="2">
        <v>0</v>
      </c>
      <c r="X471" s="2">
        <v>6.3</v>
      </c>
      <c r="Y471" s="2">
        <v>0</v>
      </c>
      <c r="Z471" s="2">
        <v>0</v>
      </c>
      <c r="AA471" s="2">
        <v>6.1</v>
      </c>
      <c r="AB471" s="2">
        <v>32.200000000000003</v>
      </c>
      <c r="AC471" s="2">
        <v>2.8</v>
      </c>
      <c r="AD471" s="2">
        <v>1.7</v>
      </c>
      <c r="AE471" s="2">
        <v>11.2</v>
      </c>
      <c r="AF471" s="2">
        <v>30.4</v>
      </c>
      <c r="AG471" s="2">
        <v>2.8</v>
      </c>
      <c r="AH471" s="2">
        <v>0</v>
      </c>
      <c r="AI471" s="2">
        <v>0</v>
      </c>
      <c r="AJ471" s="2">
        <v>0</v>
      </c>
      <c r="AK471" s="2">
        <v>0</v>
      </c>
      <c r="AL471" s="2">
        <v>0</v>
      </c>
      <c r="AM471" s="2">
        <v>0</v>
      </c>
      <c r="AN471" s="2">
        <v>19.600000000000001</v>
      </c>
      <c r="AO471" s="2">
        <v>10.1</v>
      </c>
      <c r="AP471" s="2">
        <v>0</v>
      </c>
      <c r="AQ471" s="2">
        <v>0</v>
      </c>
      <c r="AR471" s="2">
        <v>0</v>
      </c>
      <c r="AS471" s="2">
        <v>1</v>
      </c>
      <c r="AT471" s="2">
        <v>1</v>
      </c>
      <c r="AU471" s="2">
        <v>1</v>
      </c>
      <c r="AV471" s="2">
        <v>1</v>
      </c>
      <c r="AW471" s="2">
        <v>1</v>
      </c>
      <c r="AX471" s="2">
        <v>1</v>
      </c>
      <c r="AY471" s="2">
        <v>1</v>
      </c>
      <c r="AZ471" s="2">
        <v>1</v>
      </c>
      <c r="BA471" s="2">
        <v>1</v>
      </c>
      <c r="BB471" s="2">
        <v>1</v>
      </c>
      <c r="BC471" s="2">
        <v>1</v>
      </c>
      <c r="BD471" s="2">
        <v>1</v>
      </c>
      <c r="BE471" s="2">
        <v>1</v>
      </c>
      <c r="BF471" s="2">
        <v>1</v>
      </c>
      <c r="BG471" s="2">
        <v>1</v>
      </c>
      <c r="BH471" s="2">
        <v>1</v>
      </c>
      <c r="BI471" s="2">
        <v>1</v>
      </c>
      <c r="BJ471" s="2">
        <v>1</v>
      </c>
      <c r="BK471" s="2">
        <v>1</v>
      </c>
      <c r="BL471" s="2">
        <v>1</v>
      </c>
      <c r="BM471" s="2">
        <v>1</v>
      </c>
      <c r="BN471" s="2">
        <v>1</v>
      </c>
      <c r="BO471" s="2">
        <v>1</v>
      </c>
      <c r="BP471" s="2">
        <v>1</v>
      </c>
      <c r="BQ471" s="2">
        <v>1</v>
      </c>
      <c r="BR471" s="2">
        <v>1</v>
      </c>
      <c r="BS471" s="2">
        <v>1</v>
      </c>
      <c r="BT471" s="2">
        <v>1</v>
      </c>
      <c r="BU471" s="2">
        <v>1</v>
      </c>
      <c r="BV471" s="2">
        <v>1</v>
      </c>
      <c r="BW471" s="2">
        <v>1</v>
      </c>
    </row>
    <row r="472" spans="1:75" x14ac:dyDescent="0.25">
      <c r="A472">
        <v>2449000</v>
      </c>
      <c r="B472">
        <v>1</v>
      </c>
      <c r="C472" s="1">
        <v>28157</v>
      </c>
      <c r="D472">
        <v>1</v>
      </c>
      <c r="E472">
        <v>38.1</v>
      </c>
      <c r="F472">
        <v>108.2</v>
      </c>
      <c r="G472">
        <v>5</v>
      </c>
      <c r="H472">
        <v>9</v>
      </c>
      <c r="I472">
        <v>1</v>
      </c>
      <c r="J472">
        <v>1</v>
      </c>
      <c r="K472">
        <v>1</v>
      </c>
      <c r="N472">
        <v>4.0999999999999996</v>
      </c>
      <c r="O472">
        <v>32.1</v>
      </c>
      <c r="P472">
        <v>0</v>
      </c>
      <c r="Q472">
        <v>1.6</v>
      </c>
      <c r="R472">
        <v>38.1</v>
      </c>
      <c r="S472">
        <v>8</v>
      </c>
      <c r="T472">
        <v>3.1</v>
      </c>
      <c r="U472">
        <v>10.4</v>
      </c>
      <c r="V472">
        <v>0</v>
      </c>
      <c r="W472">
        <v>0</v>
      </c>
      <c r="X472">
        <v>1.6</v>
      </c>
      <c r="Y472">
        <v>0</v>
      </c>
      <c r="Z472">
        <v>9.1999999999999993</v>
      </c>
      <c r="AA472">
        <v>0</v>
      </c>
      <c r="AB472">
        <v>0</v>
      </c>
      <c r="AC472">
        <v>0</v>
      </c>
      <c r="AD472">
        <v>0</v>
      </c>
      <c r="AE472">
        <v>0</v>
      </c>
      <c r="AF472">
        <v>0</v>
      </c>
      <c r="AG472">
        <v>0</v>
      </c>
      <c r="AH472">
        <v>0</v>
      </c>
      <c r="AI472">
        <v>0</v>
      </c>
      <c r="AJ472">
        <v>0</v>
      </c>
      <c r="AK472">
        <v>0</v>
      </c>
      <c r="AL472">
        <v>0</v>
      </c>
      <c r="AM472">
        <v>0</v>
      </c>
      <c r="AN472">
        <v>0</v>
      </c>
      <c r="AO472">
        <v>0</v>
      </c>
      <c r="AS472">
        <v>1</v>
      </c>
      <c r="AT472">
        <v>1</v>
      </c>
      <c r="AU472">
        <v>1</v>
      </c>
      <c r="AV472">
        <v>1</v>
      </c>
      <c r="AW472">
        <v>1</v>
      </c>
      <c r="AX472">
        <v>1</v>
      </c>
      <c r="AY472">
        <v>1</v>
      </c>
      <c r="AZ472">
        <v>1</v>
      </c>
      <c r="BA472">
        <v>1</v>
      </c>
      <c r="BB472">
        <v>1</v>
      </c>
      <c r="BC472">
        <v>1</v>
      </c>
      <c r="BD472">
        <v>1</v>
      </c>
      <c r="BE472">
        <v>1</v>
      </c>
      <c r="BF472">
        <v>1</v>
      </c>
      <c r="BG472">
        <v>1</v>
      </c>
      <c r="BH472">
        <v>1</v>
      </c>
      <c r="BI472">
        <v>1</v>
      </c>
      <c r="BJ472">
        <v>1</v>
      </c>
      <c r="BK472">
        <v>1</v>
      </c>
      <c r="BL472">
        <v>1</v>
      </c>
      <c r="BM472">
        <v>1</v>
      </c>
      <c r="BN472">
        <v>1</v>
      </c>
      <c r="BO472">
        <v>1</v>
      </c>
      <c r="BP472">
        <v>1</v>
      </c>
      <c r="BQ472">
        <v>1</v>
      </c>
      <c r="BR472">
        <v>1</v>
      </c>
      <c r="BS472">
        <v>1</v>
      </c>
      <c r="BT472">
        <v>1</v>
      </c>
      <c r="BU472">
        <v>0</v>
      </c>
    </row>
    <row r="473" spans="1:75" x14ac:dyDescent="0.25">
      <c r="A473">
        <v>2449000</v>
      </c>
      <c r="B473">
        <v>1</v>
      </c>
      <c r="C473" s="1">
        <v>28185</v>
      </c>
      <c r="D473">
        <v>1</v>
      </c>
      <c r="E473">
        <v>32.6</v>
      </c>
      <c r="F473">
        <v>166.3</v>
      </c>
      <c r="G473">
        <v>2</v>
      </c>
      <c r="H473">
        <v>13</v>
      </c>
      <c r="I473">
        <v>1</v>
      </c>
      <c r="J473">
        <v>1</v>
      </c>
      <c r="K473">
        <v>1</v>
      </c>
      <c r="N473">
        <v>0</v>
      </c>
      <c r="O473">
        <v>32.6</v>
      </c>
      <c r="P473">
        <v>0</v>
      </c>
      <c r="Q473">
        <v>0</v>
      </c>
      <c r="R473">
        <v>0</v>
      </c>
      <c r="S473">
        <v>0</v>
      </c>
      <c r="T473">
        <v>0</v>
      </c>
      <c r="U473">
        <v>1.4</v>
      </c>
      <c r="V473">
        <v>0</v>
      </c>
      <c r="W473">
        <v>0</v>
      </c>
      <c r="X473">
        <v>0</v>
      </c>
      <c r="Y473">
        <v>0</v>
      </c>
      <c r="Z473">
        <v>0</v>
      </c>
      <c r="AA473">
        <v>0</v>
      </c>
      <c r="AB473">
        <v>0</v>
      </c>
      <c r="AC473">
        <v>17.8</v>
      </c>
      <c r="AD473">
        <v>13.6</v>
      </c>
      <c r="AE473">
        <v>0</v>
      </c>
      <c r="AF473">
        <v>0</v>
      </c>
      <c r="AG473">
        <v>7.6</v>
      </c>
      <c r="AH473">
        <v>16.399999999999999</v>
      </c>
      <c r="AI473">
        <v>23</v>
      </c>
      <c r="AJ473">
        <v>4.2</v>
      </c>
      <c r="AK473">
        <v>2.8</v>
      </c>
      <c r="AL473">
        <v>0</v>
      </c>
      <c r="AM473">
        <v>0</v>
      </c>
      <c r="AN473">
        <v>0</v>
      </c>
      <c r="AO473">
        <v>20.7</v>
      </c>
      <c r="AP473">
        <v>10.3</v>
      </c>
      <c r="AQ473">
        <v>11.2</v>
      </c>
      <c r="AR473">
        <v>4.7</v>
      </c>
      <c r="AS473">
        <v>1</v>
      </c>
      <c r="AT473">
        <v>1</v>
      </c>
      <c r="AU473">
        <v>1</v>
      </c>
      <c r="AV473">
        <v>1</v>
      </c>
      <c r="AW473">
        <v>1</v>
      </c>
      <c r="AX473">
        <v>1</v>
      </c>
      <c r="AY473">
        <v>1</v>
      </c>
      <c r="AZ473">
        <v>1</v>
      </c>
      <c r="BA473">
        <v>1</v>
      </c>
      <c r="BB473">
        <v>1</v>
      </c>
      <c r="BC473">
        <v>1</v>
      </c>
      <c r="BD473">
        <v>1</v>
      </c>
      <c r="BE473">
        <v>1</v>
      </c>
      <c r="BF473">
        <v>1</v>
      </c>
      <c r="BG473">
        <v>1</v>
      </c>
      <c r="BH473">
        <v>1</v>
      </c>
      <c r="BI473">
        <v>1</v>
      </c>
      <c r="BJ473">
        <v>1</v>
      </c>
      <c r="BK473">
        <v>1</v>
      </c>
      <c r="BL473">
        <v>1</v>
      </c>
      <c r="BM473">
        <v>1</v>
      </c>
      <c r="BN473">
        <v>1</v>
      </c>
      <c r="BO473">
        <v>1</v>
      </c>
      <c r="BP473">
        <v>1</v>
      </c>
      <c r="BQ473">
        <v>1</v>
      </c>
      <c r="BR473">
        <v>1</v>
      </c>
      <c r="BS473">
        <v>1</v>
      </c>
      <c r="BT473">
        <v>1</v>
      </c>
      <c r="BU473">
        <v>1</v>
      </c>
      <c r="BV473">
        <v>1</v>
      </c>
      <c r="BW473">
        <v>1</v>
      </c>
    </row>
    <row r="474" spans="1:75" x14ac:dyDescent="0.25">
      <c r="A474">
        <v>2449000</v>
      </c>
      <c r="B474">
        <v>1</v>
      </c>
      <c r="C474" s="1">
        <v>28216</v>
      </c>
      <c r="D474">
        <v>1</v>
      </c>
      <c r="E474">
        <v>40.6</v>
      </c>
      <c r="F474">
        <v>92.1</v>
      </c>
      <c r="G474">
        <v>9</v>
      </c>
      <c r="H474">
        <v>9</v>
      </c>
      <c r="I474">
        <v>1</v>
      </c>
      <c r="J474">
        <v>1</v>
      </c>
      <c r="K474">
        <v>1</v>
      </c>
      <c r="N474">
        <v>11.8</v>
      </c>
      <c r="O474">
        <v>0</v>
      </c>
      <c r="P474">
        <v>0</v>
      </c>
      <c r="Q474">
        <v>15.4</v>
      </c>
      <c r="R474">
        <v>0</v>
      </c>
      <c r="S474">
        <v>0</v>
      </c>
      <c r="T474">
        <v>0</v>
      </c>
      <c r="U474">
        <v>0</v>
      </c>
      <c r="V474">
        <v>40.6</v>
      </c>
      <c r="W474">
        <v>10.4</v>
      </c>
      <c r="X474">
        <v>2.8</v>
      </c>
      <c r="Y474">
        <v>0</v>
      </c>
      <c r="Z474">
        <v>0</v>
      </c>
      <c r="AA474">
        <v>0</v>
      </c>
      <c r="AB474">
        <v>5.0999999999999996</v>
      </c>
      <c r="AC474">
        <v>0</v>
      </c>
      <c r="AD474">
        <v>0</v>
      </c>
      <c r="AE474">
        <v>0</v>
      </c>
      <c r="AF474">
        <v>0</v>
      </c>
      <c r="AG474">
        <v>2.5</v>
      </c>
      <c r="AH474">
        <v>0</v>
      </c>
      <c r="AI474">
        <v>0</v>
      </c>
      <c r="AJ474">
        <v>0</v>
      </c>
      <c r="AK474">
        <v>0</v>
      </c>
      <c r="AL474">
        <v>2.1</v>
      </c>
      <c r="AM474">
        <v>0</v>
      </c>
      <c r="AN474">
        <v>1.4</v>
      </c>
      <c r="AO474">
        <v>0</v>
      </c>
      <c r="AP474">
        <v>0</v>
      </c>
      <c r="AQ474">
        <v>0</v>
      </c>
      <c r="AS474">
        <v>1</v>
      </c>
      <c r="AT474">
        <v>1</v>
      </c>
      <c r="AU474">
        <v>1</v>
      </c>
      <c r="AV474">
        <v>1</v>
      </c>
      <c r="AW474">
        <v>1</v>
      </c>
      <c r="AX474">
        <v>1</v>
      </c>
      <c r="AY474">
        <v>1</v>
      </c>
      <c r="AZ474">
        <v>1</v>
      </c>
      <c r="BA474">
        <v>1</v>
      </c>
      <c r="BB474">
        <v>1</v>
      </c>
      <c r="BC474">
        <v>1</v>
      </c>
      <c r="BD474">
        <v>1</v>
      </c>
      <c r="BE474">
        <v>1</v>
      </c>
      <c r="BF474">
        <v>1</v>
      </c>
      <c r="BG474">
        <v>1</v>
      </c>
      <c r="BH474">
        <v>1</v>
      </c>
      <c r="BI474">
        <v>1</v>
      </c>
      <c r="BJ474">
        <v>1</v>
      </c>
      <c r="BK474">
        <v>1</v>
      </c>
      <c r="BL474">
        <v>1</v>
      </c>
      <c r="BM474">
        <v>1</v>
      </c>
      <c r="BN474">
        <v>1</v>
      </c>
      <c r="BO474">
        <v>1</v>
      </c>
      <c r="BP474">
        <v>1</v>
      </c>
      <c r="BQ474">
        <v>1</v>
      </c>
      <c r="BR474">
        <v>1</v>
      </c>
      <c r="BS474">
        <v>1</v>
      </c>
      <c r="BT474">
        <v>1</v>
      </c>
      <c r="BU474">
        <v>1</v>
      </c>
      <c r="BV474">
        <v>1</v>
      </c>
      <c r="BW474">
        <v>0</v>
      </c>
    </row>
    <row r="475" spans="1:75" x14ac:dyDescent="0.25">
      <c r="A475">
        <v>2449000</v>
      </c>
      <c r="B475">
        <v>1</v>
      </c>
      <c r="C475" s="1">
        <v>28246</v>
      </c>
      <c r="D475">
        <v>1</v>
      </c>
      <c r="E475">
        <v>2.2000000000000002</v>
      </c>
      <c r="F475">
        <v>5.5</v>
      </c>
      <c r="G475">
        <v>17</v>
      </c>
      <c r="H475">
        <v>3</v>
      </c>
      <c r="I475">
        <v>1</v>
      </c>
      <c r="J475">
        <v>1</v>
      </c>
      <c r="K475">
        <v>1</v>
      </c>
      <c r="N475">
        <v>0</v>
      </c>
      <c r="O475">
        <v>0</v>
      </c>
      <c r="P475">
        <v>0</v>
      </c>
      <c r="Q475">
        <v>0</v>
      </c>
      <c r="R475">
        <v>0</v>
      </c>
      <c r="S475">
        <v>0</v>
      </c>
      <c r="T475">
        <v>0</v>
      </c>
      <c r="U475">
        <v>0</v>
      </c>
      <c r="V475">
        <v>0</v>
      </c>
      <c r="W475">
        <v>0</v>
      </c>
      <c r="X475">
        <v>1.6</v>
      </c>
      <c r="Y475">
        <v>0</v>
      </c>
      <c r="Z475">
        <v>1.7</v>
      </c>
      <c r="AA475">
        <v>0</v>
      </c>
      <c r="AB475">
        <v>0</v>
      </c>
      <c r="AC475">
        <v>0</v>
      </c>
      <c r="AD475">
        <v>2.2000000000000002</v>
      </c>
      <c r="AE475">
        <v>0</v>
      </c>
      <c r="AF475">
        <v>0</v>
      </c>
      <c r="AG475">
        <v>0</v>
      </c>
      <c r="AH475">
        <v>0</v>
      </c>
      <c r="AI475">
        <v>0</v>
      </c>
      <c r="AJ475">
        <v>0</v>
      </c>
      <c r="AK475">
        <v>0</v>
      </c>
      <c r="AL475">
        <v>0</v>
      </c>
      <c r="AM475">
        <v>0</v>
      </c>
      <c r="AN475">
        <v>0</v>
      </c>
      <c r="AO475">
        <v>0</v>
      </c>
      <c r="AP475">
        <v>0</v>
      </c>
      <c r="AQ475">
        <v>0</v>
      </c>
      <c r="AR475">
        <v>0</v>
      </c>
      <c r="AS475">
        <v>1</v>
      </c>
      <c r="AT475">
        <v>1</v>
      </c>
      <c r="AU475">
        <v>1</v>
      </c>
      <c r="AV475">
        <v>1</v>
      </c>
      <c r="AW475">
        <v>1</v>
      </c>
      <c r="AX475">
        <v>1</v>
      </c>
      <c r="AY475">
        <v>1</v>
      </c>
      <c r="AZ475">
        <v>1</v>
      </c>
      <c r="BA475">
        <v>1</v>
      </c>
      <c r="BB475">
        <v>1</v>
      </c>
      <c r="BC475">
        <v>1</v>
      </c>
      <c r="BD475">
        <v>1</v>
      </c>
      <c r="BE475">
        <v>1</v>
      </c>
      <c r="BF475">
        <v>1</v>
      </c>
      <c r="BG475">
        <v>1</v>
      </c>
      <c r="BH475">
        <v>1</v>
      </c>
      <c r="BI475">
        <v>1</v>
      </c>
      <c r="BJ475">
        <v>1</v>
      </c>
      <c r="BK475">
        <v>1</v>
      </c>
      <c r="BL475">
        <v>1</v>
      </c>
      <c r="BM475">
        <v>1</v>
      </c>
      <c r="BN475">
        <v>1</v>
      </c>
      <c r="BO475">
        <v>1</v>
      </c>
      <c r="BP475">
        <v>1</v>
      </c>
      <c r="BQ475">
        <v>1</v>
      </c>
      <c r="BR475">
        <v>1</v>
      </c>
      <c r="BS475">
        <v>1</v>
      </c>
      <c r="BT475">
        <v>1</v>
      </c>
      <c r="BU475">
        <v>1</v>
      </c>
      <c r="BV475">
        <v>1</v>
      </c>
      <c r="BW475">
        <v>1</v>
      </c>
    </row>
    <row r="476" spans="1:75" x14ac:dyDescent="0.25">
      <c r="A476">
        <v>2449000</v>
      </c>
      <c r="B476">
        <v>1</v>
      </c>
      <c r="C476" s="1">
        <v>28277</v>
      </c>
      <c r="D476">
        <v>1</v>
      </c>
      <c r="E476">
        <v>14.9</v>
      </c>
      <c r="F476">
        <v>48</v>
      </c>
      <c r="G476">
        <v>23</v>
      </c>
      <c r="H476">
        <v>5</v>
      </c>
      <c r="I476">
        <v>1</v>
      </c>
      <c r="J476">
        <v>1</v>
      </c>
      <c r="K476">
        <v>1</v>
      </c>
      <c r="N476">
        <v>0</v>
      </c>
      <c r="O476">
        <v>0</v>
      </c>
      <c r="P476">
        <v>0</v>
      </c>
      <c r="Q476">
        <v>0</v>
      </c>
      <c r="R476">
        <v>0</v>
      </c>
      <c r="S476">
        <v>0</v>
      </c>
      <c r="T476">
        <v>0</v>
      </c>
      <c r="U476">
        <v>0</v>
      </c>
      <c r="V476">
        <v>0</v>
      </c>
      <c r="W476">
        <v>0</v>
      </c>
      <c r="X476">
        <v>0</v>
      </c>
      <c r="Y476">
        <v>0</v>
      </c>
      <c r="Z476">
        <v>0</v>
      </c>
      <c r="AA476">
        <v>0</v>
      </c>
      <c r="AB476">
        <v>0</v>
      </c>
      <c r="AC476">
        <v>8.1999999999999993</v>
      </c>
      <c r="AD476">
        <v>0</v>
      </c>
      <c r="AE476">
        <v>0</v>
      </c>
      <c r="AF476">
        <v>0</v>
      </c>
      <c r="AG476">
        <v>0</v>
      </c>
      <c r="AH476">
        <v>8.1999999999999993</v>
      </c>
      <c r="AI476">
        <v>12.1</v>
      </c>
      <c r="AJ476">
        <v>14.9</v>
      </c>
      <c r="AK476">
        <v>0</v>
      </c>
      <c r="AL476">
        <v>4.5999999999999996</v>
      </c>
      <c r="AM476">
        <v>0</v>
      </c>
      <c r="AN476">
        <v>0</v>
      </c>
      <c r="AO476">
        <v>0</v>
      </c>
      <c r="AP476">
        <v>0</v>
      </c>
      <c r="AQ476">
        <v>0</v>
      </c>
      <c r="AS476">
        <v>1</v>
      </c>
      <c r="AT476">
        <v>1</v>
      </c>
      <c r="AU476">
        <v>1</v>
      </c>
      <c r="AV476">
        <v>1</v>
      </c>
      <c r="AW476">
        <v>1</v>
      </c>
      <c r="AX476">
        <v>1</v>
      </c>
      <c r="AY476">
        <v>1</v>
      </c>
      <c r="AZ476">
        <v>1</v>
      </c>
      <c r="BA476">
        <v>1</v>
      </c>
      <c r="BB476">
        <v>1</v>
      </c>
      <c r="BC476">
        <v>1</v>
      </c>
      <c r="BD476">
        <v>1</v>
      </c>
      <c r="BE476">
        <v>1</v>
      </c>
      <c r="BF476">
        <v>1</v>
      </c>
      <c r="BG476">
        <v>1</v>
      </c>
      <c r="BH476">
        <v>1</v>
      </c>
      <c r="BI476">
        <v>1</v>
      </c>
      <c r="BJ476">
        <v>1</v>
      </c>
      <c r="BK476">
        <v>1</v>
      </c>
      <c r="BL476">
        <v>1</v>
      </c>
      <c r="BM476">
        <v>1</v>
      </c>
      <c r="BN476">
        <v>1</v>
      </c>
      <c r="BO476">
        <v>1</v>
      </c>
      <c r="BP476">
        <v>1</v>
      </c>
      <c r="BQ476">
        <v>1</v>
      </c>
      <c r="BR476">
        <v>1</v>
      </c>
      <c r="BS476">
        <v>1</v>
      </c>
      <c r="BT476">
        <v>1</v>
      </c>
      <c r="BU476">
        <v>1</v>
      </c>
      <c r="BV476">
        <v>1</v>
      </c>
      <c r="BW476">
        <v>0</v>
      </c>
    </row>
    <row r="477" spans="1:75" x14ac:dyDescent="0.25">
      <c r="A477">
        <v>2449000</v>
      </c>
      <c r="B477">
        <v>1</v>
      </c>
      <c r="C477" s="1">
        <v>28307</v>
      </c>
      <c r="D477">
        <v>1</v>
      </c>
      <c r="E477">
        <v>13.1</v>
      </c>
      <c r="F477">
        <v>27.2</v>
      </c>
      <c r="G477">
        <v>25</v>
      </c>
      <c r="H477">
        <v>3</v>
      </c>
      <c r="I477">
        <v>1</v>
      </c>
      <c r="J477">
        <v>1</v>
      </c>
      <c r="K477">
        <v>1</v>
      </c>
      <c r="N477">
        <v>0</v>
      </c>
      <c r="O477">
        <v>0</v>
      </c>
      <c r="P477">
        <v>0</v>
      </c>
      <c r="Q477">
        <v>0</v>
      </c>
      <c r="R477">
        <v>0</v>
      </c>
      <c r="S477">
        <v>0</v>
      </c>
      <c r="T477">
        <v>0</v>
      </c>
      <c r="U477">
        <v>0</v>
      </c>
      <c r="V477">
        <v>0</v>
      </c>
      <c r="W477">
        <v>0</v>
      </c>
      <c r="X477">
        <v>0</v>
      </c>
      <c r="Y477">
        <v>0</v>
      </c>
      <c r="Z477">
        <v>0</v>
      </c>
      <c r="AA477">
        <v>0</v>
      </c>
      <c r="AB477">
        <v>0</v>
      </c>
      <c r="AC477">
        <v>2.2999999999999998</v>
      </c>
      <c r="AD477">
        <v>0</v>
      </c>
      <c r="AE477">
        <v>0</v>
      </c>
      <c r="AF477">
        <v>0</v>
      </c>
      <c r="AG477">
        <v>0</v>
      </c>
      <c r="AH477">
        <v>0</v>
      </c>
      <c r="AI477">
        <v>11.8</v>
      </c>
      <c r="AJ477">
        <v>0</v>
      </c>
      <c r="AK477">
        <v>0</v>
      </c>
      <c r="AL477">
        <v>13.1</v>
      </c>
      <c r="AM477">
        <v>0</v>
      </c>
      <c r="AN477">
        <v>0</v>
      </c>
      <c r="AO477">
        <v>0</v>
      </c>
      <c r="AP477">
        <v>0</v>
      </c>
      <c r="AQ477">
        <v>0</v>
      </c>
      <c r="AR477">
        <v>0</v>
      </c>
      <c r="AS477">
        <v>1</v>
      </c>
      <c r="AT477">
        <v>1</v>
      </c>
      <c r="AU477">
        <v>1</v>
      </c>
      <c r="AV477">
        <v>1</v>
      </c>
      <c r="AW477">
        <v>1</v>
      </c>
      <c r="AX477">
        <v>1</v>
      </c>
      <c r="AY477">
        <v>1</v>
      </c>
      <c r="AZ477">
        <v>1</v>
      </c>
      <c r="BA477">
        <v>1</v>
      </c>
      <c r="BB477">
        <v>1</v>
      </c>
      <c r="BC477">
        <v>1</v>
      </c>
      <c r="BD477">
        <v>1</v>
      </c>
      <c r="BE477">
        <v>1</v>
      </c>
      <c r="BF477">
        <v>1</v>
      </c>
      <c r="BG477">
        <v>1</v>
      </c>
      <c r="BH477">
        <v>1</v>
      </c>
      <c r="BI477">
        <v>1</v>
      </c>
      <c r="BJ477">
        <v>1</v>
      </c>
      <c r="BK477">
        <v>1</v>
      </c>
      <c r="BL477">
        <v>1</v>
      </c>
      <c r="BM477">
        <v>1</v>
      </c>
      <c r="BN477">
        <v>1</v>
      </c>
      <c r="BO477">
        <v>1</v>
      </c>
      <c r="BP477">
        <v>1</v>
      </c>
      <c r="BQ477">
        <v>1</v>
      </c>
      <c r="BR477">
        <v>1</v>
      </c>
      <c r="BS477">
        <v>1</v>
      </c>
      <c r="BT477">
        <v>1</v>
      </c>
      <c r="BU477">
        <v>1</v>
      </c>
      <c r="BV477">
        <v>1</v>
      </c>
      <c r="BW477">
        <v>1</v>
      </c>
    </row>
    <row r="478" spans="1:75" x14ac:dyDescent="0.25">
      <c r="A478">
        <v>2449000</v>
      </c>
      <c r="B478">
        <v>1</v>
      </c>
      <c r="C478" s="1">
        <v>28338</v>
      </c>
      <c r="D478">
        <v>1</v>
      </c>
      <c r="E478">
        <v>15.4</v>
      </c>
      <c r="F478">
        <v>20.8</v>
      </c>
      <c r="G478">
        <v>30</v>
      </c>
      <c r="H478">
        <v>4</v>
      </c>
      <c r="I478">
        <v>1</v>
      </c>
      <c r="J478">
        <v>1</v>
      </c>
      <c r="K478">
        <v>1</v>
      </c>
      <c r="N478">
        <v>0</v>
      </c>
      <c r="O478">
        <v>1.2</v>
      </c>
      <c r="P478">
        <v>0</v>
      </c>
      <c r="Q478">
        <v>0</v>
      </c>
      <c r="R478">
        <v>0</v>
      </c>
      <c r="S478">
        <v>0</v>
      </c>
      <c r="T478">
        <v>0</v>
      </c>
      <c r="U478">
        <v>0</v>
      </c>
      <c r="V478">
        <v>0</v>
      </c>
      <c r="W478">
        <v>0</v>
      </c>
      <c r="X478">
        <v>0</v>
      </c>
      <c r="Y478">
        <v>0</v>
      </c>
      <c r="Z478">
        <v>0</v>
      </c>
      <c r="AA478">
        <v>3.2</v>
      </c>
      <c r="AB478">
        <v>0</v>
      </c>
      <c r="AC478">
        <v>0</v>
      </c>
      <c r="AD478">
        <v>0</v>
      </c>
      <c r="AE478">
        <v>0</v>
      </c>
      <c r="AF478">
        <v>0</v>
      </c>
      <c r="AG478">
        <v>0</v>
      </c>
      <c r="AH478">
        <v>0</v>
      </c>
      <c r="AI478">
        <v>0</v>
      </c>
      <c r="AJ478">
        <v>0</v>
      </c>
      <c r="AK478">
        <v>0</v>
      </c>
      <c r="AL478">
        <v>0</v>
      </c>
      <c r="AM478">
        <v>0</v>
      </c>
      <c r="AN478">
        <v>0</v>
      </c>
      <c r="AO478">
        <v>0</v>
      </c>
      <c r="AP478">
        <v>0</v>
      </c>
      <c r="AQ478">
        <v>15.4</v>
      </c>
      <c r="AR478">
        <v>1</v>
      </c>
      <c r="AS478">
        <v>1</v>
      </c>
      <c r="AT478">
        <v>1</v>
      </c>
      <c r="AU478">
        <v>1</v>
      </c>
      <c r="AV478">
        <v>1</v>
      </c>
      <c r="AW478">
        <v>1</v>
      </c>
      <c r="AX478">
        <v>1</v>
      </c>
      <c r="AY478">
        <v>1</v>
      </c>
      <c r="AZ478">
        <v>1</v>
      </c>
      <c r="BA478">
        <v>1</v>
      </c>
      <c r="BB478">
        <v>1</v>
      </c>
      <c r="BC478">
        <v>1</v>
      </c>
      <c r="BD478">
        <v>1</v>
      </c>
      <c r="BE478">
        <v>1</v>
      </c>
      <c r="BF478">
        <v>1</v>
      </c>
      <c r="BG478">
        <v>1</v>
      </c>
      <c r="BH478">
        <v>1</v>
      </c>
      <c r="BI478">
        <v>1</v>
      </c>
      <c r="BJ478">
        <v>1</v>
      </c>
      <c r="BK478">
        <v>1</v>
      </c>
      <c r="BL478">
        <v>1</v>
      </c>
      <c r="BM478">
        <v>1</v>
      </c>
      <c r="BN478">
        <v>1</v>
      </c>
      <c r="BO478">
        <v>1</v>
      </c>
      <c r="BP478">
        <v>1</v>
      </c>
      <c r="BQ478">
        <v>1</v>
      </c>
      <c r="BR478">
        <v>1</v>
      </c>
      <c r="BS478">
        <v>1</v>
      </c>
      <c r="BT478">
        <v>1</v>
      </c>
      <c r="BU478">
        <v>1</v>
      </c>
      <c r="BV478">
        <v>1</v>
      </c>
      <c r="BW478">
        <v>1</v>
      </c>
    </row>
    <row r="479" spans="1:75" x14ac:dyDescent="0.25">
      <c r="A479">
        <v>2449000</v>
      </c>
      <c r="B479">
        <v>1</v>
      </c>
      <c r="C479" s="1">
        <v>28369</v>
      </c>
      <c r="D479">
        <v>1</v>
      </c>
      <c r="E479">
        <v>10.5</v>
      </c>
      <c r="F479">
        <v>24.1</v>
      </c>
      <c r="G479">
        <v>17</v>
      </c>
      <c r="H479">
        <v>5</v>
      </c>
      <c r="I479">
        <v>1</v>
      </c>
      <c r="J479">
        <v>1</v>
      </c>
      <c r="K479">
        <v>1</v>
      </c>
      <c r="N479">
        <v>0</v>
      </c>
      <c r="O479">
        <v>0</v>
      </c>
      <c r="P479">
        <v>0</v>
      </c>
      <c r="Q479">
        <v>0</v>
      </c>
      <c r="R479">
        <v>0</v>
      </c>
      <c r="S479">
        <v>0</v>
      </c>
      <c r="T479">
        <v>3.1</v>
      </c>
      <c r="U479">
        <v>5.2</v>
      </c>
      <c r="V479">
        <v>0</v>
      </c>
      <c r="W479">
        <v>0</v>
      </c>
      <c r="X479">
        <v>0</v>
      </c>
      <c r="Y479">
        <v>0</v>
      </c>
      <c r="Z479">
        <v>0</v>
      </c>
      <c r="AA479">
        <v>0</v>
      </c>
      <c r="AB479">
        <v>0</v>
      </c>
      <c r="AC479">
        <v>3.2</v>
      </c>
      <c r="AD479">
        <v>10.5</v>
      </c>
      <c r="AE479">
        <v>0</v>
      </c>
      <c r="AF479">
        <v>2.1</v>
      </c>
      <c r="AG479">
        <v>0</v>
      </c>
      <c r="AH479">
        <v>0</v>
      </c>
      <c r="AI479">
        <v>0</v>
      </c>
      <c r="AJ479">
        <v>0</v>
      </c>
      <c r="AK479">
        <v>0</v>
      </c>
      <c r="AL479">
        <v>0</v>
      </c>
      <c r="AM479">
        <v>0</v>
      </c>
      <c r="AN479">
        <v>0</v>
      </c>
      <c r="AO479">
        <v>0</v>
      </c>
      <c r="AP479">
        <v>0</v>
      </c>
      <c r="AQ479">
        <v>0</v>
      </c>
      <c r="AS479">
        <v>1</v>
      </c>
      <c r="AT479">
        <v>1</v>
      </c>
      <c r="AU479">
        <v>1</v>
      </c>
      <c r="AV479">
        <v>1</v>
      </c>
      <c r="AW479">
        <v>1</v>
      </c>
      <c r="AX479">
        <v>1</v>
      </c>
      <c r="AY479">
        <v>1</v>
      </c>
      <c r="AZ479">
        <v>1</v>
      </c>
      <c r="BA479">
        <v>1</v>
      </c>
      <c r="BB479">
        <v>1</v>
      </c>
      <c r="BC479">
        <v>1</v>
      </c>
      <c r="BD479">
        <v>1</v>
      </c>
      <c r="BE479">
        <v>1</v>
      </c>
      <c r="BF479">
        <v>1</v>
      </c>
      <c r="BG479">
        <v>1</v>
      </c>
      <c r="BH479">
        <v>1</v>
      </c>
      <c r="BI479">
        <v>1</v>
      </c>
      <c r="BJ479">
        <v>1</v>
      </c>
      <c r="BK479">
        <v>1</v>
      </c>
      <c r="BL479">
        <v>1</v>
      </c>
      <c r="BM479">
        <v>1</v>
      </c>
      <c r="BN479">
        <v>1</v>
      </c>
      <c r="BO479">
        <v>1</v>
      </c>
      <c r="BP479">
        <v>1</v>
      </c>
      <c r="BQ479">
        <v>1</v>
      </c>
      <c r="BR479">
        <v>1</v>
      </c>
      <c r="BS479">
        <v>1</v>
      </c>
      <c r="BT479">
        <v>1</v>
      </c>
      <c r="BU479">
        <v>1</v>
      </c>
      <c r="BV479">
        <v>1</v>
      </c>
      <c r="BW479">
        <v>0</v>
      </c>
    </row>
    <row r="480" spans="1:75" x14ac:dyDescent="0.25">
      <c r="A480">
        <v>2449000</v>
      </c>
      <c r="B480">
        <v>1</v>
      </c>
      <c r="C480" s="1">
        <v>28399</v>
      </c>
      <c r="D480">
        <v>1</v>
      </c>
      <c r="E480">
        <v>34.200000000000003</v>
      </c>
      <c r="F480">
        <v>109.9</v>
      </c>
      <c r="G480">
        <v>2</v>
      </c>
      <c r="H480">
        <v>9</v>
      </c>
      <c r="I480">
        <v>1</v>
      </c>
      <c r="J480">
        <v>1</v>
      </c>
      <c r="K480">
        <v>1</v>
      </c>
      <c r="N480">
        <v>0</v>
      </c>
      <c r="O480">
        <v>34.200000000000003</v>
      </c>
      <c r="P480">
        <v>3.2</v>
      </c>
      <c r="Q480">
        <v>0</v>
      </c>
      <c r="R480">
        <v>1.2</v>
      </c>
      <c r="S480">
        <v>12.1</v>
      </c>
      <c r="T480">
        <v>0</v>
      </c>
      <c r="U480">
        <v>0</v>
      </c>
      <c r="V480">
        <v>0</v>
      </c>
      <c r="W480">
        <v>0</v>
      </c>
      <c r="X480">
        <v>0</v>
      </c>
      <c r="Y480">
        <v>0</v>
      </c>
      <c r="Z480">
        <v>7.4</v>
      </c>
      <c r="AA480">
        <v>0</v>
      </c>
      <c r="AB480">
        <v>0</v>
      </c>
      <c r="AC480">
        <v>18.5</v>
      </c>
      <c r="AD480">
        <v>15.3</v>
      </c>
      <c r="AE480">
        <v>7.2</v>
      </c>
      <c r="AF480">
        <v>0</v>
      </c>
      <c r="AG480">
        <v>0</v>
      </c>
      <c r="AH480">
        <v>0</v>
      </c>
      <c r="AI480">
        <v>0</v>
      </c>
      <c r="AJ480">
        <v>0</v>
      </c>
      <c r="AK480">
        <v>0</v>
      </c>
      <c r="AL480">
        <v>0</v>
      </c>
      <c r="AM480">
        <v>0</v>
      </c>
      <c r="AN480">
        <v>0</v>
      </c>
      <c r="AO480">
        <v>10.8</v>
      </c>
      <c r="AP480">
        <v>0</v>
      </c>
      <c r="AQ480">
        <v>0</v>
      </c>
      <c r="AR480">
        <v>0</v>
      </c>
      <c r="AS480">
        <v>1</v>
      </c>
      <c r="AT480">
        <v>1</v>
      </c>
      <c r="AU480">
        <v>1</v>
      </c>
      <c r="AV480">
        <v>1</v>
      </c>
      <c r="AW480">
        <v>1</v>
      </c>
      <c r="AX480">
        <v>1</v>
      </c>
      <c r="AY480">
        <v>1</v>
      </c>
      <c r="AZ480">
        <v>1</v>
      </c>
      <c r="BA480">
        <v>1</v>
      </c>
      <c r="BB480">
        <v>1</v>
      </c>
      <c r="BC480">
        <v>1</v>
      </c>
      <c r="BD480">
        <v>1</v>
      </c>
      <c r="BE480">
        <v>1</v>
      </c>
      <c r="BF480">
        <v>1</v>
      </c>
      <c r="BG480">
        <v>1</v>
      </c>
      <c r="BH480">
        <v>1</v>
      </c>
      <c r="BI480">
        <v>1</v>
      </c>
      <c r="BJ480">
        <v>1</v>
      </c>
      <c r="BK480">
        <v>1</v>
      </c>
      <c r="BL480">
        <v>1</v>
      </c>
      <c r="BM480">
        <v>1</v>
      </c>
      <c r="BN480">
        <v>1</v>
      </c>
      <c r="BO480">
        <v>1</v>
      </c>
      <c r="BP480">
        <v>1</v>
      </c>
      <c r="BQ480">
        <v>1</v>
      </c>
      <c r="BR480">
        <v>1</v>
      </c>
      <c r="BS480">
        <v>1</v>
      </c>
      <c r="BT480">
        <v>1</v>
      </c>
      <c r="BU480">
        <v>1</v>
      </c>
      <c r="BV480">
        <v>1</v>
      </c>
      <c r="BW480">
        <v>1</v>
      </c>
    </row>
    <row r="481" spans="1:75" x14ac:dyDescent="0.25">
      <c r="A481">
        <v>2449000</v>
      </c>
      <c r="B481">
        <v>1</v>
      </c>
      <c r="C481" s="1">
        <v>28430</v>
      </c>
      <c r="D481">
        <v>1</v>
      </c>
      <c r="E481">
        <v>22</v>
      </c>
      <c r="F481">
        <v>52.8</v>
      </c>
      <c r="G481">
        <v>2</v>
      </c>
      <c r="H481">
        <v>5</v>
      </c>
      <c r="I481">
        <v>1</v>
      </c>
      <c r="J481">
        <v>1</v>
      </c>
      <c r="K481">
        <v>1</v>
      </c>
      <c r="N481">
        <v>0</v>
      </c>
      <c r="O481">
        <v>22</v>
      </c>
      <c r="P481">
        <v>0</v>
      </c>
      <c r="Q481">
        <v>0</v>
      </c>
      <c r="R481">
        <v>0</v>
      </c>
      <c r="S481">
        <v>0</v>
      </c>
      <c r="T481">
        <v>9</v>
      </c>
      <c r="U481">
        <v>0</v>
      </c>
      <c r="V481">
        <v>0</v>
      </c>
      <c r="W481">
        <v>0</v>
      </c>
      <c r="X481">
        <v>0</v>
      </c>
      <c r="Y481">
        <v>0</v>
      </c>
      <c r="Z481">
        <v>0</v>
      </c>
      <c r="AA481">
        <v>0</v>
      </c>
      <c r="AB481">
        <v>3.8</v>
      </c>
      <c r="AC481">
        <v>0</v>
      </c>
      <c r="AD481">
        <v>0</v>
      </c>
      <c r="AE481">
        <v>0</v>
      </c>
      <c r="AF481">
        <v>0</v>
      </c>
      <c r="AG481">
        <v>0</v>
      </c>
      <c r="AH481">
        <v>0</v>
      </c>
      <c r="AI481">
        <v>0</v>
      </c>
      <c r="AJ481">
        <v>0</v>
      </c>
      <c r="AK481">
        <v>0</v>
      </c>
      <c r="AL481">
        <v>4.5999999999999996</v>
      </c>
      <c r="AM481">
        <v>0</v>
      </c>
      <c r="AN481">
        <v>0</v>
      </c>
      <c r="AO481">
        <v>13.4</v>
      </c>
      <c r="AP481">
        <v>0</v>
      </c>
      <c r="AQ481">
        <v>0</v>
      </c>
      <c r="AS481">
        <v>1</v>
      </c>
      <c r="AT481">
        <v>1</v>
      </c>
      <c r="AU481">
        <v>1</v>
      </c>
      <c r="AV481">
        <v>1</v>
      </c>
      <c r="AW481">
        <v>1</v>
      </c>
      <c r="AX481">
        <v>1</v>
      </c>
      <c r="AY481">
        <v>1</v>
      </c>
      <c r="AZ481">
        <v>1</v>
      </c>
      <c r="BA481">
        <v>1</v>
      </c>
      <c r="BB481">
        <v>1</v>
      </c>
      <c r="BC481">
        <v>1</v>
      </c>
      <c r="BD481">
        <v>1</v>
      </c>
      <c r="BE481">
        <v>1</v>
      </c>
      <c r="BF481">
        <v>1</v>
      </c>
      <c r="BG481">
        <v>1</v>
      </c>
      <c r="BH481">
        <v>1</v>
      </c>
      <c r="BI481">
        <v>1</v>
      </c>
      <c r="BJ481">
        <v>1</v>
      </c>
      <c r="BK481">
        <v>1</v>
      </c>
      <c r="BL481">
        <v>1</v>
      </c>
      <c r="BM481">
        <v>1</v>
      </c>
      <c r="BN481">
        <v>1</v>
      </c>
      <c r="BO481">
        <v>1</v>
      </c>
      <c r="BP481">
        <v>1</v>
      </c>
      <c r="BQ481">
        <v>1</v>
      </c>
      <c r="BR481">
        <v>1</v>
      </c>
      <c r="BS481">
        <v>1</v>
      </c>
      <c r="BT481">
        <v>1</v>
      </c>
      <c r="BU481">
        <v>1</v>
      </c>
      <c r="BV481">
        <v>1</v>
      </c>
      <c r="BW481">
        <v>0</v>
      </c>
    </row>
    <row r="482" spans="1:75" x14ac:dyDescent="0.25">
      <c r="A482">
        <v>2449000</v>
      </c>
      <c r="B482">
        <v>1</v>
      </c>
      <c r="C482" s="1">
        <v>28460</v>
      </c>
      <c r="D482">
        <v>1</v>
      </c>
      <c r="E482">
        <v>30.2</v>
      </c>
      <c r="F482">
        <v>116.3</v>
      </c>
      <c r="G482">
        <v>23</v>
      </c>
      <c r="H482">
        <v>7</v>
      </c>
      <c r="I482">
        <v>1</v>
      </c>
      <c r="J482">
        <v>1</v>
      </c>
      <c r="K482">
        <v>1</v>
      </c>
      <c r="N482">
        <v>0</v>
      </c>
      <c r="O482">
        <v>14.2</v>
      </c>
      <c r="P482">
        <v>0</v>
      </c>
      <c r="Q482">
        <v>3.9</v>
      </c>
      <c r="R482">
        <v>0</v>
      </c>
      <c r="S482">
        <v>0</v>
      </c>
      <c r="T482">
        <v>21.8</v>
      </c>
      <c r="U482">
        <v>24.8</v>
      </c>
      <c r="V482">
        <v>1.2</v>
      </c>
      <c r="W482">
        <v>0</v>
      </c>
      <c r="X482">
        <v>0</v>
      </c>
      <c r="Y482">
        <v>0</v>
      </c>
      <c r="Z482">
        <v>0</v>
      </c>
      <c r="AA482">
        <v>0</v>
      </c>
      <c r="AB482">
        <v>0</v>
      </c>
      <c r="AC482">
        <v>0</v>
      </c>
      <c r="AD482">
        <v>0</v>
      </c>
      <c r="AE482">
        <v>0</v>
      </c>
      <c r="AF482">
        <v>0</v>
      </c>
      <c r="AG482">
        <v>0</v>
      </c>
      <c r="AH482">
        <v>20.2</v>
      </c>
      <c r="AI482">
        <v>0</v>
      </c>
      <c r="AJ482">
        <v>30.2</v>
      </c>
      <c r="AK482">
        <v>0</v>
      </c>
      <c r="AL482">
        <v>0</v>
      </c>
      <c r="AM482">
        <v>0</v>
      </c>
      <c r="AN482">
        <v>0</v>
      </c>
      <c r="AO482">
        <v>0</v>
      </c>
      <c r="AP482">
        <v>0</v>
      </c>
      <c r="AQ482">
        <v>0</v>
      </c>
      <c r="AR482">
        <v>0</v>
      </c>
      <c r="AS482">
        <v>1</v>
      </c>
      <c r="AT482">
        <v>1</v>
      </c>
      <c r="AU482">
        <v>1</v>
      </c>
      <c r="AV482">
        <v>1</v>
      </c>
      <c r="AW482">
        <v>1</v>
      </c>
      <c r="AX482">
        <v>1</v>
      </c>
      <c r="AY482">
        <v>1</v>
      </c>
      <c r="AZ482">
        <v>1</v>
      </c>
      <c r="BA482">
        <v>1</v>
      </c>
      <c r="BB482">
        <v>1</v>
      </c>
      <c r="BC482">
        <v>1</v>
      </c>
      <c r="BD482">
        <v>1</v>
      </c>
      <c r="BE482">
        <v>1</v>
      </c>
      <c r="BF482">
        <v>1</v>
      </c>
      <c r="BG482">
        <v>1</v>
      </c>
      <c r="BH482">
        <v>1</v>
      </c>
      <c r="BI482">
        <v>1</v>
      </c>
      <c r="BJ482">
        <v>1</v>
      </c>
      <c r="BK482">
        <v>1</v>
      </c>
      <c r="BL482">
        <v>1</v>
      </c>
      <c r="BM482">
        <v>1</v>
      </c>
      <c r="BN482">
        <v>1</v>
      </c>
      <c r="BO482">
        <v>1</v>
      </c>
      <c r="BP482">
        <v>1</v>
      </c>
      <c r="BQ482">
        <v>1</v>
      </c>
      <c r="BR482">
        <v>1</v>
      </c>
      <c r="BS482">
        <v>1</v>
      </c>
      <c r="BT482">
        <v>1</v>
      </c>
      <c r="BU482">
        <v>1</v>
      </c>
      <c r="BV482">
        <v>1</v>
      </c>
      <c r="BW482">
        <v>1</v>
      </c>
    </row>
    <row r="483" spans="1:75" s="2" customFormat="1" x14ac:dyDescent="0.25">
      <c r="A483" s="2">
        <v>2449000</v>
      </c>
      <c r="B483" s="2">
        <v>1</v>
      </c>
      <c r="C483" s="3">
        <v>28491</v>
      </c>
      <c r="D483" s="2">
        <v>1</v>
      </c>
      <c r="E483" s="2">
        <v>51.3</v>
      </c>
      <c r="F483" s="2">
        <v>129.9</v>
      </c>
      <c r="G483" s="2">
        <v>16</v>
      </c>
      <c r="H483" s="2">
        <v>6</v>
      </c>
      <c r="I483" s="2">
        <v>1</v>
      </c>
      <c r="J483" s="2">
        <v>1</v>
      </c>
      <c r="K483" s="2">
        <v>1</v>
      </c>
      <c r="N483" s="2">
        <v>16.8</v>
      </c>
      <c r="O483" s="2">
        <v>0</v>
      </c>
      <c r="P483" s="2">
        <v>0</v>
      </c>
      <c r="Q483" s="2">
        <v>0</v>
      </c>
      <c r="R483" s="2">
        <v>0</v>
      </c>
      <c r="S483" s="2">
        <v>0</v>
      </c>
      <c r="T483" s="2">
        <v>0</v>
      </c>
      <c r="U483" s="2">
        <v>0</v>
      </c>
      <c r="V483" s="2">
        <v>50.1</v>
      </c>
      <c r="W483" s="2">
        <v>0</v>
      </c>
      <c r="X483" s="2">
        <v>0</v>
      </c>
      <c r="Y483" s="2">
        <v>0</v>
      </c>
      <c r="Z483" s="2">
        <v>0</v>
      </c>
      <c r="AA483" s="2">
        <v>0</v>
      </c>
      <c r="AB483" s="2">
        <v>0</v>
      </c>
      <c r="AC483" s="2">
        <v>51.3</v>
      </c>
      <c r="AD483" s="2">
        <v>1.2</v>
      </c>
      <c r="AE483" s="2">
        <v>2.2999999999999998</v>
      </c>
      <c r="AF483" s="2">
        <v>0</v>
      </c>
      <c r="AG483" s="2">
        <v>0</v>
      </c>
      <c r="AH483" s="2">
        <v>8.1999999999999993</v>
      </c>
      <c r="AI483" s="2">
        <v>0</v>
      </c>
      <c r="AJ483" s="2">
        <v>0</v>
      </c>
      <c r="AK483" s="2">
        <v>0</v>
      </c>
      <c r="AL483" s="2">
        <v>0</v>
      </c>
      <c r="AM483" s="2">
        <v>0</v>
      </c>
      <c r="AN483" s="2">
        <v>0</v>
      </c>
      <c r="AO483" s="2">
        <v>0</v>
      </c>
      <c r="AP483" s="2">
        <v>0</v>
      </c>
      <c r="AQ483" s="2">
        <v>0</v>
      </c>
      <c r="AR483" s="2">
        <v>0</v>
      </c>
      <c r="AS483" s="2">
        <v>1</v>
      </c>
      <c r="AT483" s="2">
        <v>1</v>
      </c>
      <c r="AU483" s="2">
        <v>1</v>
      </c>
      <c r="AV483" s="2">
        <v>1</v>
      </c>
      <c r="AW483" s="2">
        <v>1</v>
      </c>
      <c r="AX483" s="2">
        <v>1</v>
      </c>
      <c r="AY483" s="2">
        <v>1</v>
      </c>
      <c r="AZ483" s="2">
        <v>1</v>
      </c>
      <c r="BA483" s="2">
        <v>1</v>
      </c>
      <c r="BB483" s="2">
        <v>1</v>
      </c>
      <c r="BC483" s="2">
        <v>1</v>
      </c>
      <c r="BD483" s="2">
        <v>1</v>
      </c>
      <c r="BE483" s="2">
        <v>1</v>
      </c>
      <c r="BF483" s="2">
        <v>1</v>
      </c>
      <c r="BG483" s="2">
        <v>1</v>
      </c>
      <c r="BH483" s="2">
        <v>1</v>
      </c>
      <c r="BI483" s="2">
        <v>1</v>
      </c>
      <c r="BJ483" s="2">
        <v>1</v>
      </c>
      <c r="BK483" s="2">
        <v>1</v>
      </c>
      <c r="BL483" s="2">
        <v>1</v>
      </c>
      <c r="BM483" s="2">
        <v>1</v>
      </c>
      <c r="BN483" s="2">
        <v>1</v>
      </c>
      <c r="BO483" s="2">
        <v>1</v>
      </c>
      <c r="BP483" s="2">
        <v>1</v>
      </c>
      <c r="BQ483" s="2">
        <v>1</v>
      </c>
      <c r="BR483" s="2">
        <v>1</v>
      </c>
      <c r="BS483" s="2">
        <v>1</v>
      </c>
      <c r="BT483" s="2">
        <v>1</v>
      </c>
      <c r="BU483" s="2">
        <v>1</v>
      </c>
      <c r="BV483" s="2">
        <v>1</v>
      </c>
      <c r="BW483" s="2">
        <v>1</v>
      </c>
    </row>
    <row r="484" spans="1:75" x14ac:dyDescent="0.25">
      <c r="A484">
        <v>2449000</v>
      </c>
      <c r="B484">
        <v>1</v>
      </c>
      <c r="C484" s="1">
        <v>28522</v>
      </c>
      <c r="D484">
        <v>1</v>
      </c>
      <c r="E484">
        <v>38.5</v>
      </c>
      <c r="F484">
        <v>42.3</v>
      </c>
      <c r="G484">
        <v>22</v>
      </c>
      <c r="H484">
        <v>3</v>
      </c>
      <c r="I484">
        <v>1</v>
      </c>
      <c r="J484">
        <v>1</v>
      </c>
      <c r="K484">
        <v>1</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38.5</v>
      </c>
      <c r="AJ484">
        <v>1</v>
      </c>
      <c r="AK484">
        <v>2.8</v>
      </c>
      <c r="AL484">
        <v>0</v>
      </c>
      <c r="AM484">
        <v>0</v>
      </c>
      <c r="AN484">
        <v>0</v>
      </c>
      <c r="AO484">
        <v>0</v>
      </c>
      <c r="AS484">
        <v>1</v>
      </c>
      <c r="AT484">
        <v>1</v>
      </c>
      <c r="AU484">
        <v>1</v>
      </c>
      <c r="AV484">
        <v>1</v>
      </c>
      <c r="AW484">
        <v>1</v>
      </c>
      <c r="AX484">
        <v>1</v>
      </c>
      <c r="AY484">
        <v>1</v>
      </c>
      <c r="AZ484">
        <v>1</v>
      </c>
      <c r="BA484">
        <v>1</v>
      </c>
      <c r="BB484">
        <v>1</v>
      </c>
      <c r="BC484">
        <v>1</v>
      </c>
      <c r="BD484">
        <v>1</v>
      </c>
      <c r="BE484">
        <v>1</v>
      </c>
      <c r="BF484">
        <v>1</v>
      </c>
      <c r="BG484">
        <v>1</v>
      </c>
      <c r="BH484">
        <v>1</v>
      </c>
      <c r="BI484">
        <v>1</v>
      </c>
      <c r="BJ484">
        <v>1</v>
      </c>
      <c r="BK484">
        <v>1</v>
      </c>
      <c r="BL484">
        <v>1</v>
      </c>
      <c r="BM484">
        <v>1</v>
      </c>
      <c r="BN484">
        <v>1</v>
      </c>
      <c r="BO484">
        <v>1</v>
      </c>
      <c r="BP484">
        <v>1</v>
      </c>
      <c r="BQ484">
        <v>1</v>
      </c>
      <c r="BR484">
        <v>1</v>
      </c>
      <c r="BS484">
        <v>1</v>
      </c>
      <c r="BT484">
        <v>1</v>
      </c>
      <c r="BU484">
        <v>0</v>
      </c>
    </row>
    <row r="485" spans="1:75" x14ac:dyDescent="0.25">
      <c r="A485">
        <v>2449000</v>
      </c>
      <c r="B485">
        <v>1</v>
      </c>
      <c r="C485" s="1">
        <v>28550</v>
      </c>
      <c r="D485">
        <v>1</v>
      </c>
      <c r="E485">
        <v>51.6</v>
      </c>
      <c r="F485">
        <v>164.4</v>
      </c>
      <c r="G485">
        <v>27</v>
      </c>
      <c r="H485">
        <v>10</v>
      </c>
      <c r="I485">
        <v>1</v>
      </c>
      <c r="J485">
        <v>1</v>
      </c>
      <c r="K485">
        <v>1</v>
      </c>
      <c r="N485">
        <v>0</v>
      </c>
      <c r="O485">
        <v>0</v>
      </c>
      <c r="P485">
        <v>24.8</v>
      </c>
      <c r="Q485">
        <v>2.8</v>
      </c>
      <c r="R485">
        <v>8</v>
      </c>
      <c r="S485">
        <v>2</v>
      </c>
      <c r="T485">
        <v>0</v>
      </c>
      <c r="U485">
        <v>0</v>
      </c>
      <c r="V485">
        <v>0</v>
      </c>
      <c r="W485">
        <v>10.199999999999999</v>
      </c>
      <c r="X485">
        <v>20.6</v>
      </c>
      <c r="Y485">
        <v>0</v>
      </c>
      <c r="Z485">
        <v>0</v>
      </c>
      <c r="AA485">
        <v>0</v>
      </c>
      <c r="AB485">
        <v>0</v>
      </c>
      <c r="AC485">
        <v>0</v>
      </c>
      <c r="AD485">
        <v>0</v>
      </c>
      <c r="AE485">
        <v>0</v>
      </c>
      <c r="AF485">
        <v>0</v>
      </c>
      <c r="AG485">
        <v>0</v>
      </c>
      <c r="AH485">
        <v>0</v>
      </c>
      <c r="AI485">
        <v>0</v>
      </c>
      <c r="AJ485">
        <v>0</v>
      </c>
      <c r="AK485">
        <v>0</v>
      </c>
      <c r="AL485">
        <v>0</v>
      </c>
      <c r="AM485">
        <v>12.2</v>
      </c>
      <c r="AN485">
        <v>51.6</v>
      </c>
      <c r="AO485">
        <v>20.6</v>
      </c>
      <c r="AP485">
        <v>11.6</v>
      </c>
      <c r="AQ485">
        <v>0</v>
      </c>
      <c r="AR485">
        <v>0</v>
      </c>
      <c r="AS485">
        <v>1</v>
      </c>
      <c r="AT485">
        <v>1</v>
      </c>
      <c r="AU485">
        <v>1</v>
      </c>
      <c r="AV485">
        <v>1</v>
      </c>
      <c r="AW485">
        <v>1</v>
      </c>
      <c r="AX485">
        <v>1</v>
      </c>
      <c r="AY485">
        <v>1</v>
      </c>
      <c r="AZ485">
        <v>1</v>
      </c>
      <c r="BA485">
        <v>1</v>
      </c>
      <c r="BB485">
        <v>1</v>
      </c>
      <c r="BC485">
        <v>1</v>
      </c>
      <c r="BD485">
        <v>1</v>
      </c>
      <c r="BE485">
        <v>1</v>
      </c>
      <c r="BF485">
        <v>1</v>
      </c>
      <c r="BG485">
        <v>1</v>
      </c>
      <c r="BH485">
        <v>1</v>
      </c>
      <c r="BI485">
        <v>1</v>
      </c>
      <c r="BJ485">
        <v>1</v>
      </c>
      <c r="BK485">
        <v>1</v>
      </c>
      <c r="BL485">
        <v>1</v>
      </c>
      <c r="BM485">
        <v>1</v>
      </c>
      <c r="BN485">
        <v>1</v>
      </c>
      <c r="BO485">
        <v>1</v>
      </c>
      <c r="BP485">
        <v>1</v>
      </c>
      <c r="BQ485">
        <v>1</v>
      </c>
      <c r="BR485">
        <v>1</v>
      </c>
      <c r="BS485">
        <v>1</v>
      </c>
      <c r="BT485">
        <v>1</v>
      </c>
      <c r="BU485">
        <v>1</v>
      </c>
      <c r="BV485">
        <v>1</v>
      </c>
      <c r="BW485">
        <v>1</v>
      </c>
    </row>
    <row r="486" spans="1:75" x14ac:dyDescent="0.25">
      <c r="A486">
        <v>2449000</v>
      </c>
      <c r="B486">
        <v>1</v>
      </c>
      <c r="C486" s="1">
        <v>28581</v>
      </c>
      <c r="D486">
        <v>1</v>
      </c>
      <c r="E486">
        <v>1.2</v>
      </c>
      <c r="F486">
        <v>1.2</v>
      </c>
      <c r="G486">
        <v>4</v>
      </c>
      <c r="H486">
        <v>1</v>
      </c>
      <c r="I486">
        <v>1</v>
      </c>
      <c r="J486">
        <v>1</v>
      </c>
      <c r="K486">
        <v>1</v>
      </c>
      <c r="N486">
        <v>0</v>
      </c>
      <c r="O486">
        <v>0</v>
      </c>
      <c r="P486">
        <v>0</v>
      </c>
      <c r="Q486">
        <v>1.2</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S486">
        <v>1</v>
      </c>
      <c r="AT486">
        <v>1</v>
      </c>
      <c r="AU486">
        <v>1</v>
      </c>
      <c r="AV486">
        <v>1</v>
      </c>
      <c r="AW486">
        <v>1</v>
      </c>
      <c r="AX486">
        <v>1</v>
      </c>
      <c r="AY486">
        <v>1</v>
      </c>
      <c r="AZ486">
        <v>1</v>
      </c>
      <c r="BA486">
        <v>1</v>
      </c>
      <c r="BB486">
        <v>1</v>
      </c>
      <c r="BC486">
        <v>1</v>
      </c>
      <c r="BD486">
        <v>1</v>
      </c>
      <c r="BE486">
        <v>1</v>
      </c>
      <c r="BF486">
        <v>1</v>
      </c>
      <c r="BG486">
        <v>1</v>
      </c>
      <c r="BH486">
        <v>1</v>
      </c>
      <c r="BI486">
        <v>1</v>
      </c>
      <c r="BJ486">
        <v>1</v>
      </c>
      <c r="BK486">
        <v>1</v>
      </c>
      <c r="BL486">
        <v>1</v>
      </c>
      <c r="BM486">
        <v>1</v>
      </c>
      <c r="BN486">
        <v>1</v>
      </c>
      <c r="BO486">
        <v>1</v>
      </c>
      <c r="BP486">
        <v>1</v>
      </c>
      <c r="BQ486">
        <v>1</v>
      </c>
      <c r="BR486">
        <v>1</v>
      </c>
      <c r="BS486">
        <v>1</v>
      </c>
      <c r="BT486">
        <v>1</v>
      </c>
      <c r="BU486">
        <v>1</v>
      </c>
      <c r="BV486">
        <v>1</v>
      </c>
      <c r="BW486">
        <v>0</v>
      </c>
    </row>
    <row r="487" spans="1:75" x14ac:dyDescent="0.25">
      <c r="A487">
        <v>2449000</v>
      </c>
      <c r="B487">
        <v>1</v>
      </c>
      <c r="C487" s="1">
        <v>28611</v>
      </c>
      <c r="D487">
        <v>1</v>
      </c>
      <c r="E487">
        <v>43.8</v>
      </c>
      <c r="F487">
        <v>47.6</v>
      </c>
      <c r="G487">
        <v>17</v>
      </c>
      <c r="H487">
        <v>2</v>
      </c>
      <c r="I487">
        <v>1</v>
      </c>
      <c r="J487">
        <v>1</v>
      </c>
      <c r="K487">
        <v>1</v>
      </c>
      <c r="N487">
        <v>3.8</v>
      </c>
      <c r="O487">
        <v>0</v>
      </c>
      <c r="P487">
        <v>0</v>
      </c>
      <c r="Q487">
        <v>0</v>
      </c>
      <c r="R487">
        <v>0</v>
      </c>
      <c r="S487">
        <v>0</v>
      </c>
      <c r="T487">
        <v>0</v>
      </c>
      <c r="U487">
        <v>0</v>
      </c>
      <c r="V487">
        <v>0</v>
      </c>
      <c r="W487">
        <v>0</v>
      </c>
      <c r="X487">
        <v>0</v>
      </c>
      <c r="Y487">
        <v>0</v>
      </c>
      <c r="Z487">
        <v>0</v>
      </c>
      <c r="AA487">
        <v>0</v>
      </c>
      <c r="AB487">
        <v>0</v>
      </c>
      <c r="AC487">
        <v>0</v>
      </c>
      <c r="AD487">
        <v>43.8</v>
      </c>
      <c r="AE487">
        <v>0</v>
      </c>
      <c r="AF487">
        <v>0</v>
      </c>
      <c r="AG487">
        <v>0</v>
      </c>
      <c r="AH487">
        <v>0</v>
      </c>
      <c r="AI487">
        <v>0</v>
      </c>
      <c r="AJ487">
        <v>0</v>
      </c>
      <c r="AK487">
        <v>0</v>
      </c>
      <c r="AL487">
        <v>0</v>
      </c>
      <c r="AM487">
        <v>0</v>
      </c>
      <c r="AN487">
        <v>0</v>
      </c>
      <c r="AO487">
        <v>0</v>
      </c>
      <c r="AP487">
        <v>0</v>
      </c>
      <c r="AQ487">
        <v>0</v>
      </c>
      <c r="AR487">
        <v>0</v>
      </c>
      <c r="AS487">
        <v>1</v>
      </c>
      <c r="AT487">
        <v>1</v>
      </c>
      <c r="AU487">
        <v>1</v>
      </c>
      <c r="AV487">
        <v>1</v>
      </c>
      <c r="AW487">
        <v>1</v>
      </c>
      <c r="AX487">
        <v>1</v>
      </c>
      <c r="AY487">
        <v>1</v>
      </c>
      <c r="AZ487">
        <v>1</v>
      </c>
      <c r="BA487">
        <v>1</v>
      </c>
      <c r="BB487">
        <v>1</v>
      </c>
      <c r="BC487">
        <v>1</v>
      </c>
      <c r="BD487">
        <v>1</v>
      </c>
      <c r="BE487">
        <v>1</v>
      </c>
      <c r="BF487">
        <v>1</v>
      </c>
      <c r="BG487">
        <v>1</v>
      </c>
      <c r="BH487">
        <v>1</v>
      </c>
      <c r="BI487">
        <v>1</v>
      </c>
      <c r="BJ487">
        <v>1</v>
      </c>
      <c r="BK487">
        <v>1</v>
      </c>
      <c r="BL487">
        <v>1</v>
      </c>
      <c r="BM487">
        <v>1</v>
      </c>
      <c r="BN487">
        <v>1</v>
      </c>
      <c r="BO487">
        <v>1</v>
      </c>
      <c r="BP487">
        <v>1</v>
      </c>
      <c r="BQ487">
        <v>1</v>
      </c>
      <c r="BR487">
        <v>1</v>
      </c>
      <c r="BS487">
        <v>1</v>
      </c>
      <c r="BT487">
        <v>1</v>
      </c>
      <c r="BU487">
        <v>1</v>
      </c>
      <c r="BV487">
        <v>1</v>
      </c>
      <c r="BW487">
        <v>1</v>
      </c>
    </row>
    <row r="488" spans="1:75" x14ac:dyDescent="0.25">
      <c r="A488">
        <v>2449000</v>
      </c>
      <c r="B488">
        <v>1</v>
      </c>
      <c r="C488" s="1">
        <v>28642</v>
      </c>
      <c r="D488">
        <v>1</v>
      </c>
      <c r="E488">
        <v>18.399999999999999</v>
      </c>
      <c r="F488">
        <v>18.399999999999999</v>
      </c>
      <c r="G488">
        <v>10</v>
      </c>
      <c r="H488">
        <v>1</v>
      </c>
      <c r="I488">
        <v>1</v>
      </c>
      <c r="J488">
        <v>1</v>
      </c>
      <c r="K488">
        <v>1</v>
      </c>
      <c r="N488">
        <v>0</v>
      </c>
      <c r="O488">
        <v>0</v>
      </c>
      <c r="P488">
        <v>0</v>
      </c>
      <c r="Q488">
        <v>0</v>
      </c>
      <c r="R488">
        <v>0</v>
      </c>
      <c r="S488">
        <v>0</v>
      </c>
      <c r="T488">
        <v>0</v>
      </c>
      <c r="U488">
        <v>0</v>
      </c>
      <c r="V488">
        <v>0</v>
      </c>
      <c r="W488">
        <v>18.399999999999999</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S488">
        <v>1</v>
      </c>
      <c r="AT488">
        <v>1</v>
      </c>
      <c r="AU488">
        <v>1</v>
      </c>
      <c r="AV488">
        <v>1</v>
      </c>
      <c r="AW488">
        <v>1</v>
      </c>
      <c r="AX488">
        <v>1</v>
      </c>
      <c r="AY488">
        <v>1</v>
      </c>
      <c r="AZ488">
        <v>1</v>
      </c>
      <c r="BA488">
        <v>1</v>
      </c>
      <c r="BB488">
        <v>1</v>
      </c>
      <c r="BC488">
        <v>1</v>
      </c>
      <c r="BD488">
        <v>1</v>
      </c>
      <c r="BE488">
        <v>1</v>
      </c>
      <c r="BF488">
        <v>1</v>
      </c>
      <c r="BG488">
        <v>1</v>
      </c>
      <c r="BH488">
        <v>1</v>
      </c>
      <c r="BI488">
        <v>1</v>
      </c>
      <c r="BJ488">
        <v>1</v>
      </c>
      <c r="BK488">
        <v>1</v>
      </c>
      <c r="BL488">
        <v>1</v>
      </c>
      <c r="BM488">
        <v>1</v>
      </c>
      <c r="BN488">
        <v>1</v>
      </c>
      <c r="BO488">
        <v>1</v>
      </c>
      <c r="BP488">
        <v>1</v>
      </c>
      <c r="BQ488">
        <v>1</v>
      </c>
      <c r="BR488">
        <v>1</v>
      </c>
      <c r="BS488">
        <v>1</v>
      </c>
      <c r="BT488">
        <v>1</v>
      </c>
      <c r="BU488">
        <v>1</v>
      </c>
      <c r="BV488">
        <v>1</v>
      </c>
      <c r="BW488">
        <v>0</v>
      </c>
    </row>
    <row r="489" spans="1:75" x14ac:dyDescent="0.25">
      <c r="A489">
        <v>2449000</v>
      </c>
      <c r="B489">
        <v>1</v>
      </c>
      <c r="C489" s="1">
        <v>28672</v>
      </c>
      <c r="D489">
        <v>1</v>
      </c>
      <c r="E489">
        <v>52.6</v>
      </c>
      <c r="F489">
        <v>112.3</v>
      </c>
      <c r="G489">
        <v>22</v>
      </c>
      <c r="H489">
        <v>7</v>
      </c>
      <c r="I489">
        <v>1</v>
      </c>
      <c r="J489">
        <v>1</v>
      </c>
      <c r="K489">
        <v>1</v>
      </c>
      <c r="N489">
        <v>0</v>
      </c>
      <c r="O489">
        <v>0</v>
      </c>
      <c r="P489">
        <v>0</v>
      </c>
      <c r="Q489">
        <v>5.0999999999999996</v>
      </c>
      <c r="R489">
        <v>0</v>
      </c>
      <c r="S489">
        <v>0</v>
      </c>
      <c r="T489">
        <v>0</v>
      </c>
      <c r="U489">
        <v>0</v>
      </c>
      <c r="V489">
        <v>0</v>
      </c>
      <c r="W489">
        <v>0</v>
      </c>
      <c r="X489">
        <v>0</v>
      </c>
      <c r="Y489">
        <v>0</v>
      </c>
      <c r="Z489">
        <v>0</v>
      </c>
      <c r="AA489">
        <v>0</v>
      </c>
      <c r="AB489">
        <v>0</v>
      </c>
      <c r="AC489">
        <v>20.6</v>
      </c>
      <c r="AD489">
        <v>0</v>
      </c>
      <c r="AE489">
        <v>13.6</v>
      </c>
      <c r="AF489">
        <v>0</v>
      </c>
      <c r="AG489">
        <v>4</v>
      </c>
      <c r="AH489">
        <v>12.4</v>
      </c>
      <c r="AI489">
        <v>52.6</v>
      </c>
      <c r="AJ489">
        <v>0</v>
      </c>
      <c r="AK489">
        <v>0</v>
      </c>
      <c r="AL489">
        <v>0</v>
      </c>
      <c r="AM489">
        <v>0</v>
      </c>
      <c r="AN489">
        <v>4</v>
      </c>
      <c r="AO489">
        <v>0</v>
      </c>
      <c r="AP489">
        <v>0</v>
      </c>
      <c r="AQ489">
        <v>0</v>
      </c>
      <c r="AR489">
        <v>0</v>
      </c>
      <c r="AS489">
        <v>1</v>
      </c>
      <c r="AT489">
        <v>1</v>
      </c>
      <c r="AU489">
        <v>1</v>
      </c>
      <c r="AV489">
        <v>1</v>
      </c>
      <c r="AW489">
        <v>1</v>
      </c>
      <c r="AX489">
        <v>1</v>
      </c>
      <c r="AY489">
        <v>1</v>
      </c>
      <c r="AZ489">
        <v>1</v>
      </c>
      <c r="BA489">
        <v>1</v>
      </c>
      <c r="BB489">
        <v>1</v>
      </c>
      <c r="BC489">
        <v>1</v>
      </c>
      <c r="BD489">
        <v>1</v>
      </c>
      <c r="BE489">
        <v>1</v>
      </c>
      <c r="BF489">
        <v>1</v>
      </c>
      <c r="BG489">
        <v>1</v>
      </c>
      <c r="BH489">
        <v>1</v>
      </c>
      <c r="BI489">
        <v>1</v>
      </c>
      <c r="BJ489">
        <v>1</v>
      </c>
      <c r="BK489">
        <v>1</v>
      </c>
      <c r="BL489">
        <v>1</v>
      </c>
      <c r="BM489">
        <v>1</v>
      </c>
      <c r="BN489">
        <v>1</v>
      </c>
      <c r="BO489">
        <v>1</v>
      </c>
      <c r="BP489">
        <v>1</v>
      </c>
      <c r="BQ489">
        <v>1</v>
      </c>
      <c r="BR489">
        <v>1</v>
      </c>
      <c r="BS489">
        <v>1</v>
      </c>
      <c r="BT489">
        <v>1</v>
      </c>
      <c r="BU489">
        <v>1</v>
      </c>
      <c r="BV489">
        <v>1</v>
      </c>
      <c r="BW489">
        <v>1</v>
      </c>
    </row>
    <row r="490" spans="1:75" x14ac:dyDescent="0.25">
      <c r="A490">
        <v>2449000</v>
      </c>
      <c r="B490">
        <v>1</v>
      </c>
      <c r="C490" s="1">
        <v>28703</v>
      </c>
      <c r="D490">
        <v>1</v>
      </c>
      <c r="E490">
        <v>30.4</v>
      </c>
      <c r="F490">
        <v>61.6</v>
      </c>
      <c r="G490">
        <v>12</v>
      </c>
      <c r="H490">
        <v>3</v>
      </c>
      <c r="I490">
        <v>1</v>
      </c>
      <c r="J490">
        <v>1</v>
      </c>
      <c r="K490">
        <v>1</v>
      </c>
      <c r="N490">
        <v>0</v>
      </c>
      <c r="O490">
        <v>0</v>
      </c>
      <c r="P490">
        <v>0</v>
      </c>
      <c r="Q490">
        <v>0</v>
      </c>
      <c r="R490">
        <v>0</v>
      </c>
      <c r="S490">
        <v>0</v>
      </c>
      <c r="T490">
        <v>0</v>
      </c>
      <c r="U490">
        <v>0</v>
      </c>
      <c r="V490">
        <v>0</v>
      </c>
      <c r="W490">
        <v>0</v>
      </c>
      <c r="X490">
        <v>0</v>
      </c>
      <c r="Y490">
        <v>30.4</v>
      </c>
      <c r="Z490">
        <v>0</v>
      </c>
      <c r="AA490">
        <v>0</v>
      </c>
      <c r="AB490">
        <v>0</v>
      </c>
      <c r="AC490">
        <v>0</v>
      </c>
      <c r="AD490">
        <v>0</v>
      </c>
      <c r="AE490">
        <v>0</v>
      </c>
      <c r="AF490">
        <v>0</v>
      </c>
      <c r="AG490">
        <v>9.6</v>
      </c>
      <c r="AH490">
        <v>0</v>
      </c>
      <c r="AI490">
        <v>0</v>
      </c>
      <c r="AJ490">
        <v>0</v>
      </c>
      <c r="AK490">
        <v>0</v>
      </c>
      <c r="AL490">
        <v>0</v>
      </c>
      <c r="AM490">
        <v>0</v>
      </c>
      <c r="AN490">
        <v>0</v>
      </c>
      <c r="AO490">
        <v>0</v>
      </c>
      <c r="AP490">
        <v>0</v>
      </c>
      <c r="AQ490">
        <v>0</v>
      </c>
      <c r="AR490">
        <v>21.6</v>
      </c>
      <c r="AS490">
        <v>1</v>
      </c>
      <c r="AT490">
        <v>1</v>
      </c>
      <c r="AU490">
        <v>1</v>
      </c>
      <c r="AV490">
        <v>1</v>
      </c>
      <c r="AW490">
        <v>1</v>
      </c>
      <c r="AX490">
        <v>1</v>
      </c>
      <c r="AY490">
        <v>1</v>
      </c>
      <c r="AZ490">
        <v>1</v>
      </c>
      <c r="BA490">
        <v>1</v>
      </c>
      <c r="BB490">
        <v>1</v>
      </c>
      <c r="BC490">
        <v>1</v>
      </c>
      <c r="BD490">
        <v>1</v>
      </c>
      <c r="BE490">
        <v>1</v>
      </c>
      <c r="BF490">
        <v>1</v>
      </c>
      <c r="BG490">
        <v>1</v>
      </c>
      <c r="BH490">
        <v>1</v>
      </c>
      <c r="BI490">
        <v>1</v>
      </c>
      <c r="BJ490">
        <v>1</v>
      </c>
      <c r="BK490">
        <v>1</v>
      </c>
      <c r="BL490">
        <v>1</v>
      </c>
      <c r="BM490">
        <v>1</v>
      </c>
      <c r="BN490">
        <v>1</v>
      </c>
      <c r="BO490">
        <v>1</v>
      </c>
      <c r="BP490">
        <v>1</v>
      </c>
      <c r="BQ490">
        <v>1</v>
      </c>
      <c r="BR490">
        <v>1</v>
      </c>
      <c r="BS490">
        <v>1</v>
      </c>
      <c r="BT490">
        <v>1</v>
      </c>
      <c r="BU490">
        <v>1</v>
      </c>
      <c r="BV490">
        <v>1</v>
      </c>
      <c r="BW490">
        <v>1</v>
      </c>
    </row>
    <row r="491" spans="1:75" x14ac:dyDescent="0.25">
      <c r="A491">
        <v>2449000</v>
      </c>
      <c r="B491">
        <v>1</v>
      </c>
      <c r="C491" s="1">
        <v>28734</v>
      </c>
      <c r="D491">
        <v>1</v>
      </c>
      <c r="E491">
        <v>30.4</v>
      </c>
      <c r="F491">
        <v>110.2</v>
      </c>
      <c r="G491">
        <v>5</v>
      </c>
      <c r="H491">
        <v>5</v>
      </c>
      <c r="I491">
        <v>1</v>
      </c>
      <c r="J491">
        <v>1</v>
      </c>
      <c r="K491">
        <v>1</v>
      </c>
      <c r="N491">
        <v>0</v>
      </c>
      <c r="O491">
        <v>0</v>
      </c>
      <c r="P491">
        <v>0</v>
      </c>
      <c r="Q491">
        <v>20</v>
      </c>
      <c r="R491">
        <v>30.4</v>
      </c>
      <c r="S491">
        <v>12.2</v>
      </c>
      <c r="T491">
        <v>0</v>
      </c>
      <c r="U491">
        <v>22.1</v>
      </c>
      <c r="V491">
        <v>0</v>
      </c>
      <c r="W491">
        <v>0</v>
      </c>
      <c r="X491">
        <v>0</v>
      </c>
      <c r="Y491">
        <v>0</v>
      </c>
      <c r="Z491">
        <v>0</v>
      </c>
      <c r="AA491">
        <v>0</v>
      </c>
      <c r="AB491">
        <v>25.5</v>
      </c>
      <c r="AC491">
        <v>0</v>
      </c>
      <c r="AD491">
        <v>0</v>
      </c>
      <c r="AE491">
        <v>0</v>
      </c>
      <c r="AF491">
        <v>0</v>
      </c>
      <c r="AG491">
        <v>0</v>
      </c>
      <c r="AH491">
        <v>0</v>
      </c>
      <c r="AI491">
        <v>0</v>
      </c>
      <c r="AJ491">
        <v>0</v>
      </c>
      <c r="AK491">
        <v>0</v>
      </c>
      <c r="AL491">
        <v>0</v>
      </c>
      <c r="AM491">
        <v>0</v>
      </c>
      <c r="AN491">
        <v>0</v>
      </c>
      <c r="AO491">
        <v>0</v>
      </c>
      <c r="AP491">
        <v>0</v>
      </c>
      <c r="AQ491">
        <v>0</v>
      </c>
      <c r="AS491">
        <v>1</v>
      </c>
      <c r="AT491">
        <v>1</v>
      </c>
      <c r="AU491">
        <v>1</v>
      </c>
      <c r="AV491">
        <v>1</v>
      </c>
      <c r="AW491">
        <v>1</v>
      </c>
      <c r="AX491">
        <v>1</v>
      </c>
      <c r="AY491">
        <v>1</v>
      </c>
      <c r="AZ491">
        <v>1</v>
      </c>
      <c r="BA491">
        <v>1</v>
      </c>
      <c r="BB491">
        <v>1</v>
      </c>
      <c r="BC491">
        <v>1</v>
      </c>
      <c r="BD491">
        <v>1</v>
      </c>
      <c r="BE491">
        <v>1</v>
      </c>
      <c r="BF491">
        <v>1</v>
      </c>
      <c r="BG491">
        <v>1</v>
      </c>
      <c r="BH491">
        <v>1</v>
      </c>
      <c r="BI491">
        <v>1</v>
      </c>
      <c r="BJ491">
        <v>1</v>
      </c>
      <c r="BK491">
        <v>1</v>
      </c>
      <c r="BL491">
        <v>1</v>
      </c>
      <c r="BM491">
        <v>1</v>
      </c>
      <c r="BN491">
        <v>1</v>
      </c>
      <c r="BO491">
        <v>1</v>
      </c>
      <c r="BP491">
        <v>1</v>
      </c>
      <c r="BQ491">
        <v>1</v>
      </c>
      <c r="BR491">
        <v>1</v>
      </c>
      <c r="BS491">
        <v>1</v>
      </c>
      <c r="BT491">
        <v>1</v>
      </c>
      <c r="BU491">
        <v>1</v>
      </c>
      <c r="BV491">
        <v>1</v>
      </c>
      <c r="BW491">
        <v>0</v>
      </c>
    </row>
    <row r="492" spans="1:75" x14ac:dyDescent="0.25">
      <c r="A492">
        <v>2449000</v>
      </c>
      <c r="B492">
        <v>1</v>
      </c>
      <c r="C492" s="1">
        <v>28764</v>
      </c>
      <c r="D492">
        <v>1</v>
      </c>
      <c r="E492">
        <v>12.4</v>
      </c>
      <c r="F492">
        <v>25.8</v>
      </c>
      <c r="G492">
        <v>21</v>
      </c>
      <c r="H492">
        <v>4</v>
      </c>
      <c r="I492">
        <v>1</v>
      </c>
      <c r="J492">
        <v>1</v>
      </c>
      <c r="K492">
        <v>1</v>
      </c>
      <c r="N492">
        <v>0</v>
      </c>
      <c r="O492">
        <v>0</v>
      </c>
      <c r="P492">
        <v>0</v>
      </c>
      <c r="Q492">
        <v>0</v>
      </c>
      <c r="R492">
        <v>0</v>
      </c>
      <c r="S492">
        <v>0</v>
      </c>
      <c r="T492">
        <v>0</v>
      </c>
      <c r="U492">
        <v>0</v>
      </c>
      <c r="V492">
        <v>0</v>
      </c>
      <c r="W492">
        <v>0</v>
      </c>
      <c r="X492">
        <v>4.2</v>
      </c>
      <c r="Y492">
        <v>0</v>
      </c>
      <c r="Z492">
        <v>0</v>
      </c>
      <c r="AA492">
        <v>0</v>
      </c>
      <c r="AB492">
        <v>0</v>
      </c>
      <c r="AC492">
        <v>0</v>
      </c>
      <c r="AD492">
        <v>0</v>
      </c>
      <c r="AE492">
        <v>0</v>
      </c>
      <c r="AF492">
        <v>0</v>
      </c>
      <c r="AG492">
        <v>7.2</v>
      </c>
      <c r="AH492">
        <v>12.4</v>
      </c>
      <c r="AI492">
        <v>0</v>
      </c>
      <c r="AJ492">
        <v>0</v>
      </c>
      <c r="AK492">
        <v>0</v>
      </c>
      <c r="AL492">
        <v>0</v>
      </c>
      <c r="AM492">
        <v>0</v>
      </c>
      <c r="AN492">
        <v>0</v>
      </c>
      <c r="AO492">
        <v>0</v>
      </c>
      <c r="AP492">
        <v>2</v>
      </c>
      <c r="AQ492">
        <v>0</v>
      </c>
      <c r="AR492">
        <v>0</v>
      </c>
      <c r="AS492">
        <v>1</v>
      </c>
      <c r="AT492">
        <v>1</v>
      </c>
      <c r="AU492">
        <v>1</v>
      </c>
      <c r="AV492">
        <v>1</v>
      </c>
      <c r="AW492">
        <v>1</v>
      </c>
      <c r="AX492">
        <v>1</v>
      </c>
      <c r="AY492">
        <v>1</v>
      </c>
      <c r="AZ492">
        <v>1</v>
      </c>
      <c r="BA492">
        <v>1</v>
      </c>
      <c r="BB492">
        <v>1</v>
      </c>
      <c r="BC492">
        <v>1</v>
      </c>
      <c r="BD492">
        <v>1</v>
      </c>
      <c r="BE492">
        <v>1</v>
      </c>
      <c r="BF492">
        <v>1</v>
      </c>
      <c r="BG492">
        <v>1</v>
      </c>
      <c r="BH492">
        <v>1</v>
      </c>
      <c r="BI492">
        <v>1</v>
      </c>
      <c r="BJ492">
        <v>1</v>
      </c>
      <c r="BK492">
        <v>1</v>
      </c>
      <c r="BL492">
        <v>1</v>
      </c>
      <c r="BM492">
        <v>1</v>
      </c>
      <c r="BN492">
        <v>1</v>
      </c>
      <c r="BO492">
        <v>1</v>
      </c>
      <c r="BP492">
        <v>1</v>
      </c>
      <c r="BQ492">
        <v>1</v>
      </c>
      <c r="BR492">
        <v>1</v>
      </c>
      <c r="BS492">
        <v>1</v>
      </c>
      <c r="BT492">
        <v>1</v>
      </c>
      <c r="BU492">
        <v>1</v>
      </c>
      <c r="BV492">
        <v>1</v>
      </c>
      <c r="BW492">
        <v>1</v>
      </c>
    </row>
    <row r="493" spans="1:75" x14ac:dyDescent="0.25">
      <c r="A493">
        <v>2449000</v>
      </c>
      <c r="B493">
        <v>1</v>
      </c>
      <c r="C493" s="1">
        <v>28795</v>
      </c>
      <c r="D493">
        <v>1</v>
      </c>
      <c r="E493">
        <v>8.1999999999999993</v>
      </c>
      <c r="F493">
        <v>39.799999999999997</v>
      </c>
      <c r="G493">
        <v>4</v>
      </c>
      <c r="H493">
        <v>9</v>
      </c>
      <c r="I493">
        <v>1</v>
      </c>
      <c r="J493">
        <v>1</v>
      </c>
      <c r="K493">
        <v>1</v>
      </c>
      <c r="N493">
        <v>0</v>
      </c>
      <c r="O493">
        <v>0</v>
      </c>
      <c r="P493">
        <v>0</v>
      </c>
      <c r="Q493">
        <v>8.1999999999999993</v>
      </c>
      <c r="R493">
        <v>4.5999999999999996</v>
      </c>
      <c r="S493">
        <v>0</v>
      </c>
      <c r="T493">
        <v>0</v>
      </c>
      <c r="U493">
        <v>0</v>
      </c>
      <c r="V493">
        <v>0</v>
      </c>
      <c r="W493">
        <v>0</v>
      </c>
      <c r="X493">
        <v>0</v>
      </c>
      <c r="Y493">
        <v>4</v>
      </c>
      <c r="Z493">
        <v>0</v>
      </c>
      <c r="AA493">
        <v>0</v>
      </c>
      <c r="AB493">
        <v>2.4</v>
      </c>
      <c r="AC493">
        <v>0</v>
      </c>
      <c r="AD493">
        <v>0</v>
      </c>
      <c r="AE493">
        <v>0</v>
      </c>
      <c r="AF493">
        <v>5</v>
      </c>
      <c r="AG493">
        <v>3.6</v>
      </c>
      <c r="AH493">
        <v>0</v>
      </c>
      <c r="AI493">
        <v>0</v>
      </c>
      <c r="AJ493">
        <v>0</v>
      </c>
      <c r="AK493">
        <v>0</v>
      </c>
      <c r="AL493">
        <v>4</v>
      </c>
      <c r="AM493">
        <v>0</v>
      </c>
      <c r="AN493">
        <v>1.2</v>
      </c>
      <c r="AO493">
        <v>6.8</v>
      </c>
      <c r="AP493">
        <v>0</v>
      </c>
      <c r="AQ493">
        <v>0</v>
      </c>
      <c r="AS493">
        <v>1</v>
      </c>
      <c r="AT493">
        <v>1</v>
      </c>
      <c r="AU493">
        <v>1</v>
      </c>
      <c r="AV493">
        <v>1</v>
      </c>
      <c r="AW493">
        <v>1</v>
      </c>
      <c r="AX493">
        <v>1</v>
      </c>
      <c r="AY493">
        <v>1</v>
      </c>
      <c r="AZ493">
        <v>1</v>
      </c>
      <c r="BA493">
        <v>1</v>
      </c>
      <c r="BB493">
        <v>1</v>
      </c>
      <c r="BC493">
        <v>1</v>
      </c>
      <c r="BD493">
        <v>1</v>
      </c>
      <c r="BE493">
        <v>1</v>
      </c>
      <c r="BF493">
        <v>1</v>
      </c>
      <c r="BG493">
        <v>1</v>
      </c>
      <c r="BH493">
        <v>1</v>
      </c>
      <c r="BI493">
        <v>1</v>
      </c>
      <c r="BJ493">
        <v>1</v>
      </c>
      <c r="BK493">
        <v>1</v>
      </c>
      <c r="BL493">
        <v>1</v>
      </c>
      <c r="BM493">
        <v>1</v>
      </c>
      <c r="BN493">
        <v>1</v>
      </c>
      <c r="BO493">
        <v>1</v>
      </c>
      <c r="BP493">
        <v>1</v>
      </c>
      <c r="BQ493">
        <v>1</v>
      </c>
      <c r="BR493">
        <v>1</v>
      </c>
      <c r="BS493">
        <v>1</v>
      </c>
      <c r="BT493">
        <v>1</v>
      </c>
      <c r="BU493">
        <v>1</v>
      </c>
      <c r="BV493">
        <v>1</v>
      </c>
      <c r="BW493">
        <v>0</v>
      </c>
    </row>
    <row r="494" spans="1:75" x14ac:dyDescent="0.25">
      <c r="A494">
        <v>2449000</v>
      </c>
      <c r="B494">
        <v>1</v>
      </c>
      <c r="C494" s="1">
        <v>28825</v>
      </c>
      <c r="D494">
        <v>1</v>
      </c>
      <c r="E494">
        <v>5.2</v>
      </c>
      <c r="F494">
        <v>28</v>
      </c>
      <c r="G494">
        <v>10</v>
      </c>
      <c r="H494">
        <v>9</v>
      </c>
      <c r="I494">
        <v>1</v>
      </c>
      <c r="J494">
        <v>1</v>
      </c>
      <c r="K494">
        <v>1</v>
      </c>
      <c r="N494">
        <v>0</v>
      </c>
      <c r="O494">
        <v>0</v>
      </c>
      <c r="P494">
        <v>0</v>
      </c>
      <c r="Q494">
        <v>0</v>
      </c>
      <c r="R494">
        <v>0</v>
      </c>
      <c r="S494">
        <v>0</v>
      </c>
      <c r="T494">
        <v>0</v>
      </c>
      <c r="U494">
        <v>4</v>
      </c>
      <c r="V494">
        <v>0</v>
      </c>
      <c r="W494">
        <v>5.2</v>
      </c>
      <c r="X494">
        <v>0</v>
      </c>
      <c r="Y494">
        <v>0</v>
      </c>
      <c r="Z494">
        <v>0</v>
      </c>
      <c r="AA494">
        <v>0</v>
      </c>
      <c r="AB494">
        <v>0</v>
      </c>
      <c r="AC494">
        <v>0</v>
      </c>
      <c r="AD494">
        <v>2</v>
      </c>
      <c r="AE494">
        <v>0</v>
      </c>
      <c r="AF494">
        <v>0</v>
      </c>
      <c r="AG494">
        <v>0</v>
      </c>
      <c r="AH494">
        <v>0</v>
      </c>
      <c r="AI494">
        <v>1.2</v>
      </c>
      <c r="AJ494">
        <v>0</v>
      </c>
      <c r="AK494">
        <v>4.2</v>
      </c>
      <c r="AL494">
        <v>3.4</v>
      </c>
      <c r="AM494">
        <v>5</v>
      </c>
      <c r="AN494">
        <v>0</v>
      </c>
      <c r="AO494">
        <v>0</v>
      </c>
      <c r="AP494">
        <v>2</v>
      </c>
      <c r="AQ494">
        <v>1</v>
      </c>
      <c r="AR494">
        <v>0</v>
      </c>
      <c r="AS494">
        <v>1</v>
      </c>
      <c r="AT494">
        <v>1</v>
      </c>
      <c r="AU494">
        <v>1</v>
      </c>
      <c r="AV494">
        <v>1</v>
      </c>
      <c r="AW494">
        <v>1</v>
      </c>
      <c r="AX494">
        <v>1</v>
      </c>
      <c r="AY494">
        <v>1</v>
      </c>
      <c r="AZ494">
        <v>1</v>
      </c>
      <c r="BA494">
        <v>1</v>
      </c>
      <c r="BB494">
        <v>1</v>
      </c>
      <c r="BC494">
        <v>1</v>
      </c>
      <c r="BD494">
        <v>1</v>
      </c>
      <c r="BE494">
        <v>1</v>
      </c>
      <c r="BF494">
        <v>1</v>
      </c>
      <c r="BG494">
        <v>1</v>
      </c>
      <c r="BH494">
        <v>1</v>
      </c>
      <c r="BI494">
        <v>1</v>
      </c>
      <c r="BJ494">
        <v>1</v>
      </c>
      <c r="BK494">
        <v>1</v>
      </c>
      <c r="BL494">
        <v>1</v>
      </c>
      <c r="BM494">
        <v>1</v>
      </c>
      <c r="BN494">
        <v>1</v>
      </c>
      <c r="BO494">
        <v>1</v>
      </c>
      <c r="BP494">
        <v>1</v>
      </c>
      <c r="BQ494">
        <v>1</v>
      </c>
      <c r="BR494">
        <v>1</v>
      </c>
      <c r="BS494">
        <v>1</v>
      </c>
      <c r="BT494">
        <v>1</v>
      </c>
      <c r="BU494">
        <v>1</v>
      </c>
      <c r="BV494">
        <v>1</v>
      </c>
      <c r="BW494">
        <v>1</v>
      </c>
    </row>
    <row r="495" spans="1:75" s="2" customFormat="1" x14ac:dyDescent="0.25">
      <c r="A495" s="2">
        <v>2449000</v>
      </c>
      <c r="B495" s="2">
        <v>1</v>
      </c>
      <c r="C495" s="3">
        <v>28856</v>
      </c>
      <c r="D495" s="2">
        <v>1</v>
      </c>
      <c r="E495" s="2">
        <v>12.4</v>
      </c>
      <c r="F495" s="2">
        <v>65.3</v>
      </c>
      <c r="G495" s="2">
        <v>28</v>
      </c>
      <c r="H495" s="2">
        <v>10</v>
      </c>
      <c r="I495" s="2">
        <v>1</v>
      </c>
      <c r="J495" s="2">
        <v>1</v>
      </c>
      <c r="K495" s="2">
        <v>1</v>
      </c>
      <c r="N495" s="2">
        <v>2</v>
      </c>
      <c r="O495" s="2">
        <v>3.1</v>
      </c>
      <c r="P495" s="2">
        <v>2.4</v>
      </c>
      <c r="Q495" s="2">
        <v>10.6</v>
      </c>
      <c r="R495" s="2">
        <v>0</v>
      </c>
      <c r="S495" s="2">
        <v>0</v>
      </c>
      <c r="T495" s="2">
        <v>0</v>
      </c>
      <c r="U495" s="2">
        <v>0</v>
      </c>
      <c r="V495" s="2">
        <v>0</v>
      </c>
      <c r="W495" s="2">
        <v>0</v>
      </c>
      <c r="X495" s="2">
        <v>0</v>
      </c>
      <c r="Y495" s="2">
        <v>0</v>
      </c>
      <c r="Z495" s="2">
        <v>8.9</v>
      </c>
      <c r="AA495" s="2">
        <v>0</v>
      </c>
      <c r="AB495" s="2">
        <v>0</v>
      </c>
      <c r="AC495" s="2">
        <v>0</v>
      </c>
      <c r="AD495" s="2">
        <v>0</v>
      </c>
      <c r="AE495" s="2">
        <v>0</v>
      </c>
      <c r="AF495" s="2">
        <v>0</v>
      </c>
      <c r="AG495" s="2">
        <v>0</v>
      </c>
      <c r="AH495" s="2">
        <v>0</v>
      </c>
      <c r="AI495" s="2">
        <v>0</v>
      </c>
      <c r="AJ495" s="2">
        <v>0</v>
      </c>
      <c r="AK495" s="2">
        <v>0</v>
      </c>
      <c r="AL495" s="2">
        <v>0</v>
      </c>
      <c r="AM495" s="2">
        <v>5.7</v>
      </c>
      <c r="AN495" s="2">
        <v>10.199999999999999</v>
      </c>
      <c r="AO495" s="2">
        <v>12.4</v>
      </c>
      <c r="AP495" s="2">
        <v>4.2</v>
      </c>
      <c r="AQ495" s="2">
        <v>5.8</v>
      </c>
      <c r="AR495" s="2">
        <v>0</v>
      </c>
      <c r="AS495" s="2">
        <v>1</v>
      </c>
      <c r="AT495" s="2">
        <v>1</v>
      </c>
      <c r="AU495" s="2">
        <v>1</v>
      </c>
      <c r="AV495" s="2">
        <v>1</v>
      </c>
      <c r="AW495" s="2">
        <v>1</v>
      </c>
      <c r="AX495" s="2">
        <v>1</v>
      </c>
      <c r="AY495" s="2">
        <v>1</v>
      </c>
      <c r="AZ495" s="2">
        <v>1</v>
      </c>
      <c r="BA495" s="2">
        <v>1</v>
      </c>
      <c r="BB495" s="2">
        <v>1</v>
      </c>
      <c r="BC495" s="2">
        <v>1</v>
      </c>
      <c r="BD495" s="2">
        <v>1</v>
      </c>
      <c r="BE495" s="2">
        <v>1</v>
      </c>
      <c r="BF495" s="2">
        <v>1</v>
      </c>
      <c r="BG495" s="2">
        <v>1</v>
      </c>
      <c r="BH495" s="2">
        <v>1</v>
      </c>
      <c r="BI495" s="2">
        <v>1</v>
      </c>
      <c r="BJ495" s="2">
        <v>1</v>
      </c>
      <c r="BK495" s="2">
        <v>1</v>
      </c>
      <c r="BL495" s="2">
        <v>1</v>
      </c>
      <c r="BM495" s="2">
        <v>1</v>
      </c>
      <c r="BN495" s="2">
        <v>1</v>
      </c>
      <c r="BO495" s="2">
        <v>1</v>
      </c>
      <c r="BP495" s="2">
        <v>1</v>
      </c>
      <c r="BQ495" s="2">
        <v>1</v>
      </c>
      <c r="BR495" s="2">
        <v>1</v>
      </c>
      <c r="BS495" s="2">
        <v>1</v>
      </c>
      <c r="BT495" s="2">
        <v>1</v>
      </c>
      <c r="BU495" s="2">
        <v>1</v>
      </c>
      <c r="BV495" s="2">
        <v>1</v>
      </c>
      <c r="BW495" s="2">
        <v>1</v>
      </c>
    </row>
    <row r="496" spans="1:75" x14ac:dyDescent="0.25">
      <c r="A496">
        <v>2449000</v>
      </c>
      <c r="B496">
        <v>1</v>
      </c>
      <c r="C496" s="1">
        <v>28887</v>
      </c>
      <c r="D496">
        <v>1</v>
      </c>
      <c r="E496">
        <v>10.4</v>
      </c>
      <c r="F496">
        <v>33.200000000000003</v>
      </c>
      <c r="G496">
        <v>25</v>
      </c>
      <c r="H496">
        <v>8</v>
      </c>
      <c r="I496">
        <v>1</v>
      </c>
      <c r="J496">
        <v>1</v>
      </c>
      <c r="K496">
        <v>1</v>
      </c>
      <c r="N496">
        <v>0</v>
      </c>
      <c r="O496">
        <v>2</v>
      </c>
      <c r="P496">
        <v>0</v>
      </c>
      <c r="Q496">
        <v>0</v>
      </c>
      <c r="R496">
        <v>0</v>
      </c>
      <c r="S496">
        <v>0</v>
      </c>
      <c r="T496">
        <v>0</v>
      </c>
      <c r="U496">
        <v>0</v>
      </c>
      <c r="V496">
        <v>0</v>
      </c>
      <c r="W496">
        <v>0</v>
      </c>
      <c r="X496">
        <v>0</v>
      </c>
      <c r="Y496">
        <v>5</v>
      </c>
      <c r="Z496">
        <v>2.4</v>
      </c>
      <c r="AA496">
        <v>6.2</v>
      </c>
      <c r="AB496">
        <v>0</v>
      </c>
      <c r="AC496">
        <v>0</v>
      </c>
      <c r="AD496">
        <v>0</v>
      </c>
      <c r="AE496">
        <v>0</v>
      </c>
      <c r="AF496">
        <v>0</v>
      </c>
      <c r="AG496">
        <v>0</v>
      </c>
      <c r="AH496">
        <v>1</v>
      </c>
      <c r="AI496">
        <v>0</v>
      </c>
      <c r="AJ496">
        <v>0</v>
      </c>
      <c r="AK496">
        <v>0</v>
      </c>
      <c r="AL496">
        <v>10.4</v>
      </c>
      <c r="AM496">
        <v>2.2000000000000002</v>
      </c>
      <c r="AN496">
        <v>4</v>
      </c>
      <c r="AO496">
        <v>0</v>
      </c>
      <c r="AS496">
        <v>1</v>
      </c>
      <c r="AT496">
        <v>1</v>
      </c>
      <c r="AU496">
        <v>1</v>
      </c>
      <c r="AV496">
        <v>1</v>
      </c>
      <c r="AW496">
        <v>1</v>
      </c>
      <c r="AX496">
        <v>1</v>
      </c>
      <c r="AY496">
        <v>1</v>
      </c>
      <c r="AZ496">
        <v>1</v>
      </c>
      <c r="BA496">
        <v>1</v>
      </c>
      <c r="BB496">
        <v>1</v>
      </c>
      <c r="BC496">
        <v>1</v>
      </c>
      <c r="BD496">
        <v>1</v>
      </c>
      <c r="BE496">
        <v>1</v>
      </c>
      <c r="BF496">
        <v>1</v>
      </c>
      <c r="BG496">
        <v>1</v>
      </c>
      <c r="BH496">
        <v>1</v>
      </c>
      <c r="BI496">
        <v>1</v>
      </c>
      <c r="BJ496">
        <v>1</v>
      </c>
      <c r="BK496">
        <v>1</v>
      </c>
      <c r="BL496">
        <v>1</v>
      </c>
      <c r="BM496">
        <v>1</v>
      </c>
      <c r="BN496">
        <v>1</v>
      </c>
      <c r="BO496">
        <v>1</v>
      </c>
      <c r="BP496">
        <v>1</v>
      </c>
      <c r="BQ496">
        <v>1</v>
      </c>
      <c r="BR496">
        <v>1</v>
      </c>
      <c r="BS496">
        <v>1</v>
      </c>
      <c r="BT496">
        <v>1</v>
      </c>
      <c r="BU496">
        <v>0</v>
      </c>
    </row>
    <row r="497" spans="1:75" x14ac:dyDescent="0.25">
      <c r="A497">
        <v>2449000</v>
      </c>
      <c r="B497">
        <v>1</v>
      </c>
      <c r="C497" s="1">
        <v>28915</v>
      </c>
      <c r="D497">
        <v>1</v>
      </c>
      <c r="E497">
        <v>20</v>
      </c>
      <c r="F497">
        <v>57</v>
      </c>
      <c r="G497">
        <v>2</v>
      </c>
      <c r="H497">
        <v>6</v>
      </c>
      <c r="I497">
        <v>1</v>
      </c>
      <c r="J497">
        <v>1</v>
      </c>
      <c r="K497">
        <v>1</v>
      </c>
      <c r="N497">
        <v>17.100000000000001</v>
      </c>
      <c r="O497">
        <v>20</v>
      </c>
      <c r="P497">
        <v>0</v>
      </c>
      <c r="Q497">
        <v>0</v>
      </c>
      <c r="R497">
        <v>0</v>
      </c>
      <c r="S497">
        <v>0</v>
      </c>
      <c r="T497">
        <v>0</v>
      </c>
      <c r="U497">
        <v>0</v>
      </c>
      <c r="V497">
        <v>0</v>
      </c>
      <c r="W497">
        <v>4.5</v>
      </c>
      <c r="X497">
        <v>5.2</v>
      </c>
      <c r="Y497">
        <v>0</v>
      </c>
      <c r="Z497">
        <v>0</v>
      </c>
      <c r="AA497">
        <v>0</v>
      </c>
      <c r="AB497">
        <v>0</v>
      </c>
      <c r="AC497">
        <v>0</v>
      </c>
      <c r="AD497">
        <v>0</v>
      </c>
      <c r="AE497">
        <v>0</v>
      </c>
      <c r="AF497">
        <v>0</v>
      </c>
      <c r="AG497">
        <v>0</v>
      </c>
      <c r="AH497">
        <v>0</v>
      </c>
      <c r="AI497">
        <v>0</v>
      </c>
      <c r="AJ497">
        <v>0</v>
      </c>
      <c r="AK497">
        <v>0</v>
      </c>
      <c r="AL497">
        <v>8.1999999999999993</v>
      </c>
      <c r="AM497">
        <v>0</v>
      </c>
      <c r="AN497">
        <v>0</v>
      </c>
      <c r="AO497">
        <v>0</v>
      </c>
      <c r="AP497">
        <v>0</v>
      </c>
      <c r="AQ497">
        <v>0</v>
      </c>
      <c r="AR497">
        <v>2</v>
      </c>
      <c r="AS497">
        <v>1</v>
      </c>
      <c r="AT497">
        <v>1</v>
      </c>
      <c r="AU497">
        <v>1</v>
      </c>
      <c r="AV497">
        <v>1</v>
      </c>
      <c r="AW497">
        <v>1</v>
      </c>
      <c r="AX497">
        <v>1</v>
      </c>
      <c r="AY497">
        <v>1</v>
      </c>
      <c r="AZ497">
        <v>1</v>
      </c>
      <c r="BA497">
        <v>1</v>
      </c>
      <c r="BB497">
        <v>1</v>
      </c>
      <c r="BC497">
        <v>1</v>
      </c>
      <c r="BD497">
        <v>1</v>
      </c>
      <c r="BE497">
        <v>1</v>
      </c>
      <c r="BF497">
        <v>1</v>
      </c>
      <c r="BG497">
        <v>1</v>
      </c>
      <c r="BH497">
        <v>1</v>
      </c>
      <c r="BI497">
        <v>1</v>
      </c>
      <c r="BJ497">
        <v>1</v>
      </c>
      <c r="BK497">
        <v>1</v>
      </c>
      <c r="BL497">
        <v>1</v>
      </c>
      <c r="BM497">
        <v>1</v>
      </c>
      <c r="BN497">
        <v>1</v>
      </c>
      <c r="BO497">
        <v>1</v>
      </c>
      <c r="BP497">
        <v>1</v>
      </c>
      <c r="BQ497">
        <v>1</v>
      </c>
      <c r="BR497">
        <v>1</v>
      </c>
      <c r="BS497">
        <v>1</v>
      </c>
      <c r="BT497">
        <v>1</v>
      </c>
      <c r="BU497">
        <v>1</v>
      </c>
      <c r="BV497">
        <v>1</v>
      </c>
      <c r="BW497">
        <v>1</v>
      </c>
    </row>
    <row r="498" spans="1:75" x14ac:dyDescent="0.25">
      <c r="A498">
        <v>2449000</v>
      </c>
      <c r="B498">
        <v>1</v>
      </c>
      <c r="C498" s="1">
        <v>28946</v>
      </c>
      <c r="D498">
        <v>1</v>
      </c>
      <c r="E498">
        <v>5.2</v>
      </c>
      <c r="F498">
        <v>15.4</v>
      </c>
      <c r="G498">
        <v>7</v>
      </c>
      <c r="H498">
        <v>4</v>
      </c>
      <c r="I498">
        <v>1</v>
      </c>
      <c r="J498">
        <v>1</v>
      </c>
      <c r="K498">
        <v>1</v>
      </c>
      <c r="N498">
        <v>0</v>
      </c>
      <c r="O498">
        <v>0</v>
      </c>
      <c r="P498">
        <v>0</v>
      </c>
      <c r="Q498">
        <v>2</v>
      </c>
      <c r="R498">
        <v>0</v>
      </c>
      <c r="S498">
        <v>0</v>
      </c>
      <c r="T498">
        <v>5.2</v>
      </c>
      <c r="U498">
        <v>0</v>
      </c>
      <c r="V498">
        <v>0</v>
      </c>
      <c r="W498">
        <v>0</v>
      </c>
      <c r="X498">
        <v>0</v>
      </c>
      <c r="Y498">
        <v>0</v>
      </c>
      <c r="Z498">
        <v>0</v>
      </c>
      <c r="AA498">
        <v>4</v>
      </c>
      <c r="AB498">
        <v>0</v>
      </c>
      <c r="AC498">
        <v>0</v>
      </c>
      <c r="AD498">
        <v>0</v>
      </c>
      <c r="AE498">
        <v>0</v>
      </c>
      <c r="AF498">
        <v>0</v>
      </c>
      <c r="AG498">
        <v>0</v>
      </c>
      <c r="AH498">
        <v>0</v>
      </c>
      <c r="AI498">
        <v>0</v>
      </c>
      <c r="AJ498">
        <v>0</v>
      </c>
      <c r="AK498">
        <v>0</v>
      </c>
      <c r="AL498">
        <v>0</v>
      </c>
      <c r="AM498">
        <v>4.2</v>
      </c>
      <c r="AN498">
        <v>0</v>
      </c>
      <c r="AO498">
        <v>0</v>
      </c>
      <c r="AP498">
        <v>0</v>
      </c>
      <c r="AQ498">
        <v>0</v>
      </c>
      <c r="AS498">
        <v>1</v>
      </c>
      <c r="AT498">
        <v>1</v>
      </c>
      <c r="AU498">
        <v>1</v>
      </c>
      <c r="AV498">
        <v>1</v>
      </c>
      <c r="AW498">
        <v>1</v>
      </c>
      <c r="AX498">
        <v>1</v>
      </c>
      <c r="AY498">
        <v>1</v>
      </c>
      <c r="AZ498">
        <v>1</v>
      </c>
      <c r="BA498">
        <v>1</v>
      </c>
      <c r="BB498">
        <v>1</v>
      </c>
      <c r="BC498">
        <v>1</v>
      </c>
      <c r="BD498">
        <v>1</v>
      </c>
      <c r="BE498">
        <v>1</v>
      </c>
      <c r="BF498">
        <v>1</v>
      </c>
      <c r="BG498">
        <v>1</v>
      </c>
      <c r="BH498">
        <v>1</v>
      </c>
      <c r="BI498">
        <v>1</v>
      </c>
      <c r="BJ498">
        <v>1</v>
      </c>
      <c r="BK498">
        <v>1</v>
      </c>
      <c r="BL498">
        <v>1</v>
      </c>
      <c r="BM498">
        <v>1</v>
      </c>
      <c r="BN498">
        <v>1</v>
      </c>
      <c r="BO498">
        <v>1</v>
      </c>
      <c r="BP498">
        <v>1</v>
      </c>
      <c r="BQ498">
        <v>1</v>
      </c>
      <c r="BR498">
        <v>1</v>
      </c>
      <c r="BS498">
        <v>1</v>
      </c>
      <c r="BT498">
        <v>1</v>
      </c>
      <c r="BU498">
        <v>1</v>
      </c>
      <c r="BV498">
        <v>1</v>
      </c>
      <c r="BW498">
        <v>0</v>
      </c>
    </row>
    <row r="499" spans="1:75" x14ac:dyDescent="0.25">
      <c r="A499">
        <v>2449000</v>
      </c>
      <c r="B499">
        <v>1</v>
      </c>
      <c r="C499" s="1">
        <v>28976</v>
      </c>
      <c r="D499">
        <v>1</v>
      </c>
      <c r="E499">
        <v>37.6</v>
      </c>
      <c r="F499">
        <v>135.80000000000001</v>
      </c>
      <c r="G499">
        <v>14</v>
      </c>
      <c r="H499">
        <v>11</v>
      </c>
      <c r="I499">
        <v>1</v>
      </c>
      <c r="J499">
        <v>1</v>
      </c>
      <c r="K499">
        <v>1</v>
      </c>
      <c r="N499">
        <v>2</v>
      </c>
      <c r="O499">
        <v>0</v>
      </c>
      <c r="P499">
        <v>7</v>
      </c>
      <c r="Q499">
        <v>5.2</v>
      </c>
      <c r="R499">
        <v>2</v>
      </c>
      <c r="S499">
        <v>0</v>
      </c>
      <c r="T499">
        <v>0</v>
      </c>
      <c r="U499">
        <v>15</v>
      </c>
      <c r="V499">
        <v>22</v>
      </c>
      <c r="W499">
        <v>0</v>
      </c>
      <c r="X499">
        <v>0</v>
      </c>
      <c r="Y499">
        <v>10.6</v>
      </c>
      <c r="Z499">
        <v>10.6</v>
      </c>
      <c r="AA499">
        <v>37.6</v>
      </c>
      <c r="AB499">
        <v>0</v>
      </c>
      <c r="AC499">
        <v>0</v>
      </c>
      <c r="AD499">
        <v>0</v>
      </c>
      <c r="AE499">
        <v>0</v>
      </c>
      <c r="AF499">
        <v>0</v>
      </c>
      <c r="AG499">
        <v>0</v>
      </c>
      <c r="AH499">
        <v>0</v>
      </c>
      <c r="AI499">
        <v>0</v>
      </c>
      <c r="AJ499">
        <v>0</v>
      </c>
      <c r="AK499">
        <v>12.2</v>
      </c>
      <c r="AL499">
        <v>0</v>
      </c>
      <c r="AM499">
        <v>0</v>
      </c>
      <c r="AN499">
        <v>0</v>
      </c>
      <c r="AO499">
        <v>0</v>
      </c>
      <c r="AP499">
        <v>0</v>
      </c>
      <c r="AQ499">
        <v>0</v>
      </c>
      <c r="AR499">
        <v>11.6</v>
      </c>
      <c r="AS499">
        <v>1</v>
      </c>
      <c r="AT499">
        <v>1</v>
      </c>
      <c r="AU499">
        <v>1</v>
      </c>
      <c r="AV499">
        <v>1</v>
      </c>
      <c r="AW499">
        <v>1</v>
      </c>
      <c r="AX499">
        <v>1</v>
      </c>
      <c r="AY499">
        <v>1</v>
      </c>
      <c r="AZ499">
        <v>1</v>
      </c>
      <c r="BA499">
        <v>1</v>
      </c>
      <c r="BB499">
        <v>1</v>
      </c>
      <c r="BC499">
        <v>1</v>
      </c>
      <c r="BD499">
        <v>1</v>
      </c>
      <c r="BE499">
        <v>1</v>
      </c>
      <c r="BF499">
        <v>1</v>
      </c>
      <c r="BG499">
        <v>1</v>
      </c>
      <c r="BH499">
        <v>1</v>
      </c>
      <c r="BI499">
        <v>1</v>
      </c>
      <c r="BJ499">
        <v>1</v>
      </c>
      <c r="BK499">
        <v>1</v>
      </c>
      <c r="BL499">
        <v>1</v>
      </c>
      <c r="BM499">
        <v>1</v>
      </c>
      <c r="BN499">
        <v>1</v>
      </c>
      <c r="BO499">
        <v>1</v>
      </c>
      <c r="BP499">
        <v>1</v>
      </c>
      <c r="BQ499">
        <v>1</v>
      </c>
      <c r="BR499">
        <v>1</v>
      </c>
      <c r="BS499">
        <v>1</v>
      </c>
      <c r="BT499">
        <v>1</v>
      </c>
      <c r="BU499">
        <v>1</v>
      </c>
      <c r="BV499">
        <v>1</v>
      </c>
      <c r="BW499">
        <v>1</v>
      </c>
    </row>
    <row r="500" spans="1:75" x14ac:dyDescent="0.25">
      <c r="A500">
        <v>2449000</v>
      </c>
      <c r="B500">
        <v>1</v>
      </c>
      <c r="C500" s="1">
        <v>29007</v>
      </c>
      <c r="D500">
        <v>1</v>
      </c>
      <c r="E500">
        <v>5</v>
      </c>
      <c r="F500">
        <v>6</v>
      </c>
      <c r="G500">
        <v>12</v>
      </c>
      <c r="H500">
        <v>2</v>
      </c>
      <c r="I500">
        <v>1</v>
      </c>
      <c r="J500">
        <v>1</v>
      </c>
      <c r="K500">
        <v>1</v>
      </c>
      <c r="N500">
        <v>0</v>
      </c>
      <c r="O500">
        <v>0</v>
      </c>
      <c r="P500">
        <v>0</v>
      </c>
      <c r="Q500">
        <v>0</v>
      </c>
      <c r="R500">
        <v>0</v>
      </c>
      <c r="S500">
        <v>0</v>
      </c>
      <c r="T500">
        <v>0</v>
      </c>
      <c r="U500">
        <v>0</v>
      </c>
      <c r="V500">
        <v>1</v>
      </c>
      <c r="W500">
        <v>0</v>
      </c>
      <c r="X500">
        <v>0</v>
      </c>
      <c r="Y500">
        <v>5</v>
      </c>
      <c r="Z500">
        <v>0</v>
      </c>
      <c r="AA500">
        <v>0</v>
      </c>
      <c r="AB500">
        <v>0</v>
      </c>
      <c r="AC500">
        <v>0</v>
      </c>
      <c r="AD500">
        <v>0</v>
      </c>
      <c r="AE500">
        <v>0</v>
      </c>
      <c r="AF500">
        <v>0</v>
      </c>
      <c r="AG500">
        <v>0</v>
      </c>
      <c r="AH500">
        <v>0</v>
      </c>
      <c r="AI500">
        <v>0</v>
      </c>
      <c r="AJ500">
        <v>0</v>
      </c>
      <c r="AK500">
        <v>0</v>
      </c>
      <c r="AL500">
        <v>0</v>
      </c>
      <c r="AM500">
        <v>0</v>
      </c>
      <c r="AN500">
        <v>0</v>
      </c>
      <c r="AO500">
        <v>0</v>
      </c>
      <c r="AP500">
        <v>0</v>
      </c>
      <c r="AQ500">
        <v>0</v>
      </c>
      <c r="AS500">
        <v>1</v>
      </c>
      <c r="AT500">
        <v>1</v>
      </c>
      <c r="AU500">
        <v>1</v>
      </c>
      <c r="AV500">
        <v>1</v>
      </c>
      <c r="AW500">
        <v>1</v>
      </c>
      <c r="AX500">
        <v>1</v>
      </c>
      <c r="AY500">
        <v>1</v>
      </c>
      <c r="AZ500">
        <v>1</v>
      </c>
      <c r="BA500">
        <v>1</v>
      </c>
      <c r="BB500">
        <v>1</v>
      </c>
      <c r="BC500">
        <v>1</v>
      </c>
      <c r="BD500">
        <v>1</v>
      </c>
      <c r="BE500">
        <v>1</v>
      </c>
      <c r="BF500">
        <v>1</v>
      </c>
      <c r="BG500">
        <v>1</v>
      </c>
      <c r="BH500">
        <v>1</v>
      </c>
      <c r="BI500">
        <v>1</v>
      </c>
      <c r="BJ500">
        <v>1</v>
      </c>
      <c r="BK500">
        <v>1</v>
      </c>
      <c r="BL500">
        <v>1</v>
      </c>
      <c r="BM500">
        <v>1</v>
      </c>
      <c r="BN500">
        <v>1</v>
      </c>
      <c r="BO500">
        <v>1</v>
      </c>
      <c r="BP500">
        <v>1</v>
      </c>
      <c r="BQ500">
        <v>1</v>
      </c>
      <c r="BR500">
        <v>1</v>
      </c>
      <c r="BS500">
        <v>1</v>
      </c>
      <c r="BT500">
        <v>1</v>
      </c>
      <c r="BU500">
        <v>1</v>
      </c>
      <c r="BV500">
        <v>1</v>
      </c>
      <c r="BW500">
        <v>0</v>
      </c>
    </row>
    <row r="501" spans="1:75" x14ac:dyDescent="0.25">
      <c r="A501">
        <v>2449000</v>
      </c>
      <c r="B501">
        <v>1</v>
      </c>
      <c r="C501" s="1">
        <v>29037</v>
      </c>
      <c r="D501">
        <v>1</v>
      </c>
      <c r="E501">
        <v>12.4</v>
      </c>
      <c r="F501">
        <v>46.5</v>
      </c>
      <c r="G501">
        <v>20</v>
      </c>
      <c r="H501">
        <v>5</v>
      </c>
      <c r="I501">
        <v>1</v>
      </c>
      <c r="J501">
        <v>1</v>
      </c>
      <c r="K501">
        <v>1</v>
      </c>
      <c r="N501">
        <v>0</v>
      </c>
      <c r="O501">
        <v>10.1</v>
      </c>
      <c r="P501">
        <v>0</v>
      </c>
      <c r="Q501">
        <v>0</v>
      </c>
      <c r="R501">
        <v>0</v>
      </c>
      <c r="S501">
        <v>0</v>
      </c>
      <c r="T501">
        <v>0</v>
      </c>
      <c r="U501">
        <v>0</v>
      </c>
      <c r="V501">
        <v>0</v>
      </c>
      <c r="W501">
        <v>11.3</v>
      </c>
      <c r="X501">
        <v>0</v>
      </c>
      <c r="Y501">
        <v>0</v>
      </c>
      <c r="Z501">
        <v>0</v>
      </c>
      <c r="AA501">
        <v>0</v>
      </c>
      <c r="AB501">
        <v>0</v>
      </c>
      <c r="AC501">
        <v>0</v>
      </c>
      <c r="AD501">
        <v>0</v>
      </c>
      <c r="AE501">
        <v>0</v>
      </c>
      <c r="AF501">
        <v>0</v>
      </c>
      <c r="AG501">
        <v>12.4</v>
      </c>
      <c r="AH501">
        <v>0</v>
      </c>
      <c r="AI501">
        <v>0</v>
      </c>
      <c r="AJ501">
        <v>0</v>
      </c>
      <c r="AK501">
        <v>0</v>
      </c>
      <c r="AL501">
        <v>3.6</v>
      </c>
      <c r="AM501">
        <v>9.1</v>
      </c>
      <c r="AN501">
        <v>0</v>
      </c>
      <c r="AO501">
        <v>0</v>
      </c>
      <c r="AP501">
        <v>0</v>
      </c>
      <c r="AQ501">
        <v>0</v>
      </c>
      <c r="AR501">
        <v>0</v>
      </c>
      <c r="AS501">
        <v>1</v>
      </c>
      <c r="AT501">
        <v>1</v>
      </c>
      <c r="AU501">
        <v>1</v>
      </c>
      <c r="AV501">
        <v>1</v>
      </c>
      <c r="AW501">
        <v>1</v>
      </c>
      <c r="AX501">
        <v>1</v>
      </c>
      <c r="AY501">
        <v>1</v>
      </c>
      <c r="AZ501">
        <v>1</v>
      </c>
      <c r="BA501">
        <v>1</v>
      </c>
      <c r="BB501">
        <v>1</v>
      </c>
      <c r="BC501">
        <v>1</v>
      </c>
      <c r="BD501">
        <v>1</v>
      </c>
      <c r="BE501">
        <v>1</v>
      </c>
      <c r="BF501">
        <v>1</v>
      </c>
      <c r="BG501">
        <v>1</v>
      </c>
      <c r="BH501">
        <v>1</v>
      </c>
      <c r="BI501">
        <v>1</v>
      </c>
      <c r="BJ501">
        <v>1</v>
      </c>
      <c r="BK501">
        <v>1</v>
      </c>
      <c r="BL501">
        <v>1</v>
      </c>
      <c r="BM501">
        <v>1</v>
      </c>
      <c r="BN501">
        <v>1</v>
      </c>
      <c r="BO501">
        <v>1</v>
      </c>
      <c r="BP501">
        <v>1</v>
      </c>
      <c r="BQ501">
        <v>1</v>
      </c>
      <c r="BR501">
        <v>1</v>
      </c>
      <c r="BS501">
        <v>1</v>
      </c>
      <c r="BT501">
        <v>1</v>
      </c>
      <c r="BU501">
        <v>1</v>
      </c>
      <c r="BV501">
        <v>1</v>
      </c>
      <c r="BW501">
        <v>1</v>
      </c>
    </row>
    <row r="502" spans="1:75" x14ac:dyDescent="0.25">
      <c r="A502">
        <v>2449000</v>
      </c>
      <c r="B502">
        <v>1</v>
      </c>
      <c r="C502" s="1">
        <v>29068</v>
      </c>
      <c r="D502">
        <v>1</v>
      </c>
      <c r="E502">
        <v>29.7</v>
      </c>
      <c r="F502">
        <v>67.599999999999994</v>
      </c>
      <c r="G502">
        <v>18</v>
      </c>
      <c r="H502">
        <v>4</v>
      </c>
      <c r="I502">
        <v>1</v>
      </c>
      <c r="J502">
        <v>1</v>
      </c>
      <c r="K502">
        <v>1</v>
      </c>
      <c r="N502">
        <v>0</v>
      </c>
      <c r="O502">
        <v>0</v>
      </c>
      <c r="P502">
        <v>0</v>
      </c>
      <c r="Q502">
        <v>0</v>
      </c>
      <c r="R502">
        <v>0</v>
      </c>
      <c r="S502">
        <v>0</v>
      </c>
      <c r="T502">
        <v>0</v>
      </c>
      <c r="U502">
        <v>0</v>
      </c>
      <c r="V502">
        <v>0</v>
      </c>
      <c r="W502">
        <v>0</v>
      </c>
      <c r="X502">
        <v>0</v>
      </c>
      <c r="Y502">
        <v>18.600000000000001</v>
      </c>
      <c r="Z502">
        <v>0</v>
      </c>
      <c r="AA502">
        <v>0</v>
      </c>
      <c r="AB502">
        <v>9</v>
      </c>
      <c r="AC502">
        <v>0</v>
      </c>
      <c r="AD502">
        <v>0</v>
      </c>
      <c r="AE502">
        <v>29.7</v>
      </c>
      <c r="AF502">
        <v>0</v>
      </c>
      <c r="AG502">
        <v>0</v>
      </c>
      <c r="AH502">
        <v>0</v>
      </c>
      <c r="AI502">
        <v>0</v>
      </c>
      <c r="AJ502">
        <v>0</v>
      </c>
      <c r="AK502">
        <v>0</v>
      </c>
      <c r="AL502">
        <v>0</v>
      </c>
      <c r="AM502">
        <v>0</v>
      </c>
      <c r="AN502">
        <v>10.3</v>
      </c>
      <c r="AO502">
        <v>0</v>
      </c>
      <c r="AP502">
        <v>0</v>
      </c>
      <c r="AQ502">
        <v>0</v>
      </c>
      <c r="AR502">
        <v>0</v>
      </c>
      <c r="AS502">
        <v>1</v>
      </c>
      <c r="AT502">
        <v>1</v>
      </c>
      <c r="AU502">
        <v>1</v>
      </c>
      <c r="AV502">
        <v>1</v>
      </c>
      <c r="AW502">
        <v>1</v>
      </c>
      <c r="AX502">
        <v>1</v>
      </c>
      <c r="AY502">
        <v>1</v>
      </c>
      <c r="AZ502">
        <v>1</v>
      </c>
      <c r="BA502">
        <v>1</v>
      </c>
      <c r="BB502">
        <v>1</v>
      </c>
      <c r="BC502">
        <v>1</v>
      </c>
      <c r="BD502">
        <v>1</v>
      </c>
      <c r="BE502">
        <v>1</v>
      </c>
      <c r="BF502">
        <v>1</v>
      </c>
      <c r="BG502">
        <v>1</v>
      </c>
      <c r="BH502">
        <v>1</v>
      </c>
      <c r="BI502">
        <v>1</v>
      </c>
      <c r="BJ502">
        <v>1</v>
      </c>
      <c r="BK502">
        <v>1</v>
      </c>
      <c r="BL502">
        <v>1</v>
      </c>
      <c r="BM502">
        <v>1</v>
      </c>
      <c r="BN502">
        <v>1</v>
      </c>
      <c r="BO502">
        <v>1</v>
      </c>
      <c r="BP502">
        <v>1</v>
      </c>
      <c r="BQ502">
        <v>1</v>
      </c>
      <c r="BR502">
        <v>1</v>
      </c>
      <c r="BS502">
        <v>1</v>
      </c>
      <c r="BT502">
        <v>1</v>
      </c>
      <c r="BU502">
        <v>1</v>
      </c>
      <c r="BV502">
        <v>1</v>
      </c>
      <c r="BW502">
        <v>1</v>
      </c>
    </row>
    <row r="503" spans="1:75" x14ac:dyDescent="0.25">
      <c r="A503">
        <v>2449000</v>
      </c>
      <c r="B503">
        <v>1</v>
      </c>
      <c r="C503" s="1">
        <v>29099</v>
      </c>
      <c r="D503">
        <v>1</v>
      </c>
      <c r="E503">
        <v>38.4</v>
      </c>
      <c r="F503">
        <v>141.5</v>
      </c>
      <c r="G503">
        <v>11</v>
      </c>
      <c r="H503">
        <v>8</v>
      </c>
      <c r="I503">
        <v>1</v>
      </c>
      <c r="J503">
        <v>1</v>
      </c>
      <c r="K503">
        <v>1</v>
      </c>
      <c r="N503">
        <v>0</v>
      </c>
      <c r="O503">
        <v>12.4</v>
      </c>
      <c r="P503">
        <v>9.8000000000000007</v>
      </c>
      <c r="Q503">
        <v>0</v>
      </c>
      <c r="R503">
        <v>0</v>
      </c>
      <c r="S503">
        <v>0</v>
      </c>
      <c r="T503">
        <v>0</v>
      </c>
      <c r="U503">
        <v>0</v>
      </c>
      <c r="V503">
        <v>0</v>
      </c>
      <c r="W503">
        <v>9.5</v>
      </c>
      <c r="X503">
        <v>38.4</v>
      </c>
      <c r="Y503">
        <v>3.4</v>
      </c>
      <c r="Z503">
        <v>34.4</v>
      </c>
      <c r="AA503">
        <v>0</v>
      </c>
      <c r="AB503">
        <v>0</v>
      </c>
      <c r="AC503">
        <v>0</v>
      </c>
      <c r="AD503">
        <v>0</v>
      </c>
      <c r="AE503">
        <v>0</v>
      </c>
      <c r="AF503">
        <v>9.1999999999999993</v>
      </c>
      <c r="AG503">
        <v>0</v>
      </c>
      <c r="AH503">
        <v>0</v>
      </c>
      <c r="AI503">
        <v>0</v>
      </c>
      <c r="AJ503">
        <v>24.4</v>
      </c>
      <c r="AK503">
        <v>0</v>
      </c>
      <c r="AL503">
        <v>0</v>
      </c>
      <c r="AM503">
        <v>0</v>
      </c>
      <c r="AN503">
        <v>0</v>
      </c>
      <c r="AO503">
        <v>0</v>
      </c>
      <c r="AP503">
        <v>0</v>
      </c>
      <c r="AQ503">
        <v>0</v>
      </c>
      <c r="AS503">
        <v>1</v>
      </c>
      <c r="AT503">
        <v>1</v>
      </c>
      <c r="AU503">
        <v>1</v>
      </c>
      <c r="AV503">
        <v>1</v>
      </c>
      <c r="AW503">
        <v>1</v>
      </c>
      <c r="AX503">
        <v>1</v>
      </c>
      <c r="AY503">
        <v>1</v>
      </c>
      <c r="AZ503">
        <v>1</v>
      </c>
      <c r="BA503">
        <v>1</v>
      </c>
      <c r="BB503">
        <v>1</v>
      </c>
      <c r="BC503">
        <v>1</v>
      </c>
      <c r="BD503">
        <v>1</v>
      </c>
      <c r="BE503">
        <v>1</v>
      </c>
      <c r="BF503">
        <v>1</v>
      </c>
      <c r="BG503">
        <v>1</v>
      </c>
      <c r="BH503">
        <v>1</v>
      </c>
      <c r="BI503">
        <v>1</v>
      </c>
      <c r="BJ503">
        <v>1</v>
      </c>
      <c r="BK503">
        <v>1</v>
      </c>
      <c r="BL503">
        <v>1</v>
      </c>
      <c r="BM503">
        <v>1</v>
      </c>
      <c r="BN503">
        <v>1</v>
      </c>
      <c r="BO503">
        <v>1</v>
      </c>
      <c r="BP503">
        <v>1</v>
      </c>
      <c r="BQ503">
        <v>1</v>
      </c>
      <c r="BR503">
        <v>1</v>
      </c>
      <c r="BS503">
        <v>1</v>
      </c>
      <c r="BT503">
        <v>1</v>
      </c>
      <c r="BU503">
        <v>1</v>
      </c>
      <c r="BV503">
        <v>1</v>
      </c>
      <c r="BW503">
        <v>0</v>
      </c>
    </row>
    <row r="504" spans="1:75" x14ac:dyDescent="0.25">
      <c r="A504">
        <v>2449000</v>
      </c>
      <c r="B504">
        <v>1</v>
      </c>
      <c r="C504" s="1">
        <v>29129</v>
      </c>
      <c r="D504">
        <v>1</v>
      </c>
      <c r="E504">
        <v>34.4</v>
      </c>
      <c r="F504">
        <v>89.7</v>
      </c>
      <c r="G504">
        <v>8</v>
      </c>
      <c r="H504">
        <v>11</v>
      </c>
      <c r="I504">
        <v>1</v>
      </c>
      <c r="J504">
        <v>1</v>
      </c>
      <c r="K504">
        <v>1</v>
      </c>
      <c r="N504">
        <v>23.1</v>
      </c>
      <c r="O504">
        <v>4.2</v>
      </c>
      <c r="P504">
        <v>0</v>
      </c>
      <c r="Q504">
        <v>0</v>
      </c>
      <c r="R504">
        <v>0</v>
      </c>
      <c r="S504">
        <v>2</v>
      </c>
      <c r="T504">
        <v>12.2</v>
      </c>
      <c r="U504">
        <v>34.4</v>
      </c>
      <c r="V504">
        <v>0</v>
      </c>
      <c r="W504">
        <v>0</v>
      </c>
      <c r="X504">
        <v>0</v>
      </c>
      <c r="Y504">
        <v>0</v>
      </c>
      <c r="Z504">
        <v>0</v>
      </c>
      <c r="AA504">
        <v>2</v>
      </c>
      <c r="AB504">
        <v>1.4</v>
      </c>
      <c r="AC504">
        <v>0</v>
      </c>
      <c r="AD504">
        <v>0</v>
      </c>
      <c r="AE504">
        <v>0</v>
      </c>
      <c r="AF504">
        <v>0</v>
      </c>
      <c r="AG504">
        <v>0</v>
      </c>
      <c r="AH504">
        <v>2</v>
      </c>
      <c r="AI504">
        <v>1</v>
      </c>
      <c r="AJ504">
        <v>0</v>
      </c>
      <c r="AK504">
        <v>0</v>
      </c>
      <c r="AL504">
        <v>0</v>
      </c>
      <c r="AM504">
        <v>0</v>
      </c>
      <c r="AN504">
        <v>3.2</v>
      </c>
      <c r="AO504">
        <v>0</v>
      </c>
      <c r="AP504">
        <v>4.2</v>
      </c>
      <c r="AQ504">
        <v>0</v>
      </c>
      <c r="AR504">
        <v>0</v>
      </c>
      <c r="AS504">
        <v>1</v>
      </c>
      <c r="AT504">
        <v>1</v>
      </c>
      <c r="AU504">
        <v>1</v>
      </c>
      <c r="AV504">
        <v>1</v>
      </c>
      <c r="AW504">
        <v>1</v>
      </c>
      <c r="AX504">
        <v>1</v>
      </c>
      <c r="AY504">
        <v>1</v>
      </c>
      <c r="AZ504">
        <v>1</v>
      </c>
      <c r="BA504">
        <v>1</v>
      </c>
      <c r="BB504">
        <v>1</v>
      </c>
      <c r="BC504">
        <v>1</v>
      </c>
      <c r="BD504">
        <v>1</v>
      </c>
      <c r="BE504">
        <v>1</v>
      </c>
      <c r="BF504">
        <v>1</v>
      </c>
      <c r="BG504">
        <v>1</v>
      </c>
      <c r="BH504">
        <v>1</v>
      </c>
      <c r="BI504">
        <v>1</v>
      </c>
      <c r="BJ504">
        <v>1</v>
      </c>
      <c r="BK504">
        <v>1</v>
      </c>
      <c r="BL504">
        <v>1</v>
      </c>
      <c r="BM504">
        <v>1</v>
      </c>
      <c r="BN504">
        <v>1</v>
      </c>
      <c r="BO504">
        <v>1</v>
      </c>
      <c r="BP504">
        <v>1</v>
      </c>
      <c r="BQ504">
        <v>1</v>
      </c>
      <c r="BR504">
        <v>1</v>
      </c>
      <c r="BS504">
        <v>1</v>
      </c>
      <c r="BT504">
        <v>1</v>
      </c>
      <c r="BU504">
        <v>1</v>
      </c>
      <c r="BV504">
        <v>1</v>
      </c>
      <c r="BW504">
        <v>1</v>
      </c>
    </row>
    <row r="505" spans="1:75" x14ac:dyDescent="0.25">
      <c r="A505">
        <v>2449000</v>
      </c>
      <c r="B505">
        <v>1</v>
      </c>
      <c r="C505" s="1">
        <v>29160</v>
      </c>
      <c r="D505">
        <v>1</v>
      </c>
      <c r="E505">
        <v>4.2</v>
      </c>
      <c r="F505">
        <v>13.6</v>
      </c>
      <c r="G505">
        <v>14</v>
      </c>
      <c r="H505">
        <v>6</v>
      </c>
      <c r="I505">
        <v>1</v>
      </c>
      <c r="J505">
        <v>1</v>
      </c>
      <c r="K505">
        <v>1</v>
      </c>
      <c r="N505">
        <v>2</v>
      </c>
      <c r="O505">
        <v>0</v>
      </c>
      <c r="P505">
        <v>0</v>
      </c>
      <c r="Q505">
        <v>0</v>
      </c>
      <c r="R505">
        <v>0</v>
      </c>
      <c r="S505">
        <v>0</v>
      </c>
      <c r="T505">
        <v>0</v>
      </c>
      <c r="U505">
        <v>0</v>
      </c>
      <c r="V505">
        <v>0</v>
      </c>
      <c r="W505">
        <v>0</v>
      </c>
      <c r="X505">
        <v>0</v>
      </c>
      <c r="Y505">
        <v>0</v>
      </c>
      <c r="Z505">
        <v>3</v>
      </c>
      <c r="AA505">
        <v>4.2</v>
      </c>
      <c r="AB505">
        <v>1</v>
      </c>
      <c r="AC505">
        <v>0</v>
      </c>
      <c r="AD505">
        <v>0</v>
      </c>
      <c r="AE505">
        <v>0</v>
      </c>
      <c r="AF505">
        <v>2.4</v>
      </c>
      <c r="AG505">
        <v>0</v>
      </c>
      <c r="AH505">
        <v>0</v>
      </c>
      <c r="AI505">
        <v>0</v>
      </c>
      <c r="AJ505">
        <v>1</v>
      </c>
      <c r="AK505">
        <v>0</v>
      </c>
      <c r="AL505">
        <v>0</v>
      </c>
      <c r="AM505">
        <v>0</v>
      </c>
      <c r="AN505">
        <v>0</v>
      </c>
      <c r="AO505">
        <v>0</v>
      </c>
      <c r="AP505">
        <v>0</v>
      </c>
      <c r="AQ505">
        <v>0</v>
      </c>
      <c r="AS505">
        <v>1</v>
      </c>
      <c r="AT505">
        <v>1</v>
      </c>
      <c r="AU505">
        <v>1</v>
      </c>
      <c r="AV505">
        <v>1</v>
      </c>
      <c r="AW505">
        <v>1</v>
      </c>
      <c r="AX505">
        <v>1</v>
      </c>
      <c r="AY505">
        <v>1</v>
      </c>
      <c r="AZ505">
        <v>1</v>
      </c>
      <c r="BA505">
        <v>1</v>
      </c>
      <c r="BB505">
        <v>1</v>
      </c>
      <c r="BC505">
        <v>1</v>
      </c>
      <c r="BD505">
        <v>1</v>
      </c>
      <c r="BE505">
        <v>1</v>
      </c>
      <c r="BF505">
        <v>1</v>
      </c>
      <c r="BG505">
        <v>1</v>
      </c>
      <c r="BH505">
        <v>1</v>
      </c>
      <c r="BI505">
        <v>1</v>
      </c>
      <c r="BJ505">
        <v>1</v>
      </c>
      <c r="BK505">
        <v>1</v>
      </c>
      <c r="BL505">
        <v>1</v>
      </c>
      <c r="BM505">
        <v>1</v>
      </c>
      <c r="BN505">
        <v>1</v>
      </c>
      <c r="BO505">
        <v>1</v>
      </c>
      <c r="BP505">
        <v>1</v>
      </c>
      <c r="BQ505">
        <v>1</v>
      </c>
      <c r="BR505">
        <v>1</v>
      </c>
      <c r="BS505">
        <v>1</v>
      </c>
      <c r="BT505">
        <v>1</v>
      </c>
      <c r="BU505">
        <v>1</v>
      </c>
      <c r="BV505">
        <v>1</v>
      </c>
      <c r="BW505">
        <v>0</v>
      </c>
    </row>
    <row r="506" spans="1:75" x14ac:dyDescent="0.25">
      <c r="A506">
        <v>2449000</v>
      </c>
      <c r="B506">
        <v>1</v>
      </c>
      <c r="C506" s="1">
        <v>29190</v>
      </c>
      <c r="D506">
        <v>1</v>
      </c>
      <c r="E506">
        <v>56.4</v>
      </c>
      <c r="F506">
        <v>105.7</v>
      </c>
      <c r="G506">
        <v>16</v>
      </c>
      <c r="H506">
        <v>10</v>
      </c>
      <c r="I506">
        <v>1</v>
      </c>
      <c r="J506">
        <v>1</v>
      </c>
      <c r="K506">
        <v>1</v>
      </c>
      <c r="N506">
        <v>2</v>
      </c>
      <c r="O506">
        <v>0</v>
      </c>
      <c r="P506">
        <v>1.2</v>
      </c>
      <c r="Q506">
        <v>0</v>
      </c>
      <c r="R506">
        <v>0</v>
      </c>
      <c r="S506">
        <v>4</v>
      </c>
      <c r="T506">
        <v>2</v>
      </c>
      <c r="U506">
        <v>3.4</v>
      </c>
      <c r="V506">
        <v>0</v>
      </c>
      <c r="W506">
        <v>0</v>
      </c>
      <c r="X506">
        <v>18.5</v>
      </c>
      <c r="Y506">
        <v>0</v>
      </c>
      <c r="Z506">
        <v>0</v>
      </c>
      <c r="AA506">
        <v>14.2</v>
      </c>
      <c r="AB506">
        <v>2</v>
      </c>
      <c r="AC506">
        <v>56.4</v>
      </c>
      <c r="AD506">
        <v>0</v>
      </c>
      <c r="AE506">
        <v>0</v>
      </c>
      <c r="AF506">
        <v>0</v>
      </c>
      <c r="AG506">
        <v>0</v>
      </c>
      <c r="AH506">
        <v>0</v>
      </c>
      <c r="AI506">
        <v>0</v>
      </c>
      <c r="AJ506">
        <v>0</v>
      </c>
      <c r="AK506">
        <v>0</v>
      </c>
      <c r="AL506">
        <v>0</v>
      </c>
      <c r="AM506">
        <v>0</v>
      </c>
      <c r="AN506">
        <v>0</v>
      </c>
      <c r="AO506">
        <v>0</v>
      </c>
      <c r="AP506">
        <v>0</v>
      </c>
      <c r="AQ506">
        <v>2</v>
      </c>
      <c r="AR506">
        <v>0</v>
      </c>
      <c r="AS506">
        <v>1</v>
      </c>
      <c r="AT506">
        <v>1</v>
      </c>
      <c r="AU506">
        <v>1</v>
      </c>
      <c r="AV506">
        <v>1</v>
      </c>
      <c r="AW506">
        <v>1</v>
      </c>
      <c r="AX506">
        <v>1</v>
      </c>
      <c r="AY506">
        <v>1</v>
      </c>
      <c r="AZ506">
        <v>1</v>
      </c>
      <c r="BA506">
        <v>1</v>
      </c>
      <c r="BB506">
        <v>1</v>
      </c>
      <c r="BC506">
        <v>1</v>
      </c>
      <c r="BD506">
        <v>1</v>
      </c>
      <c r="BE506">
        <v>1</v>
      </c>
      <c r="BF506">
        <v>1</v>
      </c>
      <c r="BG506">
        <v>1</v>
      </c>
      <c r="BH506">
        <v>1</v>
      </c>
      <c r="BI506">
        <v>1</v>
      </c>
      <c r="BJ506">
        <v>1</v>
      </c>
      <c r="BK506">
        <v>1</v>
      </c>
      <c r="BL506">
        <v>1</v>
      </c>
      <c r="BM506">
        <v>1</v>
      </c>
      <c r="BN506">
        <v>1</v>
      </c>
      <c r="BO506">
        <v>1</v>
      </c>
      <c r="BP506">
        <v>1</v>
      </c>
      <c r="BQ506">
        <v>1</v>
      </c>
      <c r="BR506">
        <v>1</v>
      </c>
      <c r="BS506">
        <v>1</v>
      </c>
      <c r="BT506">
        <v>1</v>
      </c>
      <c r="BU506">
        <v>1</v>
      </c>
      <c r="BV506">
        <v>1</v>
      </c>
      <c r="BW506">
        <v>1</v>
      </c>
    </row>
    <row r="507" spans="1:75" s="2" customFormat="1" x14ac:dyDescent="0.25">
      <c r="A507" s="2">
        <v>2449000</v>
      </c>
      <c r="B507" s="2">
        <v>1</v>
      </c>
      <c r="C507" s="3">
        <v>29221</v>
      </c>
      <c r="D507" s="2">
        <v>1</v>
      </c>
      <c r="E507" s="2">
        <v>32.4</v>
      </c>
      <c r="F507" s="2">
        <v>139.1</v>
      </c>
      <c r="G507" s="2">
        <v>21</v>
      </c>
      <c r="H507" s="2">
        <v>12</v>
      </c>
      <c r="I507" s="2">
        <v>1</v>
      </c>
      <c r="J507" s="2">
        <v>1</v>
      </c>
      <c r="K507" s="2">
        <v>1</v>
      </c>
      <c r="N507" s="2">
        <v>0</v>
      </c>
      <c r="O507" s="2">
        <v>0</v>
      </c>
      <c r="P507" s="2">
        <v>0</v>
      </c>
      <c r="Q507" s="2">
        <v>0</v>
      </c>
      <c r="R507" s="2">
        <v>0</v>
      </c>
      <c r="S507" s="2">
        <v>0</v>
      </c>
      <c r="T507" s="2">
        <v>23.2</v>
      </c>
      <c r="U507" s="2">
        <v>0</v>
      </c>
      <c r="V507" s="2">
        <v>2</v>
      </c>
      <c r="W507" s="2">
        <v>3.4</v>
      </c>
      <c r="X507" s="2">
        <v>10.199999999999999</v>
      </c>
      <c r="Y507" s="2">
        <v>0</v>
      </c>
      <c r="Z507" s="2">
        <v>0</v>
      </c>
      <c r="AA507" s="2">
        <v>0</v>
      </c>
      <c r="AB507" s="2">
        <v>0</v>
      </c>
      <c r="AC507" s="2">
        <v>0</v>
      </c>
      <c r="AD507" s="2">
        <v>0</v>
      </c>
      <c r="AE507" s="2">
        <v>0</v>
      </c>
      <c r="AF507" s="2">
        <v>0</v>
      </c>
      <c r="AG507" s="2">
        <v>2</v>
      </c>
      <c r="AH507" s="2">
        <v>32.4</v>
      </c>
      <c r="AI507" s="2">
        <v>21.2</v>
      </c>
      <c r="AJ507" s="2">
        <v>4.5</v>
      </c>
      <c r="AK507" s="2">
        <v>5.4</v>
      </c>
      <c r="AL507" s="2">
        <v>4.2</v>
      </c>
      <c r="AM507" s="2">
        <v>10.4</v>
      </c>
      <c r="AN507" s="2">
        <v>20.2</v>
      </c>
      <c r="AO507" s="2">
        <v>0</v>
      </c>
      <c r="AP507" s="2">
        <v>0</v>
      </c>
      <c r="AQ507" s="2">
        <v>0</v>
      </c>
      <c r="AR507" s="2">
        <v>0</v>
      </c>
      <c r="AS507" s="2">
        <v>1</v>
      </c>
      <c r="AT507" s="2">
        <v>1</v>
      </c>
      <c r="AU507" s="2">
        <v>1</v>
      </c>
      <c r="AV507" s="2">
        <v>1</v>
      </c>
      <c r="AW507" s="2">
        <v>1</v>
      </c>
      <c r="AX507" s="2">
        <v>1</v>
      </c>
      <c r="AY507" s="2">
        <v>1</v>
      </c>
      <c r="AZ507" s="2">
        <v>1</v>
      </c>
      <c r="BA507" s="2">
        <v>1</v>
      </c>
      <c r="BB507" s="2">
        <v>1</v>
      </c>
      <c r="BC507" s="2">
        <v>1</v>
      </c>
      <c r="BD507" s="2">
        <v>1</v>
      </c>
      <c r="BE507" s="2">
        <v>1</v>
      </c>
      <c r="BF507" s="2">
        <v>1</v>
      </c>
      <c r="BG507" s="2">
        <v>1</v>
      </c>
      <c r="BH507" s="2">
        <v>1</v>
      </c>
      <c r="BI507" s="2">
        <v>1</v>
      </c>
      <c r="BJ507" s="2">
        <v>1</v>
      </c>
      <c r="BK507" s="2">
        <v>1</v>
      </c>
      <c r="BL507" s="2">
        <v>1</v>
      </c>
      <c r="BM507" s="2">
        <v>1</v>
      </c>
      <c r="BN507" s="2">
        <v>1</v>
      </c>
      <c r="BO507" s="2">
        <v>1</v>
      </c>
      <c r="BP507" s="2">
        <v>1</v>
      </c>
      <c r="BQ507" s="2">
        <v>1</v>
      </c>
      <c r="BR507" s="2">
        <v>1</v>
      </c>
      <c r="BS507" s="2">
        <v>1</v>
      </c>
      <c r="BT507" s="2">
        <v>1</v>
      </c>
      <c r="BU507" s="2">
        <v>1</v>
      </c>
      <c r="BV507" s="2">
        <v>1</v>
      </c>
      <c r="BW507" s="2">
        <v>1</v>
      </c>
    </row>
    <row r="508" spans="1:75" x14ac:dyDescent="0.25">
      <c r="A508">
        <v>2449000</v>
      </c>
      <c r="B508">
        <v>1</v>
      </c>
      <c r="C508" s="1">
        <v>29252</v>
      </c>
      <c r="D508">
        <v>1</v>
      </c>
      <c r="E508">
        <v>15.6</v>
      </c>
      <c r="F508">
        <v>42</v>
      </c>
      <c r="G508">
        <v>25</v>
      </c>
      <c r="H508">
        <v>9</v>
      </c>
      <c r="I508">
        <v>1</v>
      </c>
      <c r="J508">
        <v>1</v>
      </c>
      <c r="K508">
        <v>1</v>
      </c>
      <c r="N508">
        <v>0</v>
      </c>
      <c r="O508">
        <v>0</v>
      </c>
      <c r="P508">
        <v>0</v>
      </c>
      <c r="Q508">
        <v>0</v>
      </c>
      <c r="R508">
        <v>0</v>
      </c>
      <c r="S508">
        <v>0</v>
      </c>
      <c r="T508">
        <v>0</v>
      </c>
      <c r="U508">
        <v>0</v>
      </c>
      <c r="V508">
        <v>0</v>
      </c>
      <c r="W508">
        <v>0</v>
      </c>
      <c r="X508">
        <v>1.2</v>
      </c>
      <c r="Y508">
        <v>0</v>
      </c>
      <c r="Z508">
        <v>0</v>
      </c>
      <c r="AA508">
        <v>0</v>
      </c>
      <c r="AB508">
        <v>0</v>
      </c>
      <c r="AC508">
        <v>0</v>
      </c>
      <c r="AD508">
        <v>0</v>
      </c>
      <c r="AE508">
        <v>2</v>
      </c>
      <c r="AF508">
        <v>3.1</v>
      </c>
      <c r="AG508">
        <v>0</v>
      </c>
      <c r="AH508">
        <v>0</v>
      </c>
      <c r="AI508">
        <v>0</v>
      </c>
      <c r="AJ508">
        <v>2</v>
      </c>
      <c r="AK508">
        <v>10.4</v>
      </c>
      <c r="AL508">
        <v>15.6</v>
      </c>
      <c r="AM508">
        <v>4.3</v>
      </c>
      <c r="AN508">
        <v>2</v>
      </c>
      <c r="AO508">
        <v>1.4</v>
      </c>
      <c r="AP508">
        <v>0</v>
      </c>
      <c r="AS508">
        <v>1</v>
      </c>
      <c r="AT508">
        <v>1</v>
      </c>
      <c r="AU508">
        <v>1</v>
      </c>
      <c r="AV508">
        <v>1</v>
      </c>
      <c r="AW508">
        <v>1</v>
      </c>
      <c r="AX508">
        <v>1</v>
      </c>
      <c r="AY508">
        <v>1</v>
      </c>
      <c r="AZ508">
        <v>1</v>
      </c>
      <c r="BA508">
        <v>1</v>
      </c>
      <c r="BB508">
        <v>1</v>
      </c>
      <c r="BC508">
        <v>1</v>
      </c>
      <c r="BD508">
        <v>1</v>
      </c>
      <c r="BE508">
        <v>1</v>
      </c>
      <c r="BF508">
        <v>1</v>
      </c>
      <c r="BG508">
        <v>1</v>
      </c>
      <c r="BH508">
        <v>1</v>
      </c>
      <c r="BI508">
        <v>1</v>
      </c>
      <c r="BJ508">
        <v>1</v>
      </c>
      <c r="BK508">
        <v>1</v>
      </c>
      <c r="BL508">
        <v>1</v>
      </c>
      <c r="BM508">
        <v>1</v>
      </c>
      <c r="BN508">
        <v>1</v>
      </c>
      <c r="BO508">
        <v>1</v>
      </c>
      <c r="BP508">
        <v>1</v>
      </c>
      <c r="BQ508">
        <v>1</v>
      </c>
      <c r="BR508">
        <v>1</v>
      </c>
      <c r="BS508">
        <v>1</v>
      </c>
      <c r="BT508">
        <v>1</v>
      </c>
      <c r="BU508">
        <v>1</v>
      </c>
      <c r="BV508">
        <v>0</v>
      </c>
    </row>
    <row r="509" spans="1:75" x14ac:dyDescent="0.25">
      <c r="A509">
        <v>2449000</v>
      </c>
      <c r="B509">
        <v>1</v>
      </c>
      <c r="C509" s="1">
        <v>29281</v>
      </c>
      <c r="D509">
        <v>1</v>
      </c>
      <c r="E509">
        <v>31.5</v>
      </c>
      <c r="F509">
        <v>80</v>
      </c>
      <c r="G509">
        <v>10</v>
      </c>
      <c r="H509">
        <v>6</v>
      </c>
      <c r="I509">
        <v>1</v>
      </c>
      <c r="J509">
        <v>1</v>
      </c>
      <c r="K509">
        <v>1</v>
      </c>
      <c r="N509">
        <v>0</v>
      </c>
      <c r="O509">
        <v>0</v>
      </c>
      <c r="P509">
        <v>0</v>
      </c>
      <c r="Q509">
        <v>0</v>
      </c>
      <c r="R509">
        <v>0</v>
      </c>
      <c r="S509">
        <v>0</v>
      </c>
      <c r="T509">
        <v>0</v>
      </c>
      <c r="U509">
        <v>0</v>
      </c>
      <c r="V509">
        <v>0</v>
      </c>
      <c r="W509">
        <v>31.5</v>
      </c>
      <c r="X509">
        <v>2.2999999999999998</v>
      </c>
      <c r="Y509">
        <v>0</v>
      </c>
      <c r="Z509">
        <v>2</v>
      </c>
      <c r="AA509">
        <v>27.6</v>
      </c>
      <c r="AB509">
        <v>0</v>
      </c>
      <c r="AC509">
        <v>0</v>
      </c>
      <c r="AD509">
        <v>0</v>
      </c>
      <c r="AE509">
        <v>0</v>
      </c>
      <c r="AF509">
        <v>0</v>
      </c>
      <c r="AG509">
        <v>0</v>
      </c>
      <c r="AH509">
        <v>0</v>
      </c>
      <c r="AI509">
        <v>0</v>
      </c>
      <c r="AJ509">
        <v>0</v>
      </c>
      <c r="AK509">
        <v>0</v>
      </c>
      <c r="AL509">
        <v>0</v>
      </c>
      <c r="AM509">
        <v>0</v>
      </c>
      <c r="AN509">
        <v>0</v>
      </c>
      <c r="AO509">
        <v>0</v>
      </c>
      <c r="AP509">
        <v>0</v>
      </c>
      <c r="AQ509">
        <v>12.4</v>
      </c>
      <c r="AR509">
        <v>4.2</v>
      </c>
      <c r="AS509">
        <v>1</v>
      </c>
      <c r="AT509">
        <v>1</v>
      </c>
      <c r="AU509">
        <v>1</v>
      </c>
      <c r="AV509">
        <v>1</v>
      </c>
      <c r="AW509">
        <v>1</v>
      </c>
      <c r="AX509">
        <v>1</v>
      </c>
      <c r="AY509">
        <v>1</v>
      </c>
      <c r="AZ509">
        <v>1</v>
      </c>
      <c r="BA509">
        <v>1</v>
      </c>
      <c r="BB509">
        <v>1</v>
      </c>
      <c r="BC509">
        <v>1</v>
      </c>
      <c r="BD509">
        <v>1</v>
      </c>
      <c r="BE509">
        <v>1</v>
      </c>
      <c r="BF509">
        <v>1</v>
      </c>
      <c r="BG509">
        <v>1</v>
      </c>
      <c r="BH509">
        <v>1</v>
      </c>
      <c r="BI509">
        <v>1</v>
      </c>
      <c r="BJ509">
        <v>1</v>
      </c>
      <c r="BK509">
        <v>1</v>
      </c>
      <c r="BL509">
        <v>1</v>
      </c>
      <c r="BM509">
        <v>1</v>
      </c>
      <c r="BN509">
        <v>1</v>
      </c>
      <c r="BO509">
        <v>1</v>
      </c>
      <c r="BP509">
        <v>1</v>
      </c>
      <c r="BQ509">
        <v>1</v>
      </c>
      <c r="BR509">
        <v>1</v>
      </c>
      <c r="BS509">
        <v>1</v>
      </c>
      <c r="BT509">
        <v>1</v>
      </c>
      <c r="BU509">
        <v>1</v>
      </c>
      <c r="BV509">
        <v>1</v>
      </c>
      <c r="BW509">
        <v>1</v>
      </c>
    </row>
    <row r="510" spans="1:75" x14ac:dyDescent="0.25">
      <c r="A510">
        <v>2449000</v>
      </c>
      <c r="B510">
        <v>1</v>
      </c>
      <c r="C510" s="1">
        <v>29312</v>
      </c>
      <c r="D510">
        <v>1</v>
      </c>
      <c r="E510">
        <v>46.9</v>
      </c>
      <c r="F510">
        <v>64.3</v>
      </c>
      <c r="G510">
        <v>15</v>
      </c>
      <c r="H510">
        <v>2</v>
      </c>
      <c r="I510">
        <v>1</v>
      </c>
      <c r="J510">
        <v>1</v>
      </c>
      <c r="K510">
        <v>1</v>
      </c>
      <c r="N510">
        <v>0</v>
      </c>
      <c r="O510">
        <v>0</v>
      </c>
      <c r="P510">
        <v>0</v>
      </c>
      <c r="Q510">
        <v>0</v>
      </c>
      <c r="R510">
        <v>0</v>
      </c>
      <c r="S510">
        <v>0</v>
      </c>
      <c r="T510">
        <v>0</v>
      </c>
      <c r="U510">
        <v>0</v>
      </c>
      <c r="V510">
        <v>0</v>
      </c>
      <c r="W510">
        <v>0</v>
      </c>
      <c r="X510">
        <v>0</v>
      </c>
      <c r="Y510">
        <v>0</v>
      </c>
      <c r="Z510">
        <v>0</v>
      </c>
      <c r="AA510">
        <v>17.399999999999999</v>
      </c>
      <c r="AB510">
        <v>46.9</v>
      </c>
      <c r="AC510">
        <v>0</v>
      </c>
      <c r="AD510">
        <v>0</v>
      </c>
      <c r="AE510">
        <v>0</v>
      </c>
      <c r="AF510">
        <v>0</v>
      </c>
      <c r="AG510">
        <v>0</v>
      </c>
      <c r="AH510">
        <v>0</v>
      </c>
      <c r="AI510">
        <v>0</v>
      </c>
      <c r="AJ510">
        <v>0</v>
      </c>
      <c r="AK510">
        <v>0</v>
      </c>
      <c r="AL510">
        <v>0</v>
      </c>
      <c r="AM510">
        <v>0</v>
      </c>
      <c r="AN510">
        <v>0</v>
      </c>
      <c r="AO510">
        <v>0</v>
      </c>
      <c r="AP510">
        <v>0</v>
      </c>
      <c r="AQ510">
        <v>0</v>
      </c>
      <c r="AS510">
        <v>1</v>
      </c>
      <c r="AT510">
        <v>1</v>
      </c>
      <c r="AU510">
        <v>1</v>
      </c>
      <c r="AV510">
        <v>1</v>
      </c>
      <c r="AW510">
        <v>1</v>
      </c>
      <c r="AX510">
        <v>1</v>
      </c>
      <c r="AY510">
        <v>1</v>
      </c>
      <c r="AZ510">
        <v>1</v>
      </c>
      <c r="BA510">
        <v>1</v>
      </c>
      <c r="BB510">
        <v>1</v>
      </c>
      <c r="BC510">
        <v>1</v>
      </c>
      <c r="BD510">
        <v>1</v>
      </c>
      <c r="BE510">
        <v>1</v>
      </c>
      <c r="BF510">
        <v>1</v>
      </c>
      <c r="BG510">
        <v>1</v>
      </c>
      <c r="BH510">
        <v>1</v>
      </c>
      <c r="BI510">
        <v>1</v>
      </c>
      <c r="BJ510">
        <v>1</v>
      </c>
      <c r="BK510">
        <v>1</v>
      </c>
      <c r="BL510">
        <v>1</v>
      </c>
      <c r="BM510">
        <v>1</v>
      </c>
      <c r="BN510">
        <v>1</v>
      </c>
      <c r="BO510">
        <v>1</v>
      </c>
      <c r="BP510">
        <v>1</v>
      </c>
      <c r="BQ510">
        <v>1</v>
      </c>
      <c r="BR510">
        <v>1</v>
      </c>
      <c r="BS510">
        <v>1</v>
      </c>
      <c r="BT510">
        <v>1</v>
      </c>
      <c r="BU510">
        <v>1</v>
      </c>
      <c r="BV510">
        <v>1</v>
      </c>
      <c r="BW510">
        <v>0</v>
      </c>
    </row>
    <row r="511" spans="1:75" x14ac:dyDescent="0.25">
      <c r="A511">
        <v>2449000</v>
      </c>
      <c r="B511">
        <v>1</v>
      </c>
      <c r="C511" s="1">
        <v>29342</v>
      </c>
      <c r="D511">
        <v>1</v>
      </c>
      <c r="E511">
        <v>10.1</v>
      </c>
      <c r="F511">
        <v>16.100000000000001</v>
      </c>
      <c r="G511">
        <v>10</v>
      </c>
      <c r="H511">
        <v>3</v>
      </c>
      <c r="I511">
        <v>1</v>
      </c>
      <c r="J511">
        <v>1</v>
      </c>
      <c r="K511">
        <v>1</v>
      </c>
      <c r="N511">
        <v>0</v>
      </c>
      <c r="O511">
        <v>3.3</v>
      </c>
      <c r="P511">
        <v>0</v>
      </c>
      <c r="Q511">
        <v>0</v>
      </c>
      <c r="R511">
        <v>0</v>
      </c>
      <c r="S511">
        <v>0</v>
      </c>
      <c r="T511">
        <v>0</v>
      </c>
      <c r="U511">
        <v>0</v>
      </c>
      <c r="V511">
        <v>0</v>
      </c>
      <c r="W511">
        <v>10.1</v>
      </c>
      <c r="X511">
        <v>0</v>
      </c>
      <c r="Y511">
        <v>0</v>
      </c>
      <c r="Z511">
        <v>0</v>
      </c>
      <c r="AA511">
        <v>0</v>
      </c>
      <c r="AB511">
        <v>0</v>
      </c>
      <c r="AC511">
        <v>0</v>
      </c>
      <c r="AD511">
        <v>0</v>
      </c>
      <c r="AE511">
        <v>0</v>
      </c>
      <c r="AF511">
        <v>0</v>
      </c>
      <c r="AG511">
        <v>0</v>
      </c>
      <c r="AH511">
        <v>0</v>
      </c>
      <c r="AI511">
        <v>2.7</v>
      </c>
      <c r="AJ511">
        <v>0</v>
      </c>
      <c r="AK511" s="10">
        <v>0</v>
      </c>
      <c r="AL511" s="10">
        <v>0</v>
      </c>
      <c r="AM511" s="10">
        <v>0</v>
      </c>
      <c r="AN511" s="10">
        <v>0</v>
      </c>
      <c r="AO511" s="10">
        <v>0</v>
      </c>
      <c r="AP511" s="10">
        <v>0</v>
      </c>
      <c r="AQ511" s="10">
        <v>0</v>
      </c>
      <c r="AR511" s="10">
        <v>0</v>
      </c>
      <c r="AS511">
        <v>1</v>
      </c>
      <c r="AT511">
        <v>1</v>
      </c>
      <c r="AU511">
        <v>1</v>
      </c>
      <c r="AV511">
        <v>1</v>
      </c>
      <c r="AW511">
        <v>1</v>
      </c>
      <c r="AX511">
        <v>1</v>
      </c>
      <c r="AY511">
        <v>1</v>
      </c>
      <c r="AZ511">
        <v>1</v>
      </c>
      <c r="BA511">
        <v>1</v>
      </c>
      <c r="BB511">
        <v>1</v>
      </c>
      <c r="BC511">
        <v>1</v>
      </c>
      <c r="BD511">
        <v>1</v>
      </c>
      <c r="BE511">
        <v>1</v>
      </c>
      <c r="BF511">
        <v>1</v>
      </c>
      <c r="BG511">
        <v>1</v>
      </c>
      <c r="BH511">
        <v>1</v>
      </c>
      <c r="BI511">
        <v>1</v>
      </c>
      <c r="BJ511">
        <v>1</v>
      </c>
      <c r="BK511">
        <v>1</v>
      </c>
      <c r="BL511">
        <v>1</v>
      </c>
      <c r="BM511">
        <v>1</v>
      </c>
      <c r="BN511">
        <v>1</v>
      </c>
      <c r="BO511">
        <v>1</v>
      </c>
      <c r="BP511">
        <v>1</v>
      </c>
      <c r="BQ511">
        <v>1</v>
      </c>
      <c r="BR511">
        <v>1</v>
      </c>
      <c r="BS511">
        <v>1</v>
      </c>
      <c r="BT511">
        <v>1</v>
      </c>
      <c r="BU511">
        <v>1</v>
      </c>
      <c r="BV511">
        <v>1</v>
      </c>
      <c r="BW511">
        <v>1</v>
      </c>
    </row>
    <row r="512" spans="1:75" x14ac:dyDescent="0.25">
      <c r="A512">
        <v>2449000</v>
      </c>
      <c r="B512">
        <v>1</v>
      </c>
      <c r="C512" s="1">
        <v>29373</v>
      </c>
      <c r="D512">
        <v>1</v>
      </c>
      <c r="E512">
        <v>26.9</v>
      </c>
      <c r="F512">
        <v>53.3</v>
      </c>
      <c r="G512">
        <v>26</v>
      </c>
      <c r="H512">
        <v>7</v>
      </c>
      <c r="I512">
        <v>1</v>
      </c>
      <c r="J512">
        <v>1</v>
      </c>
      <c r="K512">
        <v>1</v>
      </c>
      <c r="N512">
        <v>0</v>
      </c>
      <c r="O512">
        <v>0</v>
      </c>
      <c r="P512">
        <v>2</v>
      </c>
      <c r="Q512">
        <v>0</v>
      </c>
      <c r="R512">
        <v>0</v>
      </c>
      <c r="S512">
        <v>0</v>
      </c>
      <c r="T512">
        <v>0</v>
      </c>
      <c r="U512">
        <v>0</v>
      </c>
      <c r="V512">
        <v>0</v>
      </c>
      <c r="W512">
        <v>0</v>
      </c>
      <c r="X512">
        <v>0</v>
      </c>
      <c r="Y512">
        <v>0</v>
      </c>
      <c r="Z512">
        <v>0</v>
      </c>
      <c r="AA512">
        <v>3.2</v>
      </c>
      <c r="AB512">
        <v>0</v>
      </c>
      <c r="AC512">
        <v>0</v>
      </c>
      <c r="AD512">
        <v>0</v>
      </c>
      <c r="AE512">
        <v>0</v>
      </c>
      <c r="AF512">
        <v>0</v>
      </c>
      <c r="AG512">
        <v>2</v>
      </c>
      <c r="AH512">
        <v>1</v>
      </c>
      <c r="AI512">
        <v>4.2</v>
      </c>
      <c r="AJ512">
        <v>0</v>
      </c>
      <c r="AK512">
        <v>0</v>
      </c>
      <c r="AL512">
        <v>14</v>
      </c>
      <c r="AM512">
        <v>26.9</v>
      </c>
      <c r="AN512">
        <v>0</v>
      </c>
      <c r="AO512">
        <v>0</v>
      </c>
      <c r="AP512">
        <v>0</v>
      </c>
      <c r="AQ512">
        <v>0</v>
      </c>
      <c r="AS512">
        <v>1</v>
      </c>
      <c r="AT512">
        <v>1</v>
      </c>
      <c r="AU512">
        <v>1</v>
      </c>
      <c r="AV512">
        <v>1</v>
      </c>
      <c r="AW512">
        <v>1</v>
      </c>
      <c r="AX512">
        <v>1</v>
      </c>
      <c r="AY512">
        <v>1</v>
      </c>
      <c r="AZ512">
        <v>1</v>
      </c>
      <c r="BA512">
        <v>1</v>
      </c>
      <c r="BB512">
        <v>1</v>
      </c>
      <c r="BC512">
        <v>1</v>
      </c>
      <c r="BD512">
        <v>1</v>
      </c>
      <c r="BE512">
        <v>1</v>
      </c>
      <c r="BF512">
        <v>1</v>
      </c>
      <c r="BG512">
        <v>1</v>
      </c>
      <c r="BH512">
        <v>1</v>
      </c>
      <c r="BI512">
        <v>1</v>
      </c>
      <c r="BJ512">
        <v>1</v>
      </c>
      <c r="BK512">
        <v>1</v>
      </c>
      <c r="BL512">
        <v>1</v>
      </c>
      <c r="BM512">
        <v>1</v>
      </c>
      <c r="BN512">
        <v>1</v>
      </c>
      <c r="BO512">
        <v>1</v>
      </c>
      <c r="BP512">
        <v>1</v>
      </c>
      <c r="BQ512">
        <v>1</v>
      </c>
      <c r="BR512">
        <v>1</v>
      </c>
      <c r="BS512">
        <v>1</v>
      </c>
      <c r="BT512">
        <v>1</v>
      </c>
      <c r="BU512">
        <v>1</v>
      </c>
      <c r="BV512">
        <v>1</v>
      </c>
      <c r="BW512">
        <v>0</v>
      </c>
    </row>
    <row r="513" spans="1:75" x14ac:dyDescent="0.25">
      <c r="A513">
        <v>2449000</v>
      </c>
      <c r="B513">
        <v>1</v>
      </c>
      <c r="C513" s="1">
        <v>29403</v>
      </c>
      <c r="D513">
        <v>1</v>
      </c>
      <c r="E513">
        <v>70.2</v>
      </c>
      <c r="F513">
        <v>99.3</v>
      </c>
      <c r="G513">
        <v>11</v>
      </c>
      <c r="H513">
        <v>5</v>
      </c>
      <c r="I513">
        <v>1</v>
      </c>
      <c r="J513">
        <v>1</v>
      </c>
      <c r="K513">
        <v>1</v>
      </c>
      <c r="N513">
        <v>0</v>
      </c>
      <c r="O513">
        <v>6</v>
      </c>
      <c r="P513">
        <v>2.8</v>
      </c>
      <c r="Q513">
        <v>0</v>
      </c>
      <c r="R513">
        <v>0</v>
      </c>
      <c r="S513">
        <v>0</v>
      </c>
      <c r="T513">
        <v>0</v>
      </c>
      <c r="U513">
        <v>0</v>
      </c>
      <c r="V513">
        <v>0</v>
      </c>
      <c r="W513">
        <v>0</v>
      </c>
      <c r="X513">
        <v>70.2</v>
      </c>
      <c r="Y513">
        <v>0</v>
      </c>
      <c r="Z513">
        <v>0</v>
      </c>
      <c r="AA513">
        <v>0</v>
      </c>
      <c r="AB513">
        <v>0</v>
      </c>
      <c r="AC513">
        <v>0</v>
      </c>
      <c r="AD513">
        <v>0</v>
      </c>
      <c r="AE513">
        <v>0</v>
      </c>
      <c r="AF513">
        <v>0</v>
      </c>
      <c r="AG513">
        <v>0</v>
      </c>
      <c r="AH513">
        <v>0</v>
      </c>
      <c r="AI513">
        <v>0</v>
      </c>
      <c r="AJ513">
        <v>0</v>
      </c>
      <c r="AK513">
        <v>0</v>
      </c>
      <c r="AL513">
        <v>0</v>
      </c>
      <c r="AM513">
        <v>0</v>
      </c>
      <c r="AN513">
        <v>3.2</v>
      </c>
      <c r="AO513">
        <v>0</v>
      </c>
      <c r="AP513">
        <v>0</v>
      </c>
      <c r="AQ513">
        <v>0</v>
      </c>
      <c r="AR513">
        <v>17.100000000000001</v>
      </c>
      <c r="AS513">
        <v>1</v>
      </c>
      <c r="AT513">
        <v>1</v>
      </c>
      <c r="AU513">
        <v>1</v>
      </c>
      <c r="AV513">
        <v>1</v>
      </c>
      <c r="AW513">
        <v>1</v>
      </c>
      <c r="AX513">
        <v>1</v>
      </c>
      <c r="AY513">
        <v>1</v>
      </c>
      <c r="AZ513">
        <v>1</v>
      </c>
      <c r="BA513">
        <v>1</v>
      </c>
      <c r="BB513">
        <v>1</v>
      </c>
      <c r="BC513">
        <v>1</v>
      </c>
      <c r="BD513">
        <v>1</v>
      </c>
      <c r="BE513">
        <v>1</v>
      </c>
      <c r="BF513">
        <v>1</v>
      </c>
      <c r="BG513">
        <v>1</v>
      </c>
      <c r="BH513">
        <v>1</v>
      </c>
      <c r="BI513">
        <v>1</v>
      </c>
      <c r="BJ513">
        <v>1</v>
      </c>
      <c r="BK513">
        <v>1</v>
      </c>
      <c r="BL513">
        <v>1</v>
      </c>
      <c r="BM513">
        <v>1</v>
      </c>
      <c r="BN513">
        <v>1</v>
      </c>
      <c r="BO513">
        <v>1</v>
      </c>
      <c r="BP513">
        <v>1</v>
      </c>
      <c r="BQ513">
        <v>1</v>
      </c>
      <c r="BR513">
        <v>1</v>
      </c>
      <c r="BS513">
        <v>1</v>
      </c>
      <c r="BT513">
        <v>1</v>
      </c>
      <c r="BU513">
        <v>1</v>
      </c>
      <c r="BV513">
        <v>1</v>
      </c>
      <c r="BW513">
        <v>1</v>
      </c>
    </row>
    <row r="514" spans="1:75" x14ac:dyDescent="0.25">
      <c r="A514">
        <v>2449000</v>
      </c>
      <c r="B514">
        <v>1</v>
      </c>
      <c r="C514" s="1">
        <v>29434</v>
      </c>
      <c r="D514">
        <v>1</v>
      </c>
      <c r="E514">
        <v>7.9</v>
      </c>
      <c r="F514">
        <v>23.8</v>
      </c>
      <c r="G514">
        <v>25</v>
      </c>
      <c r="H514">
        <v>8</v>
      </c>
      <c r="I514">
        <v>1</v>
      </c>
      <c r="J514">
        <v>1</v>
      </c>
      <c r="K514">
        <v>1</v>
      </c>
      <c r="N514">
        <v>0</v>
      </c>
      <c r="O514">
        <v>0</v>
      </c>
      <c r="P514">
        <v>0</v>
      </c>
      <c r="Q514">
        <v>0</v>
      </c>
      <c r="R514">
        <v>0</v>
      </c>
      <c r="S514">
        <v>0</v>
      </c>
      <c r="T514">
        <v>3.2</v>
      </c>
      <c r="U514">
        <v>0</v>
      </c>
      <c r="V514">
        <v>0</v>
      </c>
      <c r="W514">
        <v>0</v>
      </c>
      <c r="X514">
        <v>0</v>
      </c>
      <c r="Y514">
        <v>0</v>
      </c>
      <c r="Z514">
        <v>0</v>
      </c>
      <c r="AA514">
        <v>0</v>
      </c>
      <c r="AB514">
        <v>0</v>
      </c>
      <c r="AC514">
        <v>0</v>
      </c>
      <c r="AD514">
        <v>0</v>
      </c>
      <c r="AE514">
        <v>0</v>
      </c>
      <c r="AF514">
        <v>2</v>
      </c>
      <c r="AG514">
        <v>2.1</v>
      </c>
      <c r="AH514">
        <v>0</v>
      </c>
      <c r="AI514">
        <v>1.4</v>
      </c>
      <c r="AJ514">
        <v>2</v>
      </c>
      <c r="AK514">
        <v>1</v>
      </c>
      <c r="AL514">
        <v>7.9</v>
      </c>
      <c r="AM514">
        <v>4.2</v>
      </c>
      <c r="AN514">
        <v>0</v>
      </c>
      <c r="AO514">
        <v>0</v>
      </c>
      <c r="AP514">
        <v>0</v>
      </c>
      <c r="AQ514">
        <v>0</v>
      </c>
      <c r="AR514">
        <v>0</v>
      </c>
      <c r="AS514">
        <v>1</v>
      </c>
      <c r="AT514">
        <v>1</v>
      </c>
      <c r="AU514">
        <v>1</v>
      </c>
      <c r="AV514">
        <v>1</v>
      </c>
      <c r="AW514">
        <v>1</v>
      </c>
      <c r="AX514">
        <v>1</v>
      </c>
      <c r="AY514">
        <v>1</v>
      </c>
      <c r="AZ514">
        <v>1</v>
      </c>
      <c r="BA514">
        <v>1</v>
      </c>
      <c r="BB514">
        <v>1</v>
      </c>
      <c r="BC514">
        <v>1</v>
      </c>
      <c r="BD514">
        <v>1</v>
      </c>
      <c r="BE514">
        <v>1</v>
      </c>
      <c r="BF514">
        <v>1</v>
      </c>
      <c r="BG514">
        <v>1</v>
      </c>
      <c r="BH514">
        <v>1</v>
      </c>
      <c r="BI514">
        <v>1</v>
      </c>
      <c r="BJ514">
        <v>1</v>
      </c>
      <c r="BK514">
        <v>1</v>
      </c>
      <c r="BL514">
        <v>1</v>
      </c>
      <c r="BM514">
        <v>1</v>
      </c>
      <c r="BN514">
        <v>1</v>
      </c>
      <c r="BO514">
        <v>1</v>
      </c>
      <c r="BP514">
        <v>1</v>
      </c>
      <c r="BQ514">
        <v>1</v>
      </c>
      <c r="BR514">
        <v>1</v>
      </c>
      <c r="BS514">
        <v>1</v>
      </c>
      <c r="BT514">
        <v>1</v>
      </c>
      <c r="BU514">
        <v>1</v>
      </c>
      <c r="BV514">
        <v>1</v>
      </c>
      <c r="BW514">
        <v>1</v>
      </c>
    </row>
    <row r="515" spans="1:75" x14ac:dyDescent="0.25">
      <c r="A515">
        <v>2449000</v>
      </c>
      <c r="B515">
        <v>1</v>
      </c>
      <c r="C515" s="1">
        <v>29465</v>
      </c>
      <c r="D515">
        <v>1</v>
      </c>
      <c r="E515">
        <v>42</v>
      </c>
      <c r="F515">
        <v>129.6</v>
      </c>
      <c r="G515">
        <v>9</v>
      </c>
      <c r="H515">
        <v>9</v>
      </c>
      <c r="I515">
        <v>1</v>
      </c>
      <c r="J515">
        <v>1</v>
      </c>
      <c r="K515">
        <v>1</v>
      </c>
      <c r="N515">
        <v>0</v>
      </c>
      <c r="O515">
        <v>0</v>
      </c>
      <c r="P515">
        <v>8.3000000000000007</v>
      </c>
      <c r="Q515">
        <v>0</v>
      </c>
      <c r="R515">
        <v>0</v>
      </c>
      <c r="S515">
        <v>0</v>
      </c>
      <c r="T515">
        <v>0</v>
      </c>
      <c r="U515">
        <v>0</v>
      </c>
      <c r="V515">
        <v>42</v>
      </c>
      <c r="W515">
        <v>26</v>
      </c>
      <c r="X515">
        <v>0</v>
      </c>
      <c r="Y515">
        <v>0</v>
      </c>
      <c r="Z515">
        <v>0</v>
      </c>
      <c r="AA515">
        <v>0</v>
      </c>
      <c r="AB515">
        <v>0</v>
      </c>
      <c r="AC515">
        <v>0</v>
      </c>
      <c r="AD515">
        <v>0</v>
      </c>
      <c r="AE515">
        <v>3.3</v>
      </c>
      <c r="AF515">
        <v>1.2</v>
      </c>
      <c r="AG515">
        <v>15.8</v>
      </c>
      <c r="AH515">
        <v>19.100000000000001</v>
      </c>
      <c r="AI515">
        <v>11.9</v>
      </c>
      <c r="AJ515">
        <v>0</v>
      </c>
      <c r="AK515">
        <v>0</v>
      </c>
      <c r="AL515">
        <v>0</v>
      </c>
      <c r="AM515">
        <v>0</v>
      </c>
      <c r="AN515">
        <v>0</v>
      </c>
      <c r="AO515">
        <v>2</v>
      </c>
      <c r="AP515">
        <v>0</v>
      </c>
      <c r="AQ515">
        <v>0</v>
      </c>
      <c r="AS515">
        <v>1</v>
      </c>
      <c r="AT515">
        <v>1</v>
      </c>
      <c r="AU515">
        <v>1</v>
      </c>
      <c r="AV515">
        <v>1</v>
      </c>
      <c r="AW515">
        <v>1</v>
      </c>
      <c r="AX515">
        <v>1</v>
      </c>
      <c r="AY515">
        <v>1</v>
      </c>
      <c r="AZ515">
        <v>1</v>
      </c>
      <c r="BA515">
        <v>1</v>
      </c>
      <c r="BB515">
        <v>1</v>
      </c>
      <c r="BC515">
        <v>1</v>
      </c>
      <c r="BD515">
        <v>1</v>
      </c>
      <c r="BE515">
        <v>1</v>
      </c>
      <c r="BF515">
        <v>1</v>
      </c>
      <c r="BG515">
        <v>1</v>
      </c>
      <c r="BH515">
        <v>1</v>
      </c>
      <c r="BI515">
        <v>1</v>
      </c>
      <c r="BJ515">
        <v>1</v>
      </c>
      <c r="BK515">
        <v>1</v>
      </c>
      <c r="BL515">
        <v>1</v>
      </c>
      <c r="BM515">
        <v>1</v>
      </c>
      <c r="BN515">
        <v>1</v>
      </c>
      <c r="BO515">
        <v>1</v>
      </c>
      <c r="BP515">
        <v>1</v>
      </c>
      <c r="BQ515">
        <v>1</v>
      </c>
      <c r="BR515">
        <v>1</v>
      </c>
      <c r="BS515">
        <v>1</v>
      </c>
      <c r="BT515">
        <v>1</v>
      </c>
      <c r="BU515">
        <v>1</v>
      </c>
      <c r="BV515">
        <v>1</v>
      </c>
      <c r="BW515">
        <v>0</v>
      </c>
    </row>
    <row r="516" spans="1:75" x14ac:dyDescent="0.25">
      <c r="A516">
        <v>2449000</v>
      </c>
      <c r="B516">
        <v>1</v>
      </c>
      <c r="C516" s="1">
        <v>29495</v>
      </c>
      <c r="D516">
        <v>1</v>
      </c>
      <c r="E516">
        <v>25.6</v>
      </c>
      <c r="F516">
        <v>40.4</v>
      </c>
      <c r="G516">
        <v>8</v>
      </c>
      <c r="H516">
        <v>4</v>
      </c>
      <c r="I516">
        <v>1</v>
      </c>
      <c r="J516">
        <v>1</v>
      </c>
      <c r="K516">
        <v>1</v>
      </c>
      <c r="N516">
        <v>0</v>
      </c>
      <c r="O516">
        <v>0</v>
      </c>
      <c r="P516">
        <v>0</v>
      </c>
      <c r="Q516">
        <v>0</v>
      </c>
      <c r="R516">
        <v>0</v>
      </c>
      <c r="S516">
        <v>0</v>
      </c>
      <c r="T516">
        <v>0</v>
      </c>
      <c r="U516">
        <v>25.6</v>
      </c>
      <c r="V516">
        <v>0</v>
      </c>
      <c r="W516">
        <v>0</v>
      </c>
      <c r="X516">
        <v>4.2</v>
      </c>
      <c r="Y516">
        <v>0</v>
      </c>
      <c r="Z516">
        <v>0</v>
      </c>
      <c r="AA516">
        <v>0</v>
      </c>
      <c r="AB516">
        <v>2.4</v>
      </c>
      <c r="AC516">
        <v>0</v>
      </c>
      <c r="AD516">
        <v>0</v>
      </c>
      <c r="AE516">
        <v>0</v>
      </c>
      <c r="AF516">
        <v>0</v>
      </c>
      <c r="AG516">
        <v>0</v>
      </c>
      <c r="AH516">
        <v>0</v>
      </c>
      <c r="AI516">
        <v>0</v>
      </c>
      <c r="AJ516">
        <v>0</v>
      </c>
      <c r="AK516">
        <v>0</v>
      </c>
      <c r="AL516">
        <v>0</v>
      </c>
      <c r="AM516">
        <v>0</v>
      </c>
      <c r="AN516">
        <v>0</v>
      </c>
      <c r="AO516">
        <v>8.1999999999999993</v>
      </c>
      <c r="AP516">
        <v>0</v>
      </c>
      <c r="AQ516">
        <v>0</v>
      </c>
      <c r="AR516">
        <v>0</v>
      </c>
      <c r="AS516">
        <v>1</v>
      </c>
      <c r="AT516">
        <v>1</v>
      </c>
      <c r="AU516">
        <v>1</v>
      </c>
      <c r="AV516">
        <v>1</v>
      </c>
      <c r="AW516">
        <v>1</v>
      </c>
      <c r="AX516">
        <v>1</v>
      </c>
      <c r="AY516">
        <v>1</v>
      </c>
      <c r="AZ516">
        <v>1</v>
      </c>
      <c r="BA516">
        <v>1</v>
      </c>
      <c r="BB516">
        <v>1</v>
      </c>
      <c r="BC516">
        <v>1</v>
      </c>
      <c r="BD516">
        <v>1</v>
      </c>
      <c r="BE516">
        <v>1</v>
      </c>
      <c r="BF516">
        <v>1</v>
      </c>
      <c r="BG516">
        <v>1</v>
      </c>
      <c r="BH516">
        <v>1</v>
      </c>
      <c r="BI516">
        <v>1</v>
      </c>
      <c r="BJ516">
        <v>1</v>
      </c>
      <c r="BK516">
        <v>1</v>
      </c>
      <c r="BL516">
        <v>1</v>
      </c>
      <c r="BM516">
        <v>1</v>
      </c>
      <c r="BN516">
        <v>1</v>
      </c>
      <c r="BO516">
        <v>1</v>
      </c>
      <c r="BP516">
        <v>1</v>
      </c>
      <c r="BQ516">
        <v>1</v>
      </c>
      <c r="BR516">
        <v>1</v>
      </c>
      <c r="BS516">
        <v>1</v>
      </c>
      <c r="BT516">
        <v>1</v>
      </c>
      <c r="BU516">
        <v>1</v>
      </c>
      <c r="BV516">
        <v>1</v>
      </c>
      <c r="BW516">
        <v>1</v>
      </c>
    </row>
    <row r="517" spans="1:75" x14ac:dyDescent="0.25">
      <c r="A517">
        <v>2449000</v>
      </c>
      <c r="B517">
        <v>1</v>
      </c>
      <c r="C517" s="1">
        <v>29526</v>
      </c>
      <c r="D517">
        <v>1</v>
      </c>
      <c r="E517">
        <v>40.200000000000003</v>
      </c>
      <c r="F517">
        <v>57.8</v>
      </c>
      <c r="G517">
        <v>30</v>
      </c>
      <c r="H517">
        <v>5</v>
      </c>
      <c r="I517">
        <v>1</v>
      </c>
      <c r="J517">
        <v>1</v>
      </c>
      <c r="K517">
        <v>1</v>
      </c>
      <c r="N517">
        <v>0</v>
      </c>
      <c r="O517">
        <v>0</v>
      </c>
      <c r="P517">
        <v>0</v>
      </c>
      <c r="Q517">
        <v>0</v>
      </c>
      <c r="R517">
        <v>0</v>
      </c>
      <c r="S517">
        <v>0</v>
      </c>
      <c r="T517">
        <v>2.4</v>
      </c>
      <c r="U517">
        <v>0</v>
      </c>
      <c r="V517">
        <v>3.2</v>
      </c>
      <c r="W517">
        <v>0</v>
      </c>
      <c r="X517">
        <v>1.4</v>
      </c>
      <c r="Y517">
        <v>0</v>
      </c>
      <c r="Z517">
        <v>0</v>
      </c>
      <c r="AA517">
        <v>0</v>
      </c>
      <c r="AB517">
        <v>0</v>
      </c>
      <c r="AC517">
        <v>0</v>
      </c>
      <c r="AD517">
        <v>0</v>
      </c>
      <c r="AE517">
        <v>0</v>
      </c>
      <c r="AF517">
        <v>0</v>
      </c>
      <c r="AG517">
        <v>0</v>
      </c>
      <c r="AH517">
        <v>0</v>
      </c>
      <c r="AI517">
        <v>0</v>
      </c>
      <c r="AJ517">
        <v>0</v>
      </c>
      <c r="AK517">
        <v>10.6</v>
      </c>
      <c r="AL517">
        <v>0</v>
      </c>
      <c r="AM517">
        <v>0</v>
      </c>
      <c r="AN517">
        <v>0</v>
      </c>
      <c r="AO517">
        <v>0</v>
      </c>
      <c r="AP517">
        <v>0</v>
      </c>
      <c r="AQ517">
        <v>40.200000000000003</v>
      </c>
      <c r="AS517">
        <v>1</v>
      </c>
      <c r="AT517">
        <v>1</v>
      </c>
      <c r="AU517">
        <v>1</v>
      </c>
      <c r="AV517">
        <v>1</v>
      </c>
      <c r="AW517">
        <v>1</v>
      </c>
      <c r="AX517">
        <v>1</v>
      </c>
      <c r="AY517">
        <v>1</v>
      </c>
      <c r="AZ517">
        <v>1</v>
      </c>
      <c r="BA517">
        <v>1</v>
      </c>
      <c r="BB517">
        <v>1</v>
      </c>
      <c r="BC517">
        <v>1</v>
      </c>
      <c r="BD517">
        <v>1</v>
      </c>
      <c r="BE517">
        <v>1</v>
      </c>
      <c r="BF517">
        <v>1</v>
      </c>
      <c r="BG517">
        <v>1</v>
      </c>
      <c r="BH517">
        <v>1</v>
      </c>
      <c r="BI517">
        <v>1</v>
      </c>
      <c r="BJ517">
        <v>1</v>
      </c>
      <c r="BK517">
        <v>1</v>
      </c>
      <c r="BL517">
        <v>1</v>
      </c>
      <c r="BM517">
        <v>1</v>
      </c>
      <c r="BN517">
        <v>1</v>
      </c>
      <c r="BO517">
        <v>1</v>
      </c>
      <c r="BP517">
        <v>1</v>
      </c>
      <c r="BQ517">
        <v>1</v>
      </c>
      <c r="BR517">
        <v>1</v>
      </c>
      <c r="BS517">
        <v>1</v>
      </c>
      <c r="BT517">
        <v>1</v>
      </c>
      <c r="BU517">
        <v>1</v>
      </c>
      <c r="BV517">
        <v>1</v>
      </c>
      <c r="BW517">
        <v>0</v>
      </c>
    </row>
    <row r="518" spans="1:75" x14ac:dyDescent="0.25">
      <c r="A518">
        <v>2449000</v>
      </c>
      <c r="B518">
        <v>1</v>
      </c>
      <c r="C518" s="1">
        <v>29556</v>
      </c>
      <c r="D518">
        <v>1</v>
      </c>
      <c r="E518">
        <v>31.5</v>
      </c>
      <c r="F518">
        <v>227.4</v>
      </c>
      <c r="G518">
        <v>29</v>
      </c>
      <c r="H518">
        <v>15</v>
      </c>
      <c r="I518">
        <v>1</v>
      </c>
      <c r="J518">
        <v>1</v>
      </c>
      <c r="K518">
        <v>1</v>
      </c>
      <c r="N518">
        <v>0</v>
      </c>
      <c r="O518">
        <v>1</v>
      </c>
      <c r="P518">
        <v>12.5</v>
      </c>
      <c r="Q518">
        <v>6.7</v>
      </c>
      <c r="R518">
        <v>5</v>
      </c>
      <c r="S518">
        <v>20.6</v>
      </c>
      <c r="T518">
        <v>0</v>
      </c>
      <c r="U518">
        <v>0</v>
      </c>
      <c r="V518">
        <v>0</v>
      </c>
      <c r="W518">
        <v>0</v>
      </c>
      <c r="X518">
        <v>24.1</v>
      </c>
      <c r="Y518">
        <v>19.600000000000001</v>
      </c>
      <c r="Z518">
        <v>11.7</v>
      </c>
      <c r="AA518">
        <v>0</v>
      </c>
      <c r="AB518">
        <v>0</v>
      </c>
      <c r="AC518">
        <v>0</v>
      </c>
      <c r="AD518">
        <v>0</v>
      </c>
      <c r="AE518">
        <v>0</v>
      </c>
      <c r="AF518">
        <v>0</v>
      </c>
      <c r="AG518">
        <v>4.0999999999999996</v>
      </c>
      <c r="AH518">
        <v>16.399999999999999</v>
      </c>
      <c r="AI518">
        <v>21.2</v>
      </c>
      <c r="AJ518">
        <v>16</v>
      </c>
      <c r="AK518">
        <v>0</v>
      </c>
      <c r="AL518">
        <v>0</v>
      </c>
      <c r="AM518">
        <v>0</v>
      </c>
      <c r="AN518">
        <v>0</v>
      </c>
      <c r="AO518">
        <v>16.600000000000001</v>
      </c>
      <c r="AP518">
        <v>31.5</v>
      </c>
      <c r="AQ518">
        <v>20.399999999999999</v>
      </c>
      <c r="AR518">
        <v>0</v>
      </c>
      <c r="AS518">
        <v>1</v>
      </c>
      <c r="AT518">
        <v>1</v>
      </c>
      <c r="AU518">
        <v>1</v>
      </c>
      <c r="AV518">
        <v>1</v>
      </c>
      <c r="AW518">
        <v>1</v>
      </c>
      <c r="AX518">
        <v>1</v>
      </c>
      <c r="AY518">
        <v>1</v>
      </c>
      <c r="AZ518">
        <v>1</v>
      </c>
      <c r="BA518">
        <v>1</v>
      </c>
      <c r="BB518">
        <v>1</v>
      </c>
      <c r="BC518">
        <v>1</v>
      </c>
      <c r="BD518">
        <v>1</v>
      </c>
      <c r="BE518">
        <v>1</v>
      </c>
      <c r="BF518">
        <v>1</v>
      </c>
      <c r="BG518">
        <v>1</v>
      </c>
      <c r="BH518">
        <v>1</v>
      </c>
      <c r="BI518">
        <v>1</v>
      </c>
      <c r="BJ518">
        <v>1</v>
      </c>
      <c r="BK518">
        <v>1</v>
      </c>
      <c r="BL518">
        <v>1</v>
      </c>
      <c r="BM518">
        <v>1</v>
      </c>
      <c r="BN518">
        <v>1</v>
      </c>
      <c r="BO518">
        <v>1</v>
      </c>
      <c r="BP518">
        <v>1</v>
      </c>
      <c r="BQ518">
        <v>1</v>
      </c>
      <c r="BR518">
        <v>1</v>
      </c>
      <c r="BS518">
        <v>1</v>
      </c>
      <c r="BT518">
        <v>1</v>
      </c>
      <c r="BU518">
        <v>1</v>
      </c>
      <c r="BV518">
        <v>1</v>
      </c>
      <c r="BW518">
        <v>1</v>
      </c>
    </row>
    <row r="519" spans="1:75" s="2" customFormat="1" x14ac:dyDescent="0.25">
      <c r="A519" s="2">
        <v>2449000</v>
      </c>
      <c r="B519" s="2">
        <v>1</v>
      </c>
      <c r="C519" s="3">
        <v>29587</v>
      </c>
      <c r="D519" s="2">
        <v>1</v>
      </c>
      <c r="E519" s="2">
        <v>42.4</v>
      </c>
      <c r="F519" s="2">
        <v>176.6</v>
      </c>
      <c r="G519" s="2">
        <v>7</v>
      </c>
      <c r="H519" s="2">
        <v>13</v>
      </c>
      <c r="I519" s="2">
        <v>1</v>
      </c>
      <c r="J519" s="2">
        <v>1</v>
      </c>
      <c r="K519" s="2">
        <v>1</v>
      </c>
      <c r="N519" s="2">
        <v>0</v>
      </c>
      <c r="O519" s="2">
        <v>0</v>
      </c>
      <c r="P519" s="2">
        <v>0</v>
      </c>
      <c r="Q519" s="2">
        <v>0</v>
      </c>
      <c r="R519" s="2">
        <v>30.6</v>
      </c>
      <c r="S519" s="2">
        <v>8</v>
      </c>
      <c r="T519" s="2">
        <v>42.4</v>
      </c>
      <c r="U519" s="2">
        <v>6.1</v>
      </c>
      <c r="V519" s="2">
        <v>8</v>
      </c>
      <c r="W519" s="2">
        <v>0</v>
      </c>
      <c r="X519" s="2">
        <v>0</v>
      </c>
      <c r="Y519" s="2">
        <v>2.6</v>
      </c>
      <c r="Z519" s="2">
        <v>0</v>
      </c>
      <c r="AA519" s="2">
        <v>0</v>
      </c>
      <c r="AB519" s="2">
        <v>7.4</v>
      </c>
      <c r="AC519" s="2">
        <v>1.2</v>
      </c>
      <c r="AD519" s="2">
        <v>0</v>
      </c>
      <c r="AE519" s="2">
        <v>25.3</v>
      </c>
      <c r="AF519" s="2">
        <v>0</v>
      </c>
      <c r="AG519" s="2">
        <v>11.8</v>
      </c>
      <c r="AH519" s="2">
        <v>8</v>
      </c>
      <c r="AI519" s="2">
        <v>0</v>
      </c>
      <c r="AJ519" s="2">
        <v>6.8</v>
      </c>
      <c r="AK519" s="2">
        <v>0</v>
      </c>
      <c r="AL519" s="2">
        <v>0</v>
      </c>
      <c r="AM519" s="2">
        <v>0</v>
      </c>
      <c r="AN519" s="2">
        <v>0</v>
      </c>
      <c r="AO519" s="2">
        <v>0</v>
      </c>
      <c r="AP519" s="2">
        <v>0</v>
      </c>
      <c r="AQ519" s="2">
        <v>0</v>
      </c>
      <c r="AR519" s="2">
        <v>18.399999999999999</v>
      </c>
      <c r="AS519" s="2">
        <v>1</v>
      </c>
      <c r="AT519" s="2">
        <v>1</v>
      </c>
      <c r="AU519" s="2">
        <v>1</v>
      </c>
      <c r="AV519" s="2">
        <v>1</v>
      </c>
      <c r="AW519" s="2">
        <v>1</v>
      </c>
      <c r="AX519" s="2">
        <v>1</v>
      </c>
      <c r="AY519" s="2">
        <v>1</v>
      </c>
      <c r="AZ519" s="2">
        <v>1</v>
      </c>
      <c r="BA519" s="2">
        <v>1</v>
      </c>
      <c r="BB519" s="2">
        <v>1</v>
      </c>
      <c r="BC519" s="2">
        <v>1</v>
      </c>
      <c r="BD519" s="2">
        <v>1</v>
      </c>
      <c r="BE519" s="2">
        <v>1</v>
      </c>
      <c r="BF519" s="2">
        <v>1</v>
      </c>
      <c r="BG519" s="2">
        <v>1</v>
      </c>
      <c r="BH519" s="2">
        <v>1</v>
      </c>
      <c r="BI519" s="2">
        <v>1</v>
      </c>
      <c r="BJ519" s="2">
        <v>1</v>
      </c>
      <c r="BK519" s="2">
        <v>1</v>
      </c>
      <c r="BL519" s="2">
        <v>1</v>
      </c>
      <c r="BM519" s="2">
        <v>1</v>
      </c>
      <c r="BN519" s="2">
        <v>1</v>
      </c>
      <c r="BO519" s="2">
        <v>1</v>
      </c>
      <c r="BP519" s="2">
        <v>1</v>
      </c>
      <c r="BQ519" s="2">
        <v>1</v>
      </c>
      <c r="BR519" s="2">
        <v>1</v>
      </c>
      <c r="BS519" s="2">
        <v>1</v>
      </c>
      <c r="BT519" s="2">
        <v>1</v>
      </c>
      <c r="BU519" s="2">
        <v>1</v>
      </c>
      <c r="BV519" s="2">
        <v>1</v>
      </c>
      <c r="BW519" s="2">
        <v>1</v>
      </c>
    </row>
    <row r="520" spans="1:75" x14ac:dyDescent="0.25">
      <c r="A520">
        <v>2449000</v>
      </c>
      <c r="B520">
        <v>1</v>
      </c>
      <c r="C520" s="1">
        <v>29618</v>
      </c>
      <c r="D520">
        <v>1</v>
      </c>
      <c r="E520">
        <v>35.6</v>
      </c>
      <c r="F520">
        <v>79.400000000000006</v>
      </c>
      <c r="G520">
        <v>22</v>
      </c>
      <c r="H520">
        <v>6</v>
      </c>
      <c r="I520">
        <v>1</v>
      </c>
      <c r="J520">
        <v>1</v>
      </c>
      <c r="K520">
        <v>1</v>
      </c>
      <c r="N520">
        <v>0</v>
      </c>
      <c r="O520">
        <v>0</v>
      </c>
      <c r="P520">
        <v>0</v>
      </c>
      <c r="Q520">
        <v>0</v>
      </c>
      <c r="R520">
        <v>10.3</v>
      </c>
      <c r="S520">
        <v>0</v>
      </c>
      <c r="T520">
        <v>0</v>
      </c>
      <c r="U520">
        <v>0</v>
      </c>
      <c r="V520">
        <v>0</v>
      </c>
      <c r="W520">
        <v>0</v>
      </c>
      <c r="X520">
        <v>0</v>
      </c>
      <c r="Y520">
        <v>3</v>
      </c>
      <c r="Z520">
        <v>0</v>
      </c>
      <c r="AA520">
        <v>0</v>
      </c>
      <c r="AB520">
        <v>12.6</v>
      </c>
      <c r="AC520">
        <v>0</v>
      </c>
      <c r="AD520">
        <v>0</v>
      </c>
      <c r="AE520">
        <v>0</v>
      </c>
      <c r="AF520">
        <v>0</v>
      </c>
      <c r="AG520">
        <v>0</v>
      </c>
      <c r="AH520">
        <v>11.3</v>
      </c>
      <c r="AI520">
        <v>35.6</v>
      </c>
      <c r="AJ520">
        <v>0</v>
      </c>
      <c r="AK520">
        <v>0</v>
      </c>
      <c r="AL520">
        <v>0</v>
      </c>
      <c r="AM520">
        <v>6.6</v>
      </c>
      <c r="AN520">
        <v>0</v>
      </c>
      <c r="AO520">
        <v>0</v>
      </c>
      <c r="AS520">
        <v>1</v>
      </c>
      <c r="AT520">
        <v>1</v>
      </c>
      <c r="AU520">
        <v>1</v>
      </c>
      <c r="AV520">
        <v>1</v>
      </c>
      <c r="AW520">
        <v>1</v>
      </c>
      <c r="AX520">
        <v>1</v>
      </c>
      <c r="AY520">
        <v>1</v>
      </c>
      <c r="AZ520">
        <v>1</v>
      </c>
      <c r="BA520">
        <v>1</v>
      </c>
      <c r="BB520">
        <v>1</v>
      </c>
      <c r="BC520">
        <v>1</v>
      </c>
      <c r="BD520">
        <v>1</v>
      </c>
      <c r="BE520">
        <v>1</v>
      </c>
      <c r="BF520">
        <v>1</v>
      </c>
      <c r="BG520">
        <v>1</v>
      </c>
      <c r="BH520">
        <v>1</v>
      </c>
      <c r="BI520">
        <v>1</v>
      </c>
      <c r="BJ520">
        <v>1</v>
      </c>
      <c r="BK520">
        <v>1</v>
      </c>
      <c r="BL520">
        <v>1</v>
      </c>
      <c r="BM520">
        <v>1</v>
      </c>
      <c r="BN520">
        <v>1</v>
      </c>
      <c r="BO520">
        <v>1</v>
      </c>
      <c r="BP520">
        <v>1</v>
      </c>
      <c r="BQ520">
        <v>1</v>
      </c>
      <c r="BR520">
        <v>1</v>
      </c>
      <c r="BS520">
        <v>1</v>
      </c>
      <c r="BT520">
        <v>1</v>
      </c>
      <c r="BU520">
        <v>0</v>
      </c>
    </row>
    <row r="521" spans="1:75" x14ac:dyDescent="0.25">
      <c r="A521">
        <v>2449000</v>
      </c>
      <c r="B521">
        <v>1</v>
      </c>
      <c r="C521" s="1">
        <v>29646</v>
      </c>
      <c r="D521">
        <v>1</v>
      </c>
      <c r="E521">
        <v>36.200000000000003</v>
      </c>
      <c r="F521">
        <v>122.7</v>
      </c>
      <c r="G521">
        <v>28</v>
      </c>
      <c r="H521">
        <v>6</v>
      </c>
      <c r="I521">
        <v>1</v>
      </c>
      <c r="J521">
        <v>1</v>
      </c>
      <c r="K521">
        <v>1</v>
      </c>
      <c r="N521">
        <v>0</v>
      </c>
      <c r="O521">
        <v>0</v>
      </c>
      <c r="P521">
        <v>0</v>
      </c>
      <c r="Q521">
        <v>34.299999999999997</v>
      </c>
      <c r="R521">
        <v>0</v>
      </c>
      <c r="S521">
        <v>0</v>
      </c>
      <c r="T521">
        <v>0</v>
      </c>
      <c r="U521">
        <v>0</v>
      </c>
      <c r="V521">
        <v>2.4</v>
      </c>
      <c r="W521">
        <v>0</v>
      </c>
      <c r="X521">
        <v>0</v>
      </c>
      <c r="Y521">
        <v>1.4</v>
      </c>
      <c r="Z521">
        <v>0</v>
      </c>
      <c r="AA521">
        <v>0</v>
      </c>
      <c r="AB521">
        <v>0</v>
      </c>
      <c r="AC521">
        <v>0</v>
      </c>
      <c r="AD521">
        <v>23.6</v>
      </c>
      <c r="AE521">
        <v>0</v>
      </c>
      <c r="AF521">
        <v>0</v>
      </c>
      <c r="AG521">
        <v>0</v>
      </c>
      <c r="AH521">
        <v>0</v>
      </c>
      <c r="AI521">
        <v>0</v>
      </c>
      <c r="AJ521">
        <v>0</v>
      </c>
      <c r="AK521">
        <v>0</v>
      </c>
      <c r="AL521">
        <v>0</v>
      </c>
      <c r="AM521">
        <v>0</v>
      </c>
      <c r="AN521">
        <v>0</v>
      </c>
      <c r="AO521">
        <v>36.200000000000003</v>
      </c>
      <c r="AP521">
        <v>24.8</v>
      </c>
      <c r="AQ521">
        <v>0</v>
      </c>
      <c r="AR521">
        <v>0</v>
      </c>
      <c r="AS521">
        <v>1</v>
      </c>
      <c r="AT521">
        <v>1</v>
      </c>
      <c r="AU521">
        <v>1</v>
      </c>
      <c r="AV521">
        <v>1</v>
      </c>
      <c r="AW521">
        <v>1</v>
      </c>
      <c r="AX521">
        <v>1</v>
      </c>
      <c r="AY521">
        <v>1</v>
      </c>
      <c r="AZ521">
        <v>1</v>
      </c>
      <c r="BA521">
        <v>1</v>
      </c>
      <c r="BB521">
        <v>1</v>
      </c>
      <c r="BC521">
        <v>1</v>
      </c>
      <c r="BD521">
        <v>1</v>
      </c>
      <c r="BE521">
        <v>1</v>
      </c>
      <c r="BF521">
        <v>1</v>
      </c>
      <c r="BG521">
        <v>1</v>
      </c>
      <c r="BH521">
        <v>1</v>
      </c>
      <c r="BI521">
        <v>1</v>
      </c>
      <c r="BJ521">
        <v>1</v>
      </c>
      <c r="BK521">
        <v>1</v>
      </c>
      <c r="BL521">
        <v>1</v>
      </c>
      <c r="BM521">
        <v>1</v>
      </c>
      <c r="BN521">
        <v>1</v>
      </c>
      <c r="BO521">
        <v>1</v>
      </c>
      <c r="BP521">
        <v>1</v>
      </c>
      <c r="BQ521">
        <v>1</v>
      </c>
      <c r="BR521">
        <v>1</v>
      </c>
      <c r="BS521">
        <v>1</v>
      </c>
      <c r="BT521">
        <v>1</v>
      </c>
      <c r="BU521">
        <v>1</v>
      </c>
      <c r="BV521">
        <v>1</v>
      </c>
      <c r="BW521">
        <v>1</v>
      </c>
    </row>
    <row r="522" spans="1:75" x14ac:dyDescent="0.25">
      <c r="A522">
        <v>2449000</v>
      </c>
      <c r="B522">
        <v>1</v>
      </c>
      <c r="C522" s="1">
        <v>29677</v>
      </c>
      <c r="D522">
        <v>1</v>
      </c>
      <c r="E522">
        <v>42.4</v>
      </c>
      <c r="F522">
        <v>102.3</v>
      </c>
      <c r="G522">
        <v>27</v>
      </c>
      <c r="H522">
        <v>4</v>
      </c>
      <c r="I522">
        <v>1</v>
      </c>
      <c r="J522">
        <v>1</v>
      </c>
      <c r="K522">
        <v>1</v>
      </c>
      <c r="N522">
        <v>0</v>
      </c>
      <c r="O522">
        <v>0</v>
      </c>
      <c r="P522">
        <v>0</v>
      </c>
      <c r="Q522">
        <v>0</v>
      </c>
      <c r="R522">
        <v>0</v>
      </c>
      <c r="S522">
        <v>0</v>
      </c>
      <c r="T522">
        <v>0</v>
      </c>
      <c r="U522">
        <v>0</v>
      </c>
      <c r="V522">
        <v>0</v>
      </c>
      <c r="W522">
        <v>0</v>
      </c>
      <c r="X522">
        <v>0</v>
      </c>
      <c r="Y522">
        <v>0</v>
      </c>
      <c r="Z522">
        <v>0</v>
      </c>
      <c r="AA522">
        <v>0</v>
      </c>
      <c r="AB522">
        <v>0</v>
      </c>
      <c r="AC522">
        <v>14.5</v>
      </c>
      <c r="AD522">
        <v>0</v>
      </c>
      <c r="AE522">
        <v>0</v>
      </c>
      <c r="AF522">
        <v>0</v>
      </c>
      <c r="AG522">
        <v>0</v>
      </c>
      <c r="AH522">
        <v>0</v>
      </c>
      <c r="AI522">
        <v>0</v>
      </c>
      <c r="AJ522">
        <v>0</v>
      </c>
      <c r="AK522">
        <v>40.200000000000003</v>
      </c>
      <c r="AL522">
        <v>0</v>
      </c>
      <c r="AM522">
        <v>0</v>
      </c>
      <c r="AN522">
        <v>42.4</v>
      </c>
      <c r="AO522">
        <v>0</v>
      </c>
      <c r="AP522">
        <v>5.2</v>
      </c>
      <c r="AQ522">
        <v>0</v>
      </c>
      <c r="AS522">
        <v>1</v>
      </c>
      <c r="AT522">
        <v>1</v>
      </c>
      <c r="AU522">
        <v>1</v>
      </c>
      <c r="AV522">
        <v>1</v>
      </c>
      <c r="AW522">
        <v>1</v>
      </c>
      <c r="AX522">
        <v>1</v>
      </c>
      <c r="AY522">
        <v>1</v>
      </c>
      <c r="AZ522">
        <v>1</v>
      </c>
      <c r="BA522">
        <v>1</v>
      </c>
      <c r="BB522">
        <v>1</v>
      </c>
      <c r="BC522">
        <v>1</v>
      </c>
      <c r="BD522">
        <v>1</v>
      </c>
      <c r="BE522">
        <v>1</v>
      </c>
      <c r="BF522">
        <v>1</v>
      </c>
      <c r="BG522">
        <v>1</v>
      </c>
      <c r="BH522">
        <v>1</v>
      </c>
      <c r="BI522">
        <v>1</v>
      </c>
      <c r="BJ522">
        <v>1</v>
      </c>
      <c r="BK522">
        <v>1</v>
      </c>
      <c r="BL522">
        <v>1</v>
      </c>
      <c r="BM522">
        <v>1</v>
      </c>
      <c r="BN522">
        <v>1</v>
      </c>
      <c r="BO522">
        <v>1</v>
      </c>
      <c r="BP522">
        <v>1</v>
      </c>
      <c r="BQ522">
        <v>1</v>
      </c>
      <c r="BR522">
        <v>1</v>
      </c>
      <c r="BS522">
        <v>1</v>
      </c>
      <c r="BT522">
        <v>1</v>
      </c>
      <c r="BU522">
        <v>1</v>
      </c>
      <c r="BV522">
        <v>1</v>
      </c>
      <c r="BW522">
        <v>0</v>
      </c>
    </row>
    <row r="523" spans="1:75" x14ac:dyDescent="0.25">
      <c r="A523">
        <v>2449000</v>
      </c>
      <c r="B523">
        <v>1</v>
      </c>
      <c r="C523" s="1">
        <v>29707</v>
      </c>
      <c r="D523">
        <v>1</v>
      </c>
      <c r="E523">
        <v>14</v>
      </c>
      <c r="F523">
        <v>19.7</v>
      </c>
      <c r="G523">
        <v>4</v>
      </c>
      <c r="H523">
        <v>3</v>
      </c>
      <c r="I523">
        <v>1</v>
      </c>
      <c r="J523">
        <v>1</v>
      </c>
      <c r="K523">
        <v>1</v>
      </c>
      <c r="N523">
        <v>0</v>
      </c>
      <c r="O523">
        <v>0</v>
      </c>
      <c r="P523">
        <v>0</v>
      </c>
      <c r="Q523">
        <v>14</v>
      </c>
      <c r="R523">
        <v>0</v>
      </c>
      <c r="S523">
        <v>0</v>
      </c>
      <c r="T523">
        <v>0</v>
      </c>
      <c r="U523">
        <v>0</v>
      </c>
      <c r="V523">
        <v>0</v>
      </c>
      <c r="W523">
        <v>0</v>
      </c>
      <c r="X523">
        <v>0</v>
      </c>
      <c r="Y523">
        <v>0</v>
      </c>
      <c r="Z523">
        <v>0</v>
      </c>
      <c r="AA523">
        <v>0</v>
      </c>
      <c r="AB523">
        <v>0</v>
      </c>
      <c r="AC523">
        <v>0</v>
      </c>
      <c r="AD523">
        <v>0</v>
      </c>
      <c r="AE523">
        <v>4.5</v>
      </c>
      <c r="AF523">
        <v>0</v>
      </c>
      <c r="AG523">
        <v>0</v>
      </c>
      <c r="AH523">
        <v>0</v>
      </c>
      <c r="AI523">
        <v>0</v>
      </c>
      <c r="AJ523">
        <v>0</v>
      </c>
      <c r="AK523">
        <v>0</v>
      </c>
      <c r="AL523">
        <v>0</v>
      </c>
      <c r="AM523">
        <v>0</v>
      </c>
      <c r="AN523">
        <v>0</v>
      </c>
      <c r="AO523">
        <v>0</v>
      </c>
      <c r="AP523">
        <v>0</v>
      </c>
      <c r="AQ523">
        <v>1.2</v>
      </c>
      <c r="AR523">
        <v>0</v>
      </c>
      <c r="AS523">
        <v>1</v>
      </c>
      <c r="AT523">
        <v>1</v>
      </c>
      <c r="AU523">
        <v>1</v>
      </c>
      <c r="AV523">
        <v>1</v>
      </c>
      <c r="AW523">
        <v>1</v>
      </c>
      <c r="AX523">
        <v>1</v>
      </c>
      <c r="AY523">
        <v>1</v>
      </c>
      <c r="AZ523">
        <v>1</v>
      </c>
      <c r="BA523">
        <v>1</v>
      </c>
      <c r="BB523">
        <v>1</v>
      </c>
      <c r="BC523">
        <v>1</v>
      </c>
      <c r="BD523">
        <v>1</v>
      </c>
      <c r="BE523">
        <v>1</v>
      </c>
      <c r="BF523">
        <v>1</v>
      </c>
      <c r="BG523">
        <v>1</v>
      </c>
      <c r="BH523">
        <v>1</v>
      </c>
      <c r="BI523">
        <v>1</v>
      </c>
      <c r="BJ523">
        <v>1</v>
      </c>
      <c r="BK523">
        <v>1</v>
      </c>
      <c r="BL523">
        <v>1</v>
      </c>
      <c r="BM523">
        <v>1</v>
      </c>
      <c r="BN523">
        <v>1</v>
      </c>
      <c r="BO523">
        <v>1</v>
      </c>
      <c r="BP523">
        <v>1</v>
      </c>
      <c r="BQ523">
        <v>1</v>
      </c>
      <c r="BR523">
        <v>1</v>
      </c>
      <c r="BS523">
        <v>1</v>
      </c>
      <c r="BT523">
        <v>1</v>
      </c>
      <c r="BU523">
        <v>1</v>
      </c>
      <c r="BV523">
        <v>1</v>
      </c>
      <c r="BW523">
        <v>1</v>
      </c>
    </row>
    <row r="524" spans="1:75" x14ac:dyDescent="0.25">
      <c r="A524">
        <v>2449000</v>
      </c>
      <c r="B524">
        <v>1</v>
      </c>
      <c r="C524" s="1">
        <v>29738</v>
      </c>
      <c r="D524">
        <v>1</v>
      </c>
      <c r="E524">
        <v>24.2</v>
      </c>
      <c r="F524">
        <v>42.8</v>
      </c>
      <c r="G524">
        <v>6</v>
      </c>
      <c r="H524">
        <v>4</v>
      </c>
      <c r="I524">
        <v>1</v>
      </c>
      <c r="J524">
        <v>1</v>
      </c>
      <c r="K524">
        <v>1</v>
      </c>
      <c r="N524">
        <v>0</v>
      </c>
      <c r="O524">
        <v>0</v>
      </c>
      <c r="P524">
        <v>0</v>
      </c>
      <c r="Q524">
        <v>0</v>
      </c>
      <c r="R524">
        <v>0</v>
      </c>
      <c r="S524">
        <v>24.2</v>
      </c>
      <c r="T524">
        <v>0</v>
      </c>
      <c r="U524">
        <v>1.2</v>
      </c>
      <c r="V524">
        <v>0</v>
      </c>
      <c r="W524">
        <v>0</v>
      </c>
      <c r="X524">
        <v>0</v>
      </c>
      <c r="Y524">
        <v>0</v>
      </c>
      <c r="Z524">
        <v>5.6</v>
      </c>
      <c r="AA524">
        <v>0</v>
      </c>
      <c r="AB524">
        <v>0</v>
      </c>
      <c r="AC524">
        <v>11.8</v>
      </c>
      <c r="AD524">
        <v>0</v>
      </c>
      <c r="AE524">
        <v>0</v>
      </c>
      <c r="AF524">
        <v>0</v>
      </c>
      <c r="AG524">
        <v>0</v>
      </c>
      <c r="AH524">
        <v>0</v>
      </c>
      <c r="AI524">
        <v>0</v>
      </c>
      <c r="AJ524">
        <v>0</v>
      </c>
      <c r="AK524">
        <v>0</v>
      </c>
      <c r="AL524">
        <v>0</v>
      </c>
      <c r="AM524">
        <v>0</v>
      </c>
      <c r="AN524">
        <v>0</v>
      </c>
      <c r="AO524">
        <v>0</v>
      </c>
      <c r="AP524">
        <v>0</v>
      </c>
      <c r="AQ524">
        <v>0</v>
      </c>
      <c r="AS524">
        <v>1</v>
      </c>
      <c r="AT524">
        <v>1</v>
      </c>
      <c r="AU524">
        <v>1</v>
      </c>
      <c r="AV524">
        <v>1</v>
      </c>
      <c r="AW524">
        <v>1</v>
      </c>
      <c r="AX524">
        <v>1</v>
      </c>
      <c r="AY524">
        <v>1</v>
      </c>
      <c r="AZ524">
        <v>1</v>
      </c>
      <c r="BA524">
        <v>1</v>
      </c>
      <c r="BB524">
        <v>1</v>
      </c>
      <c r="BC524">
        <v>1</v>
      </c>
      <c r="BD524">
        <v>1</v>
      </c>
      <c r="BE524">
        <v>1</v>
      </c>
      <c r="BF524">
        <v>1</v>
      </c>
      <c r="BG524">
        <v>1</v>
      </c>
      <c r="BH524">
        <v>1</v>
      </c>
      <c r="BI524">
        <v>1</v>
      </c>
      <c r="BJ524">
        <v>1</v>
      </c>
      <c r="BK524">
        <v>1</v>
      </c>
      <c r="BL524">
        <v>1</v>
      </c>
      <c r="BM524">
        <v>1</v>
      </c>
      <c r="BN524">
        <v>1</v>
      </c>
      <c r="BO524">
        <v>1</v>
      </c>
      <c r="BP524">
        <v>1</v>
      </c>
      <c r="BQ524">
        <v>1</v>
      </c>
      <c r="BR524">
        <v>1</v>
      </c>
      <c r="BS524">
        <v>1</v>
      </c>
      <c r="BT524">
        <v>1</v>
      </c>
      <c r="BU524">
        <v>1</v>
      </c>
      <c r="BV524">
        <v>1</v>
      </c>
      <c r="BW524">
        <v>0</v>
      </c>
    </row>
    <row r="525" spans="1:75" x14ac:dyDescent="0.25">
      <c r="A525">
        <v>2449000</v>
      </c>
      <c r="B525">
        <v>1</v>
      </c>
      <c r="C525" s="1">
        <v>29768</v>
      </c>
      <c r="D525">
        <v>1</v>
      </c>
      <c r="E525">
        <v>21.2</v>
      </c>
      <c r="F525">
        <v>55.9</v>
      </c>
      <c r="G525">
        <v>3</v>
      </c>
      <c r="H525">
        <v>5</v>
      </c>
      <c r="I525">
        <v>1</v>
      </c>
      <c r="J525">
        <v>1</v>
      </c>
      <c r="K525">
        <v>1</v>
      </c>
      <c r="N525">
        <v>0</v>
      </c>
      <c r="O525">
        <v>0</v>
      </c>
      <c r="P525">
        <v>21.2</v>
      </c>
      <c r="Q525">
        <v>0</v>
      </c>
      <c r="R525">
        <v>0</v>
      </c>
      <c r="S525">
        <v>3.7</v>
      </c>
      <c r="T525">
        <v>0</v>
      </c>
      <c r="U525">
        <v>0</v>
      </c>
      <c r="V525">
        <v>0</v>
      </c>
      <c r="W525">
        <v>0</v>
      </c>
      <c r="X525">
        <v>0</v>
      </c>
      <c r="Y525">
        <v>0</v>
      </c>
      <c r="Z525">
        <v>0</v>
      </c>
      <c r="AA525">
        <v>0</v>
      </c>
      <c r="AB525">
        <v>0</v>
      </c>
      <c r="AC525">
        <v>0</v>
      </c>
      <c r="AD525">
        <v>0</v>
      </c>
      <c r="AE525">
        <v>0</v>
      </c>
      <c r="AF525">
        <v>0</v>
      </c>
      <c r="AG525">
        <v>9.5</v>
      </c>
      <c r="AH525">
        <v>0</v>
      </c>
      <c r="AI525">
        <v>0</v>
      </c>
      <c r="AJ525">
        <v>0</v>
      </c>
      <c r="AK525">
        <v>3.5</v>
      </c>
      <c r="AL525">
        <v>18</v>
      </c>
      <c r="AM525">
        <v>0</v>
      </c>
      <c r="AN525">
        <v>0</v>
      </c>
      <c r="AO525">
        <v>0</v>
      </c>
      <c r="AP525">
        <v>0</v>
      </c>
      <c r="AQ525">
        <v>0</v>
      </c>
      <c r="AR525">
        <v>0</v>
      </c>
      <c r="AS525">
        <v>1</v>
      </c>
      <c r="AT525">
        <v>1</v>
      </c>
      <c r="AU525">
        <v>1</v>
      </c>
      <c r="AV525">
        <v>1</v>
      </c>
      <c r="AW525">
        <v>1</v>
      </c>
      <c r="AX525">
        <v>1</v>
      </c>
      <c r="AY525">
        <v>1</v>
      </c>
      <c r="AZ525">
        <v>1</v>
      </c>
      <c r="BA525">
        <v>1</v>
      </c>
      <c r="BB525">
        <v>1</v>
      </c>
      <c r="BC525">
        <v>1</v>
      </c>
      <c r="BD525">
        <v>1</v>
      </c>
      <c r="BE525">
        <v>1</v>
      </c>
      <c r="BF525">
        <v>1</v>
      </c>
      <c r="BG525">
        <v>1</v>
      </c>
      <c r="BH525">
        <v>1</v>
      </c>
      <c r="BI525">
        <v>1</v>
      </c>
      <c r="BJ525">
        <v>1</v>
      </c>
      <c r="BK525">
        <v>1</v>
      </c>
      <c r="BL525">
        <v>1</v>
      </c>
      <c r="BM525">
        <v>1</v>
      </c>
      <c r="BN525">
        <v>1</v>
      </c>
      <c r="BO525">
        <v>1</v>
      </c>
      <c r="BP525">
        <v>1</v>
      </c>
      <c r="BQ525">
        <v>1</v>
      </c>
      <c r="BR525">
        <v>1</v>
      </c>
      <c r="BS525">
        <v>1</v>
      </c>
      <c r="BT525">
        <v>1</v>
      </c>
      <c r="BU525">
        <v>1</v>
      </c>
      <c r="BV525">
        <v>1</v>
      </c>
      <c r="BW525">
        <v>1</v>
      </c>
    </row>
    <row r="526" spans="1:75" x14ac:dyDescent="0.25">
      <c r="A526">
        <v>2449000</v>
      </c>
      <c r="B526">
        <v>1</v>
      </c>
      <c r="C526" s="1">
        <v>29799</v>
      </c>
      <c r="D526">
        <v>1</v>
      </c>
      <c r="E526">
        <v>6.3</v>
      </c>
      <c r="F526">
        <v>19.600000000000001</v>
      </c>
      <c r="G526">
        <v>9</v>
      </c>
      <c r="H526">
        <v>4</v>
      </c>
      <c r="I526">
        <v>1</v>
      </c>
      <c r="J526">
        <v>1</v>
      </c>
      <c r="K526">
        <v>1</v>
      </c>
      <c r="N526">
        <v>0</v>
      </c>
      <c r="O526">
        <v>0</v>
      </c>
      <c r="P526">
        <v>0</v>
      </c>
      <c r="Q526">
        <v>0</v>
      </c>
      <c r="R526">
        <v>0</v>
      </c>
      <c r="S526">
        <v>0</v>
      </c>
      <c r="T526">
        <v>0</v>
      </c>
      <c r="U526">
        <v>0</v>
      </c>
      <c r="V526">
        <v>6.3</v>
      </c>
      <c r="W526">
        <v>6</v>
      </c>
      <c r="X526">
        <v>0</v>
      </c>
      <c r="Y526">
        <v>0</v>
      </c>
      <c r="Z526">
        <v>3.8</v>
      </c>
      <c r="AA526">
        <v>0</v>
      </c>
      <c r="AB526">
        <v>0</v>
      </c>
      <c r="AC526">
        <v>0</v>
      </c>
      <c r="AD526">
        <v>0</v>
      </c>
      <c r="AE526">
        <v>3.5</v>
      </c>
      <c r="AF526">
        <v>0</v>
      </c>
      <c r="AG526">
        <v>0</v>
      </c>
      <c r="AH526">
        <v>0</v>
      </c>
      <c r="AI526">
        <v>0</v>
      </c>
      <c r="AJ526">
        <v>0</v>
      </c>
      <c r="AK526">
        <v>0</v>
      </c>
      <c r="AL526">
        <v>0</v>
      </c>
      <c r="AM526">
        <v>0</v>
      </c>
      <c r="AN526">
        <v>0</v>
      </c>
      <c r="AO526">
        <v>0</v>
      </c>
      <c r="AP526">
        <v>0</v>
      </c>
      <c r="AQ526">
        <v>0</v>
      </c>
      <c r="AR526">
        <v>0</v>
      </c>
      <c r="AS526">
        <v>1</v>
      </c>
      <c r="AT526">
        <v>1</v>
      </c>
      <c r="AU526">
        <v>1</v>
      </c>
      <c r="AV526">
        <v>1</v>
      </c>
      <c r="AW526">
        <v>1</v>
      </c>
      <c r="AX526">
        <v>1</v>
      </c>
      <c r="AY526">
        <v>1</v>
      </c>
      <c r="AZ526">
        <v>1</v>
      </c>
      <c r="BA526">
        <v>1</v>
      </c>
      <c r="BB526">
        <v>1</v>
      </c>
      <c r="BC526">
        <v>1</v>
      </c>
      <c r="BD526">
        <v>1</v>
      </c>
      <c r="BE526">
        <v>1</v>
      </c>
      <c r="BF526">
        <v>1</v>
      </c>
      <c r="BG526">
        <v>1</v>
      </c>
      <c r="BH526">
        <v>1</v>
      </c>
      <c r="BI526">
        <v>1</v>
      </c>
      <c r="BJ526">
        <v>1</v>
      </c>
      <c r="BK526">
        <v>1</v>
      </c>
      <c r="BL526">
        <v>1</v>
      </c>
      <c r="BM526">
        <v>1</v>
      </c>
      <c r="BN526">
        <v>1</v>
      </c>
      <c r="BO526">
        <v>1</v>
      </c>
      <c r="BP526">
        <v>1</v>
      </c>
      <c r="BQ526">
        <v>1</v>
      </c>
      <c r="BR526">
        <v>1</v>
      </c>
      <c r="BS526">
        <v>1</v>
      </c>
      <c r="BT526">
        <v>1</v>
      </c>
      <c r="BU526">
        <v>1</v>
      </c>
      <c r="BV526">
        <v>1</v>
      </c>
      <c r="BW526">
        <v>1</v>
      </c>
    </row>
    <row r="527" spans="1:75" x14ac:dyDescent="0.25">
      <c r="A527">
        <v>2449000</v>
      </c>
      <c r="B527">
        <v>1</v>
      </c>
      <c r="C527" s="1">
        <v>29830</v>
      </c>
      <c r="D527">
        <v>1</v>
      </c>
      <c r="E527">
        <v>29.2</v>
      </c>
      <c r="F527">
        <v>74.599999999999994</v>
      </c>
      <c r="G527">
        <v>26</v>
      </c>
      <c r="H527">
        <v>7</v>
      </c>
      <c r="I527">
        <v>1</v>
      </c>
      <c r="J527">
        <v>1</v>
      </c>
      <c r="K527">
        <v>1</v>
      </c>
      <c r="N527">
        <v>0</v>
      </c>
      <c r="O527">
        <v>0</v>
      </c>
      <c r="P527">
        <v>0</v>
      </c>
      <c r="Q527">
        <v>2.2000000000000002</v>
      </c>
      <c r="R527">
        <v>0</v>
      </c>
      <c r="S527">
        <v>0</v>
      </c>
      <c r="T527">
        <v>0</v>
      </c>
      <c r="U527">
        <v>0</v>
      </c>
      <c r="V527">
        <v>0</v>
      </c>
      <c r="W527">
        <v>0</v>
      </c>
      <c r="X527">
        <v>0</v>
      </c>
      <c r="Y527">
        <v>0</v>
      </c>
      <c r="Z527">
        <v>0</v>
      </c>
      <c r="AA527">
        <v>0</v>
      </c>
      <c r="AB527">
        <v>0</v>
      </c>
      <c r="AC527">
        <v>0</v>
      </c>
      <c r="AD527">
        <v>0</v>
      </c>
      <c r="AE527">
        <v>0</v>
      </c>
      <c r="AF527">
        <v>0</v>
      </c>
      <c r="AG527">
        <v>0</v>
      </c>
      <c r="AH527">
        <v>3.3</v>
      </c>
      <c r="AI527">
        <v>0</v>
      </c>
      <c r="AJ527">
        <v>0</v>
      </c>
      <c r="AK527">
        <v>4.5</v>
      </c>
      <c r="AL527">
        <v>6.2</v>
      </c>
      <c r="AM527">
        <v>29.2</v>
      </c>
      <c r="AN527">
        <v>19.600000000000001</v>
      </c>
      <c r="AO527">
        <v>0</v>
      </c>
      <c r="AP527">
        <v>0</v>
      </c>
      <c r="AQ527">
        <v>9.6</v>
      </c>
      <c r="AS527">
        <v>1</v>
      </c>
      <c r="AT527">
        <v>1</v>
      </c>
      <c r="AU527">
        <v>1</v>
      </c>
      <c r="AV527">
        <v>1</v>
      </c>
      <c r="AW527">
        <v>1</v>
      </c>
      <c r="AX527">
        <v>1</v>
      </c>
      <c r="AY527">
        <v>1</v>
      </c>
      <c r="AZ527">
        <v>1</v>
      </c>
      <c r="BA527">
        <v>1</v>
      </c>
      <c r="BB527">
        <v>1</v>
      </c>
      <c r="BC527">
        <v>1</v>
      </c>
      <c r="BD527">
        <v>1</v>
      </c>
      <c r="BE527">
        <v>1</v>
      </c>
      <c r="BF527">
        <v>1</v>
      </c>
      <c r="BG527">
        <v>1</v>
      </c>
      <c r="BH527">
        <v>1</v>
      </c>
      <c r="BI527">
        <v>1</v>
      </c>
      <c r="BJ527">
        <v>1</v>
      </c>
      <c r="BK527">
        <v>1</v>
      </c>
      <c r="BL527">
        <v>1</v>
      </c>
      <c r="BM527">
        <v>1</v>
      </c>
      <c r="BN527">
        <v>1</v>
      </c>
      <c r="BO527">
        <v>1</v>
      </c>
      <c r="BP527">
        <v>1</v>
      </c>
      <c r="BQ527">
        <v>1</v>
      </c>
      <c r="BR527">
        <v>1</v>
      </c>
      <c r="BS527">
        <v>1</v>
      </c>
      <c r="BT527">
        <v>1</v>
      </c>
      <c r="BU527">
        <v>1</v>
      </c>
      <c r="BV527">
        <v>1</v>
      </c>
      <c r="BW527">
        <v>0</v>
      </c>
    </row>
    <row r="528" spans="1:75" x14ac:dyDescent="0.25">
      <c r="A528">
        <v>2449000</v>
      </c>
      <c r="B528">
        <v>1</v>
      </c>
      <c r="C528" s="1">
        <v>29860</v>
      </c>
      <c r="D528">
        <v>1</v>
      </c>
      <c r="E528">
        <v>20.5</v>
      </c>
      <c r="F528">
        <v>79.900000000000006</v>
      </c>
      <c r="G528">
        <v>20</v>
      </c>
      <c r="H528">
        <v>10</v>
      </c>
      <c r="I528">
        <v>1</v>
      </c>
      <c r="J528">
        <v>1</v>
      </c>
      <c r="K528">
        <v>1</v>
      </c>
      <c r="N528">
        <v>0</v>
      </c>
      <c r="O528">
        <v>0</v>
      </c>
      <c r="P528">
        <v>0</v>
      </c>
      <c r="Q528">
        <v>0</v>
      </c>
      <c r="R528">
        <v>18.2</v>
      </c>
      <c r="S528">
        <v>3.6</v>
      </c>
      <c r="T528">
        <v>0</v>
      </c>
      <c r="U528">
        <v>0</v>
      </c>
      <c r="V528">
        <v>0</v>
      </c>
      <c r="W528">
        <v>2.6</v>
      </c>
      <c r="X528">
        <v>2</v>
      </c>
      <c r="Y528">
        <v>0</v>
      </c>
      <c r="Z528">
        <v>0</v>
      </c>
      <c r="AA528">
        <v>0</v>
      </c>
      <c r="AB528">
        <v>0</v>
      </c>
      <c r="AC528">
        <v>10.6</v>
      </c>
      <c r="AD528">
        <v>0</v>
      </c>
      <c r="AE528">
        <v>0</v>
      </c>
      <c r="AF528">
        <v>0</v>
      </c>
      <c r="AG528">
        <v>20.5</v>
      </c>
      <c r="AH528">
        <v>0</v>
      </c>
      <c r="AI528">
        <v>0</v>
      </c>
      <c r="AJ528">
        <v>0</v>
      </c>
      <c r="AK528">
        <v>0</v>
      </c>
      <c r="AL528">
        <v>0</v>
      </c>
      <c r="AM528">
        <v>0</v>
      </c>
      <c r="AN528">
        <v>15.5</v>
      </c>
      <c r="AO528">
        <v>2.4</v>
      </c>
      <c r="AP528">
        <v>0</v>
      </c>
      <c r="AQ528">
        <v>3</v>
      </c>
      <c r="AR528">
        <v>1.5</v>
      </c>
      <c r="AS528">
        <v>1</v>
      </c>
      <c r="AT528">
        <v>1</v>
      </c>
      <c r="AU528">
        <v>1</v>
      </c>
      <c r="AV528">
        <v>1</v>
      </c>
      <c r="AW528">
        <v>1</v>
      </c>
      <c r="AX528">
        <v>1</v>
      </c>
      <c r="AY528">
        <v>1</v>
      </c>
      <c r="AZ528">
        <v>1</v>
      </c>
      <c r="BA528">
        <v>1</v>
      </c>
      <c r="BB528">
        <v>1</v>
      </c>
      <c r="BC528">
        <v>1</v>
      </c>
      <c r="BD528">
        <v>1</v>
      </c>
      <c r="BE528">
        <v>1</v>
      </c>
      <c r="BF528">
        <v>1</v>
      </c>
      <c r="BG528">
        <v>1</v>
      </c>
      <c r="BH528">
        <v>1</v>
      </c>
      <c r="BI528">
        <v>1</v>
      </c>
      <c r="BJ528">
        <v>1</v>
      </c>
      <c r="BK528">
        <v>1</v>
      </c>
      <c r="BL528">
        <v>1</v>
      </c>
      <c r="BM528">
        <v>1</v>
      </c>
      <c r="BN528">
        <v>1</v>
      </c>
      <c r="BO528">
        <v>1</v>
      </c>
      <c r="BP528">
        <v>1</v>
      </c>
      <c r="BQ528">
        <v>1</v>
      </c>
      <c r="BR528">
        <v>1</v>
      </c>
      <c r="BS528">
        <v>1</v>
      </c>
      <c r="BT528">
        <v>1</v>
      </c>
      <c r="BU528">
        <v>1</v>
      </c>
      <c r="BV528">
        <v>1</v>
      </c>
      <c r="BW528">
        <v>1</v>
      </c>
    </row>
    <row r="529" spans="1:75" x14ac:dyDescent="0.25">
      <c r="A529">
        <v>2449000</v>
      </c>
      <c r="B529">
        <v>1</v>
      </c>
      <c r="C529" s="1">
        <v>29891</v>
      </c>
      <c r="D529">
        <v>1</v>
      </c>
      <c r="E529">
        <v>29</v>
      </c>
      <c r="F529">
        <v>90.5</v>
      </c>
      <c r="G529">
        <v>10</v>
      </c>
      <c r="H529">
        <v>5</v>
      </c>
      <c r="I529">
        <v>1</v>
      </c>
      <c r="J529">
        <v>1</v>
      </c>
      <c r="K529">
        <v>1</v>
      </c>
      <c r="N529">
        <v>0</v>
      </c>
      <c r="O529">
        <v>0</v>
      </c>
      <c r="P529">
        <v>5</v>
      </c>
      <c r="Q529">
        <v>0</v>
      </c>
      <c r="R529">
        <v>0</v>
      </c>
      <c r="S529">
        <v>0</v>
      </c>
      <c r="T529">
        <v>0</v>
      </c>
      <c r="U529">
        <v>0</v>
      </c>
      <c r="V529">
        <v>25.5</v>
      </c>
      <c r="W529">
        <v>29</v>
      </c>
      <c r="X529">
        <v>0</v>
      </c>
      <c r="Y529">
        <v>0</v>
      </c>
      <c r="Z529">
        <v>0</v>
      </c>
      <c r="AA529">
        <v>0</v>
      </c>
      <c r="AB529">
        <v>0</v>
      </c>
      <c r="AC529">
        <v>14</v>
      </c>
      <c r="AD529">
        <v>0</v>
      </c>
      <c r="AE529">
        <v>0</v>
      </c>
      <c r="AF529">
        <v>17</v>
      </c>
      <c r="AG529">
        <v>0</v>
      </c>
      <c r="AH529">
        <v>0</v>
      </c>
      <c r="AI529">
        <v>0</v>
      </c>
      <c r="AJ529">
        <v>0</v>
      </c>
      <c r="AK529">
        <v>0</v>
      </c>
      <c r="AL529">
        <v>0</v>
      </c>
      <c r="AM529">
        <v>0</v>
      </c>
      <c r="AN529">
        <v>0</v>
      </c>
      <c r="AO529">
        <v>0</v>
      </c>
      <c r="AP529">
        <v>0</v>
      </c>
      <c r="AQ529">
        <v>0</v>
      </c>
      <c r="AS529">
        <v>1</v>
      </c>
      <c r="AT529">
        <v>1</v>
      </c>
      <c r="AU529">
        <v>1</v>
      </c>
      <c r="AV529">
        <v>1</v>
      </c>
      <c r="AW529">
        <v>1</v>
      </c>
      <c r="AX529">
        <v>1</v>
      </c>
      <c r="AY529">
        <v>1</v>
      </c>
      <c r="AZ529">
        <v>1</v>
      </c>
      <c r="BA529">
        <v>1</v>
      </c>
      <c r="BB529">
        <v>1</v>
      </c>
      <c r="BC529">
        <v>1</v>
      </c>
      <c r="BD529">
        <v>1</v>
      </c>
      <c r="BE529">
        <v>1</v>
      </c>
      <c r="BF529">
        <v>1</v>
      </c>
      <c r="BG529">
        <v>1</v>
      </c>
      <c r="BH529">
        <v>1</v>
      </c>
      <c r="BI529">
        <v>1</v>
      </c>
      <c r="BJ529">
        <v>1</v>
      </c>
      <c r="BK529">
        <v>1</v>
      </c>
      <c r="BL529">
        <v>1</v>
      </c>
      <c r="BM529">
        <v>1</v>
      </c>
      <c r="BN529">
        <v>1</v>
      </c>
      <c r="BO529">
        <v>1</v>
      </c>
      <c r="BP529">
        <v>1</v>
      </c>
      <c r="BQ529">
        <v>1</v>
      </c>
      <c r="BR529">
        <v>1</v>
      </c>
      <c r="BS529">
        <v>1</v>
      </c>
      <c r="BT529">
        <v>1</v>
      </c>
      <c r="BU529">
        <v>1</v>
      </c>
      <c r="BV529">
        <v>1</v>
      </c>
      <c r="BW529">
        <v>0</v>
      </c>
    </row>
    <row r="530" spans="1:75" x14ac:dyDescent="0.25">
      <c r="A530">
        <v>2449000</v>
      </c>
      <c r="B530">
        <v>1</v>
      </c>
      <c r="C530" s="1">
        <v>29921</v>
      </c>
      <c r="D530">
        <v>1</v>
      </c>
      <c r="E530">
        <v>26.6</v>
      </c>
      <c r="F530">
        <v>124.1</v>
      </c>
      <c r="G530">
        <v>9</v>
      </c>
      <c r="H530">
        <v>14</v>
      </c>
      <c r="I530">
        <v>1</v>
      </c>
      <c r="J530">
        <v>1</v>
      </c>
      <c r="K530">
        <v>1</v>
      </c>
      <c r="N530">
        <v>15.5</v>
      </c>
      <c r="O530">
        <v>7.5</v>
      </c>
      <c r="P530">
        <v>0</v>
      </c>
      <c r="Q530">
        <v>0</v>
      </c>
      <c r="R530">
        <v>0</v>
      </c>
      <c r="S530">
        <v>19.5</v>
      </c>
      <c r="T530">
        <v>2.2999999999999998</v>
      </c>
      <c r="U530">
        <v>0</v>
      </c>
      <c r="V530">
        <v>26.6</v>
      </c>
      <c r="W530">
        <v>0</v>
      </c>
      <c r="X530">
        <v>0</v>
      </c>
      <c r="Y530">
        <v>0</v>
      </c>
      <c r="Z530">
        <v>5.5</v>
      </c>
      <c r="AA530">
        <v>0</v>
      </c>
      <c r="AB530">
        <v>13</v>
      </c>
      <c r="AC530">
        <v>4</v>
      </c>
      <c r="AD530">
        <v>0</v>
      </c>
      <c r="AE530">
        <v>0</v>
      </c>
      <c r="AF530">
        <v>0</v>
      </c>
      <c r="AG530">
        <v>0</v>
      </c>
      <c r="AH530">
        <v>12.6</v>
      </c>
      <c r="AI530">
        <v>1.3</v>
      </c>
      <c r="AJ530">
        <v>0</v>
      </c>
      <c r="AK530">
        <v>8.6</v>
      </c>
      <c r="AL530">
        <v>0</v>
      </c>
      <c r="AM530">
        <v>2</v>
      </c>
      <c r="AN530">
        <v>2.7</v>
      </c>
      <c r="AO530">
        <v>0</v>
      </c>
      <c r="AP530">
        <v>3</v>
      </c>
      <c r="AQ530">
        <v>0</v>
      </c>
      <c r="AR530">
        <v>0</v>
      </c>
      <c r="AS530">
        <v>1</v>
      </c>
      <c r="AT530">
        <v>1</v>
      </c>
      <c r="AU530">
        <v>1</v>
      </c>
      <c r="AV530">
        <v>1</v>
      </c>
      <c r="AW530">
        <v>1</v>
      </c>
      <c r="AX530">
        <v>1</v>
      </c>
      <c r="AY530">
        <v>1</v>
      </c>
      <c r="AZ530">
        <v>1</v>
      </c>
      <c r="BA530">
        <v>1</v>
      </c>
      <c r="BB530">
        <v>1</v>
      </c>
      <c r="BC530">
        <v>1</v>
      </c>
      <c r="BD530">
        <v>1</v>
      </c>
      <c r="BE530">
        <v>1</v>
      </c>
      <c r="BF530">
        <v>1</v>
      </c>
      <c r="BG530">
        <v>1</v>
      </c>
      <c r="BH530">
        <v>1</v>
      </c>
      <c r="BI530">
        <v>1</v>
      </c>
      <c r="BJ530">
        <v>1</v>
      </c>
      <c r="BK530">
        <v>1</v>
      </c>
      <c r="BL530">
        <v>1</v>
      </c>
      <c r="BM530">
        <v>1</v>
      </c>
      <c r="BN530">
        <v>1</v>
      </c>
      <c r="BO530">
        <v>1</v>
      </c>
      <c r="BP530">
        <v>1</v>
      </c>
      <c r="BQ530">
        <v>1</v>
      </c>
      <c r="BR530">
        <v>1</v>
      </c>
      <c r="BS530">
        <v>1</v>
      </c>
      <c r="BT530">
        <v>1</v>
      </c>
      <c r="BU530">
        <v>1</v>
      </c>
      <c r="BV530">
        <v>1</v>
      </c>
      <c r="BW530">
        <v>1</v>
      </c>
    </row>
    <row r="531" spans="1:75" s="2" customFormat="1" x14ac:dyDescent="0.25">
      <c r="A531" s="2">
        <v>2449000</v>
      </c>
      <c r="B531" s="2">
        <v>1</v>
      </c>
      <c r="C531" s="3">
        <v>29952</v>
      </c>
      <c r="D531" s="2">
        <v>1</v>
      </c>
      <c r="E531" s="2">
        <v>33</v>
      </c>
      <c r="F531" s="2">
        <v>65.5</v>
      </c>
      <c r="G531" s="2">
        <v>23</v>
      </c>
      <c r="H531" s="2">
        <v>6</v>
      </c>
      <c r="I531" s="2">
        <v>1</v>
      </c>
      <c r="J531" s="2">
        <v>1</v>
      </c>
      <c r="K531" s="2">
        <v>1</v>
      </c>
      <c r="N531" s="2">
        <v>0</v>
      </c>
      <c r="O531" s="2">
        <v>1.5</v>
      </c>
      <c r="P531" s="2">
        <v>0</v>
      </c>
      <c r="Q531" s="2">
        <v>0</v>
      </c>
      <c r="R531" s="2">
        <v>0</v>
      </c>
      <c r="S531" s="2">
        <v>0</v>
      </c>
      <c r="T531" s="2">
        <v>0</v>
      </c>
      <c r="U531" s="2">
        <v>0</v>
      </c>
      <c r="V531" s="2">
        <v>0</v>
      </c>
      <c r="W531" s="2">
        <v>0</v>
      </c>
      <c r="X531" s="2">
        <v>0</v>
      </c>
      <c r="Y531" s="2">
        <v>2.6</v>
      </c>
      <c r="Z531" s="2">
        <v>0</v>
      </c>
      <c r="AA531" s="2">
        <v>0</v>
      </c>
      <c r="AB531" s="2">
        <v>0</v>
      </c>
      <c r="AC531" s="2">
        <v>0</v>
      </c>
      <c r="AD531" s="2">
        <v>0</v>
      </c>
      <c r="AE531" s="2">
        <v>0</v>
      </c>
      <c r="AF531" s="2">
        <v>0</v>
      </c>
      <c r="AG531" s="2">
        <v>0</v>
      </c>
      <c r="AH531" s="2">
        <v>0</v>
      </c>
      <c r="AI531" s="2">
        <v>0</v>
      </c>
      <c r="AJ531" s="2">
        <v>33</v>
      </c>
      <c r="AK531" s="2">
        <v>0</v>
      </c>
      <c r="AL531" s="2">
        <v>0</v>
      </c>
      <c r="AM531" s="2">
        <v>0</v>
      </c>
      <c r="AN531" s="2">
        <v>0</v>
      </c>
      <c r="AO531" s="2">
        <v>0</v>
      </c>
      <c r="AP531" s="2">
        <v>1.9</v>
      </c>
      <c r="AQ531" s="2">
        <v>8</v>
      </c>
      <c r="AR531" s="2">
        <v>18.5</v>
      </c>
      <c r="AS531" s="2">
        <v>1</v>
      </c>
      <c r="AT531" s="2">
        <v>1</v>
      </c>
      <c r="AU531" s="2">
        <v>1</v>
      </c>
      <c r="AV531" s="2">
        <v>1</v>
      </c>
      <c r="AW531" s="2">
        <v>1</v>
      </c>
      <c r="AX531" s="2">
        <v>1</v>
      </c>
      <c r="AY531" s="2">
        <v>1</v>
      </c>
      <c r="AZ531" s="2">
        <v>1</v>
      </c>
      <c r="BA531" s="2">
        <v>1</v>
      </c>
      <c r="BB531" s="2">
        <v>1</v>
      </c>
      <c r="BC531" s="2">
        <v>1</v>
      </c>
      <c r="BD531" s="2">
        <v>1</v>
      </c>
      <c r="BE531" s="2">
        <v>1</v>
      </c>
      <c r="BF531" s="2">
        <v>1</v>
      </c>
      <c r="BG531" s="2">
        <v>1</v>
      </c>
      <c r="BH531" s="2">
        <v>1</v>
      </c>
      <c r="BI531" s="2">
        <v>1</v>
      </c>
      <c r="BJ531" s="2">
        <v>1</v>
      </c>
      <c r="BK531" s="2">
        <v>1</v>
      </c>
      <c r="BL531" s="2">
        <v>1</v>
      </c>
      <c r="BM531" s="2">
        <v>1</v>
      </c>
      <c r="BN531" s="2">
        <v>1</v>
      </c>
      <c r="BO531" s="2">
        <v>1</v>
      </c>
      <c r="BP531" s="2">
        <v>1</v>
      </c>
      <c r="BQ531" s="2">
        <v>1</v>
      </c>
      <c r="BR531" s="2">
        <v>1</v>
      </c>
      <c r="BS531" s="2">
        <v>1</v>
      </c>
      <c r="BT531" s="2">
        <v>1</v>
      </c>
      <c r="BU531" s="2">
        <v>1</v>
      </c>
      <c r="BV531" s="2">
        <v>1</v>
      </c>
      <c r="BW531" s="2">
        <v>1</v>
      </c>
    </row>
    <row r="532" spans="1:75" x14ac:dyDescent="0.25">
      <c r="A532">
        <v>2449000</v>
      </c>
      <c r="B532">
        <v>1</v>
      </c>
      <c r="C532" s="1">
        <v>29983</v>
      </c>
      <c r="D532">
        <v>1</v>
      </c>
      <c r="E532">
        <v>35</v>
      </c>
      <c r="F532">
        <v>130.5</v>
      </c>
      <c r="G532">
        <v>25</v>
      </c>
      <c r="H532">
        <v>10</v>
      </c>
      <c r="I532">
        <v>1</v>
      </c>
      <c r="J532">
        <v>1</v>
      </c>
      <c r="K532">
        <v>1</v>
      </c>
      <c r="N532">
        <v>0</v>
      </c>
      <c r="O532">
        <v>0</v>
      </c>
      <c r="P532">
        <v>2</v>
      </c>
      <c r="Q532">
        <v>1.5</v>
      </c>
      <c r="R532">
        <v>7.2</v>
      </c>
      <c r="S532">
        <v>28</v>
      </c>
      <c r="T532">
        <v>0</v>
      </c>
      <c r="U532">
        <v>0</v>
      </c>
      <c r="V532">
        <v>4.8</v>
      </c>
      <c r="W532">
        <v>3</v>
      </c>
      <c r="X532">
        <v>0</v>
      </c>
      <c r="Y532">
        <v>0</v>
      </c>
      <c r="Z532">
        <v>0</v>
      </c>
      <c r="AA532">
        <v>0</v>
      </c>
      <c r="AB532">
        <v>0</v>
      </c>
      <c r="AC532">
        <v>0</v>
      </c>
      <c r="AD532">
        <v>0</v>
      </c>
      <c r="AE532">
        <v>0</v>
      </c>
      <c r="AF532">
        <v>0</v>
      </c>
      <c r="AG532">
        <v>6</v>
      </c>
      <c r="AH532">
        <v>0</v>
      </c>
      <c r="AI532">
        <v>0</v>
      </c>
      <c r="AJ532">
        <v>31.3</v>
      </c>
      <c r="AK532">
        <v>11.7</v>
      </c>
      <c r="AL532">
        <v>35</v>
      </c>
      <c r="AM532">
        <v>0</v>
      </c>
      <c r="AN532">
        <v>0</v>
      </c>
      <c r="AO532">
        <v>0</v>
      </c>
      <c r="AS532">
        <v>1</v>
      </c>
      <c r="AT532">
        <v>1</v>
      </c>
      <c r="AU532">
        <v>1</v>
      </c>
      <c r="AV532">
        <v>1</v>
      </c>
      <c r="AW532">
        <v>1</v>
      </c>
      <c r="AX532">
        <v>1</v>
      </c>
      <c r="AY532">
        <v>1</v>
      </c>
      <c r="AZ532">
        <v>1</v>
      </c>
      <c r="BA532">
        <v>1</v>
      </c>
      <c r="BB532">
        <v>1</v>
      </c>
      <c r="BC532">
        <v>1</v>
      </c>
      <c r="BD532">
        <v>1</v>
      </c>
      <c r="BE532">
        <v>1</v>
      </c>
      <c r="BF532">
        <v>1</v>
      </c>
      <c r="BG532">
        <v>1</v>
      </c>
      <c r="BH532">
        <v>1</v>
      </c>
      <c r="BI532">
        <v>1</v>
      </c>
      <c r="BJ532">
        <v>1</v>
      </c>
      <c r="BK532">
        <v>1</v>
      </c>
      <c r="BL532">
        <v>1</v>
      </c>
      <c r="BM532">
        <v>1</v>
      </c>
      <c r="BN532">
        <v>1</v>
      </c>
      <c r="BO532">
        <v>1</v>
      </c>
      <c r="BP532">
        <v>1</v>
      </c>
      <c r="BQ532">
        <v>1</v>
      </c>
      <c r="BR532">
        <v>1</v>
      </c>
      <c r="BS532">
        <v>1</v>
      </c>
      <c r="BT532">
        <v>1</v>
      </c>
      <c r="BU532">
        <v>0</v>
      </c>
    </row>
    <row r="533" spans="1:75" x14ac:dyDescent="0.25">
      <c r="A533">
        <v>2449000</v>
      </c>
      <c r="B533">
        <v>1</v>
      </c>
      <c r="C533" s="1">
        <v>30011</v>
      </c>
      <c r="D533">
        <v>1</v>
      </c>
      <c r="E533">
        <v>17.5</v>
      </c>
      <c r="F533">
        <v>61.5</v>
      </c>
      <c r="G533">
        <v>22</v>
      </c>
      <c r="H533">
        <v>8</v>
      </c>
      <c r="I533">
        <v>1</v>
      </c>
      <c r="J533">
        <v>1</v>
      </c>
      <c r="K533">
        <v>1</v>
      </c>
      <c r="N533">
        <v>0</v>
      </c>
      <c r="O533">
        <v>0</v>
      </c>
      <c r="P533">
        <v>0</v>
      </c>
      <c r="Q533">
        <v>0</v>
      </c>
      <c r="R533">
        <v>0</v>
      </c>
      <c r="S533">
        <v>0</v>
      </c>
      <c r="T533">
        <v>0</v>
      </c>
      <c r="U533">
        <v>0</v>
      </c>
      <c r="V533">
        <v>0</v>
      </c>
      <c r="W533">
        <v>0</v>
      </c>
      <c r="X533">
        <v>0</v>
      </c>
      <c r="Y533">
        <v>0</v>
      </c>
      <c r="Z533">
        <v>0</v>
      </c>
      <c r="AA533">
        <v>0</v>
      </c>
      <c r="AB533">
        <v>0</v>
      </c>
      <c r="AC533">
        <v>11</v>
      </c>
      <c r="AD533">
        <v>7.5</v>
      </c>
      <c r="AE533">
        <v>0</v>
      </c>
      <c r="AF533">
        <v>2.8</v>
      </c>
      <c r="AG533">
        <v>0</v>
      </c>
      <c r="AH533">
        <v>0</v>
      </c>
      <c r="AI533">
        <v>17.5</v>
      </c>
      <c r="AJ533">
        <v>0</v>
      </c>
      <c r="AK533">
        <v>0</v>
      </c>
      <c r="AL533">
        <v>0</v>
      </c>
      <c r="AM533">
        <v>16.600000000000001</v>
      </c>
      <c r="AN533">
        <v>1.1000000000000001</v>
      </c>
      <c r="AO533">
        <v>0</v>
      </c>
      <c r="AP533">
        <v>1.7</v>
      </c>
      <c r="AQ533">
        <v>0</v>
      </c>
      <c r="AR533">
        <v>3.3</v>
      </c>
      <c r="AS533">
        <v>1</v>
      </c>
      <c r="AT533">
        <v>1</v>
      </c>
      <c r="AU533">
        <v>1</v>
      </c>
      <c r="AV533">
        <v>1</v>
      </c>
      <c r="AW533">
        <v>1</v>
      </c>
      <c r="AX533">
        <v>1</v>
      </c>
      <c r="AY533">
        <v>1</v>
      </c>
      <c r="AZ533">
        <v>1</v>
      </c>
      <c r="BA533">
        <v>1</v>
      </c>
      <c r="BB533">
        <v>1</v>
      </c>
      <c r="BC533">
        <v>1</v>
      </c>
      <c r="BD533">
        <v>1</v>
      </c>
      <c r="BE533">
        <v>1</v>
      </c>
      <c r="BF533">
        <v>1</v>
      </c>
      <c r="BG533">
        <v>1</v>
      </c>
      <c r="BH533">
        <v>1</v>
      </c>
      <c r="BI533">
        <v>1</v>
      </c>
      <c r="BJ533">
        <v>1</v>
      </c>
      <c r="BK533">
        <v>1</v>
      </c>
      <c r="BL533">
        <v>1</v>
      </c>
      <c r="BM533">
        <v>1</v>
      </c>
      <c r="BN533">
        <v>1</v>
      </c>
      <c r="BO533">
        <v>1</v>
      </c>
      <c r="BP533">
        <v>1</v>
      </c>
      <c r="BQ533">
        <v>1</v>
      </c>
      <c r="BR533">
        <v>1</v>
      </c>
      <c r="BS533">
        <v>1</v>
      </c>
      <c r="BT533">
        <v>1</v>
      </c>
      <c r="BU533">
        <v>1</v>
      </c>
      <c r="BV533">
        <v>1</v>
      </c>
      <c r="BW533">
        <v>1</v>
      </c>
    </row>
    <row r="534" spans="1:75" x14ac:dyDescent="0.25">
      <c r="A534">
        <v>2449000</v>
      </c>
      <c r="B534">
        <v>1</v>
      </c>
      <c r="C534" s="1">
        <v>30042</v>
      </c>
      <c r="D534">
        <v>1</v>
      </c>
      <c r="E534">
        <v>23</v>
      </c>
      <c r="F534">
        <v>51.5</v>
      </c>
      <c r="G534">
        <v>14</v>
      </c>
      <c r="H534">
        <v>7</v>
      </c>
      <c r="I534">
        <v>1</v>
      </c>
      <c r="J534">
        <v>1</v>
      </c>
      <c r="K534">
        <v>1</v>
      </c>
      <c r="N534">
        <v>1.4</v>
      </c>
      <c r="O534">
        <v>0</v>
      </c>
      <c r="P534">
        <v>0</v>
      </c>
      <c r="Q534">
        <v>0</v>
      </c>
      <c r="R534">
        <v>0</v>
      </c>
      <c r="S534">
        <v>11.5</v>
      </c>
      <c r="T534">
        <v>0</v>
      </c>
      <c r="U534">
        <v>0</v>
      </c>
      <c r="V534">
        <v>0</v>
      </c>
      <c r="W534">
        <v>0</v>
      </c>
      <c r="X534">
        <v>0</v>
      </c>
      <c r="Y534">
        <v>0</v>
      </c>
      <c r="Z534">
        <v>4.5999999999999996</v>
      </c>
      <c r="AA534">
        <v>23</v>
      </c>
      <c r="AB534">
        <v>1</v>
      </c>
      <c r="AC534">
        <v>6</v>
      </c>
      <c r="AD534">
        <v>0</v>
      </c>
      <c r="AE534">
        <v>0</v>
      </c>
      <c r="AF534">
        <v>0</v>
      </c>
      <c r="AG534">
        <v>0</v>
      </c>
      <c r="AH534">
        <v>0</v>
      </c>
      <c r="AI534">
        <v>0</v>
      </c>
      <c r="AJ534">
        <v>0</v>
      </c>
      <c r="AK534">
        <v>0</v>
      </c>
      <c r="AL534">
        <v>0</v>
      </c>
      <c r="AM534">
        <v>0</v>
      </c>
      <c r="AN534">
        <v>0</v>
      </c>
      <c r="AO534">
        <v>0</v>
      </c>
      <c r="AP534">
        <v>4</v>
      </c>
      <c r="AQ534">
        <v>0</v>
      </c>
      <c r="AS534">
        <v>1</v>
      </c>
      <c r="AT534">
        <v>1</v>
      </c>
      <c r="AU534">
        <v>1</v>
      </c>
      <c r="AV534">
        <v>1</v>
      </c>
      <c r="AW534">
        <v>1</v>
      </c>
      <c r="AX534">
        <v>1</v>
      </c>
      <c r="AY534">
        <v>1</v>
      </c>
      <c r="AZ534">
        <v>1</v>
      </c>
      <c r="BA534">
        <v>1</v>
      </c>
      <c r="BB534">
        <v>1</v>
      </c>
      <c r="BC534">
        <v>1</v>
      </c>
      <c r="BD534">
        <v>1</v>
      </c>
      <c r="BE534">
        <v>1</v>
      </c>
      <c r="BF534">
        <v>1</v>
      </c>
      <c r="BG534">
        <v>1</v>
      </c>
      <c r="BH534">
        <v>1</v>
      </c>
      <c r="BI534">
        <v>1</v>
      </c>
      <c r="BJ534">
        <v>1</v>
      </c>
      <c r="BK534">
        <v>1</v>
      </c>
      <c r="BL534">
        <v>1</v>
      </c>
      <c r="BM534">
        <v>1</v>
      </c>
      <c r="BN534">
        <v>1</v>
      </c>
      <c r="BO534">
        <v>1</v>
      </c>
      <c r="BP534">
        <v>1</v>
      </c>
      <c r="BQ534">
        <v>1</v>
      </c>
      <c r="BR534">
        <v>1</v>
      </c>
      <c r="BS534">
        <v>1</v>
      </c>
      <c r="BT534">
        <v>1</v>
      </c>
      <c r="BU534">
        <v>1</v>
      </c>
      <c r="BV534">
        <v>1</v>
      </c>
      <c r="BW534">
        <v>0</v>
      </c>
    </row>
    <row r="535" spans="1:75" x14ac:dyDescent="0.25">
      <c r="A535">
        <v>2449000</v>
      </c>
      <c r="B535">
        <v>1</v>
      </c>
      <c r="C535" s="1">
        <v>30072</v>
      </c>
      <c r="D535">
        <v>1</v>
      </c>
      <c r="E535">
        <v>68.7</v>
      </c>
      <c r="F535">
        <v>118.4</v>
      </c>
      <c r="G535">
        <v>25</v>
      </c>
      <c r="H535">
        <v>4</v>
      </c>
      <c r="I535">
        <v>1</v>
      </c>
      <c r="J535">
        <v>1</v>
      </c>
      <c r="K535">
        <v>1</v>
      </c>
      <c r="N535">
        <v>0</v>
      </c>
      <c r="O535">
        <v>0</v>
      </c>
      <c r="P535">
        <v>0</v>
      </c>
      <c r="Q535">
        <v>1.2</v>
      </c>
      <c r="R535">
        <v>0</v>
      </c>
      <c r="S535">
        <v>0</v>
      </c>
      <c r="T535">
        <v>0</v>
      </c>
      <c r="U535">
        <v>0</v>
      </c>
      <c r="V535">
        <v>0</v>
      </c>
      <c r="W535">
        <v>0</v>
      </c>
      <c r="X535">
        <v>0</v>
      </c>
      <c r="Y535">
        <v>0</v>
      </c>
      <c r="Z535">
        <v>0</v>
      </c>
      <c r="AA535">
        <v>0</v>
      </c>
      <c r="AB535">
        <v>0</v>
      </c>
      <c r="AC535">
        <v>0</v>
      </c>
      <c r="AD535">
        <v>0</v>
      </c>
      <c r="AE535">
        <v>0</v>
      </c>
      <c r="AF535">
        <v>9.8000000000000007</v>
      </c>
      <c r="AG535">
        <v>0</v>
      </c>
      <c r="AH535">
        <v>0</v>
      </c>
      <c r="AI535">
        <v>0</v>
      </c>
      <c r="AJ535">
        <v>0</v>
      </c>
      <c r="AK535">
        <v>0</v>
      </c>
      <c r="AL535">
        <v>68.7</v>
      </c>
      <c r="AM535">
        <v>38.700000000000003</v>
      </c>
      <c r="AN535">
        <v>0</v>
      </c>
      <c r="AO535">
        <v>0</v>
      </c>
      <c r="AP535">
        <v>0</v>
      </c>
      <c r="AQ535">
        <v>0</v>
      </c>
      <c r="AR535">
        <v>0</v>
      </c>
      <c r="AS535">
        <v>1</v>
      </c>
      <c r="AT535">
        <v>1</v>
      </c>
      <c r="AU535">
        <v>1</v>
      </c>
      <c r="AV535">
        <v>1</v>
      </c>
      <c r="AW535">
        <v>1</v>
      </c>
      <c r="AX535">
        <v>1</v>
      </c>
      <c r="AY535">
        <v>1</v>
      </c>
      <c r="AZ535">
        <v>1</v>
      </c>
      <c r="BA535">
        <v>1</v>
      </c>
      <c r="BB535">
        <v>1</v>
      </c>
      <c r="BC535">
        <v>1</v>
      </c>
      <c r="BD535">
        <v>1</v>
      </c>
      <c r="BE535">
        <v>1</v>
      </c>
      <c r="BF535">
        <v>1</v>
      </c>
      <c r="BG535">
        <v>1</v>
      </c>
      <c r="BH535">
        <v>1</v>
      </c>
      <c r="BI535">
        <v>1</v>
      </c>
      <c r="BJ535">
        <v>1</v>
      </c>
      <c r="BK535">
        <v>1</v>
      </c>
      <c r="BL535">
        <v>1</v>
      </c>
      <c r="BM535">
        <v>1</v>
      </c>
      <c r="BN535">
        <v>1</v>
      </c>
      <c r="BO535">
        <v>1</v>
      </c>
      <c r="BP535">
        <v>1</v>
      </c>
      <c r="BQ535">
        <v>1</v>
      </c>
      <c r="BR535">
        <v>1</v>
      </c>
      <c r="BS535">
        <v>1</v>
      </c>
      <c r="BT535">
        <v>1</v>
      </c>
      <c r="BU535">
        <v>1</v>
      </c>
      <c r="BV535">
        <v>1</v>
      </c>
      <c r="BW535">
        <v>1</v>
      </c>
    </row>
    <row r="536" spans="1:75" x14ac:dyDescent="0.25">
      <c r="A536">
        <v>2449000</v>
      </c>
      <c r="B536">
        <v>1</v>
      </c>
      <c r="C536" s="1">
        <v>30103</v>
      </c>
      <c r="D536">
        <v>1</v>
      </c>
      <c r="E536">
        <v>38</v>
      </c>
      <c r="F536">
        <v>162.1</v>
      </c>
      <c r="G536">
        <v>25</v>
      </c>
      <c r="H536">
        <v>12</v>
      </c>
      <c r="I536">
        <v>1</v>
      </c>
      <c r="J536">
        <v>1</v>
      </c>
      <c r="K536">
        <v>1</v>
      </c>
      <c r="N536">
        <v>0</v>
      </c>
      <c r="O536">
        <v>0</v>
      </c>
      <c r="P536">
        <v>0</v>
      </c>
      <c r="Q536">
        <v>0</v>
      </c>
      <c r="R536">
        <v>4</v>
      </c>
      <c r="S536">
        <v>0</v>
      </c>
      <c r="T536">
        <v>0</v>
      </c>
      <c r="U536">
        <v>0</v>
      </c>
      <c r="V536">
        <v>0</v>
      </c>
      <c r="W536">
        <v>0</v>
      </c>
      <c r="X536">
        <v>13</v>
      </c>
      <c r="Y536">
        <v>18.399999999999999</v>
      </c>
      <c r="Z536">
        <v>0</v>
      </c>
      <c r="AA536">
        <v>0</v>
      </c>
      <c r="AB536">
        <v>0</v>
      </c>
      <c r="AC536">
        <v>12.5</v>
      </c>
      <c r="AD536">
        <v>0</v>
      </c>
      <c r="AE536">
        <v>0</v>
      </c>
      <c r="AF536">
        <v>0</v>
      </c>
      <c r="AG536">
        <v>8.5</v>
      </c>
      <c r="AH536">
        <v>0</v>
      </c>
      <c r="AI536">
        <v>5.7</v>
      </c>
      <c r="AJ536">
        <v>3.8</v>
      </c>
      <c r="AK536">
        <v>9.1999999999999993</v>
      </c>
      <c r="AL536">
        <v>38</v>
      </c>
      <c r="AM536">
        <v>28</v>
      </c>
      <c r="AN536">
        <v>1.5</v>
      </c>
      <c r="AO536">
        <v>0</v>
      </c>
      <c r="AP536">
        <v>19.5</v>
      </c>
      <c r="AQ536">
        <v>0</v>
      </c>
      <c r="AS536">
        <v>1</v>
      </c>
      <c r="AT536">
        <v>1</v>
      </c>
      <c r="AU536">
        <v>1</v>
      </c>
      <c r="AV536">
        <v>1</v>
      </c>
      <c r="AW536">
        <v>1</v>
      </c>
      <c r="AX536">
        <v>1</v>
      </c>
      <c r="AY536">
        <v>1</v>
      </c>
      <c r="AZ536">
        <v>1</v>
      </c>
      <c r="BA536">
        <v>1</v>
      </c>
      <c r="BB536">
        <v>1</v>
      </c>
      <c r="BC536">
        <v>1</v>
      </c>
      <c r="BD536">
        <v>1</v>
      </c>
      <c r="BE536">
        <v>1</v>
      </c>
      <c r="BF536">
        <v>1</v>
      </c>
      <c r="BG536">
        <v>1</v>
      </c>
      <c r="BH536">
        <v>1</v>
      </c>
      <c r="BI536">
        <v>1</v>
      </c>
      <c r="BJ536">
        <v>1</v>
      </c>
      <c r="BK536">
        <v>1</v>
      </c>
      <c r="BL536">
        <v>1</v>
      </c>
      <c r="BM536">
        <v>1</v>
      </c>
      <c r="BN536">
        <v>1</v>
      </c>
      <c r="BO536">
        <v>1</v>
      </c>
      <c r="BP536">
        <v>1</v>
      </c>
      <c r="BQ536">
        <v>1</v>
      </c>
      <c r="BR536">
        <v>1</v>
      </c>
      <c r="BS536">
        <v>1</v>
      </c>
      <c r="BT536">
        <v>1</v>
      </c>
      <c r="BU536">
        <v>1</v>
      </c>
      <c r="BV536">
        <v>1</v>
      </c>
      <c r="BW536">
        <v>0</v>
      </c>
    </row>
    <row r="537" spans="1:75" x14ac:dyDescent="0.25">
      <c r="A537">
        <v>2449000</v>
      </c>
      <c r="B537">
        <v>1</v>
      </c>
      <c r="C537" s="1">
        <v>30133</v>
      </c>
      <c r="D537">
        <v>1</v>
      </c>
      <c r="E537">
        <v>84</v>
      </c>
      <c r="F537">
        <v>144</v>
      </c>
      <c r="G537">
        <v>9</v>
      </c>
      <c r="H537">
        <v>7</v>
      </c>
      <c r="I537">
        <v>1</v>
      </c>
      <c r="J537">
        <v>1</v>
      </c>
      <c r="K537">
        <v>1</v>
      </c>
      <c r="N537">
        <v>1</v>
      </c>
      <c r="O537">
        <v>0</v>
      </c>
      <c r="P537">
        <v>0</v>
      </c>
      <c r="Q537">
        <v>0</v>
      </c>
      <c r="R537">
        <v>0</v>
      </c>
      <c r="S537">
        <v>0</v>
      </c>
      <c r="T537">
        <v>0</v>
      </c>
      <c r="U537">
        <v>0</v>
      </c>
      <c r="V537">
        <v>84</v>
      </c>
      <c r="W537">
        <v>2.2000000000000002</v>
      </c>
      <c r="X537">
        <v>0</v>
      </c>
      <c r="Y537">
        <v>14</v>
      </c>
      <c r="Z537">
        <v>12.3</v>
      </c>
      <c r="AA537">
        <v>0</v>
      </c>
      <c r="AB537">
        <v>0</v>
      </c>
      <c r="AC537">
        <v>0</v>
      </c>
      <c r="AD537">
        <v>0</v>
      </c>
      <c r="AE537">
        <v>27</v>
      </c>
      <c r="AF537">
        <v>0</v>
      </c>
      <c r="AG537">
        <v>0</v>
      </c>
      <c r="AH537">
        <v>0</v>
      </c>
      <c r="AI537">
        <v>0</v>
      </c>
      <c r="AJ537">
        <v>0</v>
      </c>
      <c r="AK537">
        <v>0</v>
      </c>
      <c r="AL537">
        <v>0</v>
      </c>
      <c r="AM537">
        <v>0</v>
      </c>
      <c r="AN537">
        <v>0</v>
      </c>
      <c r="AO537">
        <v>0</v>
      </c>
      <c r="AP537">
        <v>0</v>
      </c>
      <c r="AQ537">
        <v>3.5</v>
      </c>
      <c r="AR537">
        <v>0</v>
      </c>
      <c r="AS537">
        <v>1</v>
      </c>
      <c r="AT537">
        <v>1</v>
      </c>
      <c r="AU537">
        <v>1</v>
      </c>
      <c r="AV537">
        <v>1</v>
      </c>
      <c r="AW537">
        <v>1</v>
      </c>
      <c r="AX537">
        <v>1</v>
      </c>
      <c r="AY537">
        <v>1</v>
      </c>
      <c r="AZ537">
        <v>1</v>
      </c>
      <c r="BA537">
        <v>1</v>
      </c>
      <c r="BB537">
        <v>1</v>
      </c>
      <c r="BC537">
        <v>1</v>
      </c>
      <c r="BD537">
        <v>1</v>
      </c>
      <c r="BE537">
        <v>1</v>
      </c>
      <c r="BF537">
        <v>1</v>
      </c>
      <c r="BG537">
        <v>1</v>
      </c>
      <c r="BH537">
        <v>1</v>
      </c>
      <c r="BI537">
        <v>1</v>
      </c>
      <c r="BJ537">
        <v>1</v>
      </c>
      <c r="BK537">
        <v>1</v>
      </c>
      <c r="BL537">
        <v>1</v>
      </c>
      <c r="BM537">
        <v>1</v>
      </c>
      <c r="BN537">
        <v>1</v>
      </c>
      <c r="BO537">
        <v>1</v>
      </c>
      <c r="BP537">
        <v>1</v>
      </c>
      <c r="BQ537">
        <v>1</v>
      </c>
      <c r="BR537">
        <v>1</v>
      </c>
      <c r="BS537">
        <v>1</v>
      </c>
      <c r="BT537">
        <v>1</v>
      </c>
      <c r="BU537">
        <v>1</v>
      </c>
      <c r="BV537">
        <v>1</v>
      </c>
      <c r="BW537">
        <v>1</v>
      </c>
    </row>
    <row r="538" spans="1:75" x14ac:dyDescent="0.25">
      <c r="A538">
        <v>2449000</v>
      </c>
      <c r="B538">
        <v>1</v>
      </c>
      <c r="C538" s="1">
        <v>30164</v>
      </c>
      <c r="D538">
        <v>1</v>
      </c>
      <c r="E538">
        <v>25</v>
      </c>
      <c r="F538">
        <v>67.8</v>
      </c>
      <c r="G538">
        <v>3</v>
      </c>
      <c r="H538">
        <v>5</v>
      </c>
      <c r="I538">
        <v>1</v>
      </c>
      <c r="J538">
        <v>1</v>
      </c>
      <c r="K538">
        <v>1</v>
      </c>
      <c r="N538">
        <v>0</v>
      </c>
      <c r="O538">
        <v>0</v>
      </c>
      <c r="P538">
        <v>25</v>
      </c>
      <c r="Q538">
        <v>0</v>
      </c>
      <c r="R538">
        <v>0</v>
      </c>
      <c r="S538">
        <v>0</v>
      </c>
      <c r="T538">
        <v>0</v>
      </c>
      <c r="U538">
        <v>0</v>
      </c>
      <c r="V538">
        <v>0</v>
      </c>
      <c r="W538">
        <v>0</v>
      </c>
      <c r="X538">
        <v>7.8</v>
      </c>
      <c r="Y538">
        <v>0</v>
      </c>
      <c r="Z538">
        <v>0</v>
      </c>
      <c r="AA538">
        <v>0</v>
      </c>
      <c r="AB538">
        <v>0</v>
      </c>
      <c r="AC538">
        <v>0</v>
      </c>
      <c r="AD538">
        <v>0</v>
      </c>
      <c r="AE538">
        <v>11</v>
      </c>
      <c r="AF538">
        <v>20</v>
      </c>
      <c r="AG538">
        <v>0</v>
      </c>
      <c r="AH538">
        <v>0</v>
      </c>
      <c r="AI538">
        <v>0</v>
      </c>
      <c r="AJ538">
        <v>0</v>
      </c>
      <c r="AK538">
        <v>4</v>
      </c>
      <c r="AL538">
        <v>0</v>
      </c>
      <c r="AM538">
        <v>0</v>
      </c>
      <c r="AN538">
        <v>0</v>
      </c>
      <c r="AO538">
        <v>0</v>
      </c>
      <c r="AP538">
        <v>0</v>
      </c>
      <c r="AQ538">
        <v>0</v>
      </c>
      <c r="AR538">
        <v>0</v>
      </c>
      <c r="AS538">
        <v>1</v>
      </c>
      <c r="AT538">
        <v>1</v>
      </c>
      <c r="AU538">
        <v>1</v>
      </c>
      <c r="AV538">
        <v>1</v>
      </c>
      <c r="AW538">
        <v>1</v>
      </c>
      <c r="AX538">
        <v>1</v>
      </c>
      <c r="AY538">
        <v>1</v>
      </c>
      <c r="AZ538">
        <v>1</v>
      </c>
      <c r="BA538">
        <v>1</v>
      </c>
      <c r="BB538">
        <v>1</v>
      </c>
      <c r="BC538">
        <v>1</v>
      </c>
      <c r="BD538">
        <v>1</v>
      </c>
      <c r="BE538">
        <v>1</v>
      </c>
      <c r="BF538">
        <v>1</v>
      </c>
      <c r="BG538">
        <v>1</v>
      </c>
      <c r="BH538">
        <v>1</v>
      </c>
      <c r="BI538">
        <v>1</v>
      </c>
      <c r="BJ538">
        <v>1</v>
      </c>
      <c r="BK538">
        <v>1</v>
      </c>
      <c r="BL538">
        <v>1</v>
      </c>
      <c r="BM538">
        <v>1</v>
      </c>
      <c r="BN538">
        <v>1</v>
      </c>
      <c r="BO538">
        <v>1</v>
      </c>
      <c r="BP538">
        <v>1</v>
      </c>
      <c r="BQ538">
        <v>1</v>
      </c>
      <c r="BR538">
        <v>1</v>
      </c>
      <c r="BS538">
        <v>1</v>
      </c>
      <c r="BT538">
        <v>1</v>
      </c>
      <c r="BU538">
        <v>1</v>
      </c>
      <c r="BV538">
        <v>1</v>
      </c>
      <c r="BW538">
        <v>1</v>
      </c>
    </row>
    <row r="539" spans="1:75" x14ac:dyDescent="0.25">
      <c r="A539">
        <v>2449000</v>
      </c>
      <c r="B539">
        <v>1</v>
      </c>
      <c r="C539" s="1">
        <v>30195</v>
      </c>
      <c r="D539">
        <v>1</v>
      </c>
      <c r="E539">
        <v>19.8</v>
      </c>
      <c r="F539">
        <v>28</v>
      </c>
      <c r="G539">
        <v>6</v>
      </c>
      <c r="H539">
        <v>2</v>
      </c>
      <c r="I539">
        <v>1</v>
      </c>
      <c r="J539">
        <v>1</v>
      </c>
      <c r="K539">
        <v>1</v>
      </c>
      <c r="N539">
        <v>8.1999999999999993</v>
      </c>
      <c r="O539">
        <v>0</v>
      </c>
      <c r="P539">
        <v>0</v>
      </c>
      <c r="Q539">
        <v>0</v>
      </c>
      <c r="R539">
        <v>0</v>
      </c>
      <c r="S539">
        <v>19.8</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S539">
        <v>1</v>
      </c>
      <c r="AT539">
        <v>1</v>
      </c>
      <c r="AU539">
        <v>1</v>
      </c>
      <c r="AV539">
        <v>1</v>
      </c>
      <c r="AW539">
        <v>1</v>
      </c>
      <c r="AX539">
        <v>1</v>
      </c>
      <c r="AY539">
        <v>1</v>
      </c>
      <c r="AZ539">
        <v>1</v>
      </c>
      <c r="BA539">
        <v>1</v>
      </c>
      <c r="BB539">
        <v>1</v>
      </c>
      <c r="BC539">
        <v>1</v>
      </c>
      <c r="BD539">
        <v>1</v>
      </c>
      <c r="BE539">
        <v>1</v>
      </c>
      <c r="BF539">
        <v>1</v>
      </c>
      <c r="BG539">
        <v>1</v>
      </c>
      <c r="BH539">
        <v>1</v>
      </c>
      <c r="BI539">
        <v>1</v>
      </c>
      <c r="BJ539">
        <v>1</v>
      </c>
      <c r="BK539">
        <v>1</v>
      </c>
      <c r="BL539">
        <v>1</v>
      </c>
      <c r="BM539">
        <v>1</v>
      </c>
      <c r="BN539">
        <v>1</v>
      </c>
      <c r="BO539">
        <v>1</v>
      </c>
      <c r="BP539">
        <v>1</v>
      </c>
      <c r="BQ539">
        <v>1</v>
      </c>
      <c r="BR539">
        <v>1</v>
      </c>
      <c r="BS539">
        <v>1</v>
      </c>
      <c r="BT539">
        <v>1</v>
      </c>
      <c r="BU539">
        <v>1</v>
      </c>
      <c r="BV539">
        <v>1</v>
      </c>
      <c r="BW539">
        <v>0</v>
      </c>
    </row>
    <row r="540" spans="1:75" x14ac:dyDescent="0.25">
      <c r="A540">
        <v>2449000</v>
      </c>
      <c r="B540">
        <v>1</v>
      </c>
      <c r="C540" s="1">
        <v>30225</v>
      </c>
      <c r="D540">
        <v>1</v>
      </c>
      <c r="E540">
        <v>53</v>
      </c>
      <c r="F540">
        <v>221.2</v>
      </c>
      <c r="G540">
        <v>8</v>
      </c>
      <c r="H540">
        <v>13</v>
      </c>
      <c r="I540">
        <v>1</v>
      </c>
      <c r="J540">
        <v>1</v>
      </c>
      <c r="K540">
        <v>1</v>
      </c>
      <c r="N540">
        <v>0</v>
      </c>
      <c r="O540">
        <v>51.6</v>
      </c>
      <c r="P540">
        <v>0</v>
      </c>
      <c r="Q540">
        <v>0</v>
      </c>
      <c r="R540">
        <v>0</v>
      </c>
      <c r="S540">
        <v>5</v>
      </c>
      <c r="T540">
        <v>0</v>
      </c>
      <c r="U540">
        <v>53</v>
      </c>
      <c r="V540">
        <v>4</v>
      </c>
      <c r="W540">
        <v>0</v>
      </c>
      <c r="X540">
        <v>19.2</v>
      </c>
      <c r="Y540">
        <v>0</v>
      </c>
      <c r="Z540">
        <v>7</v>
      </c>
      <c r="AA540">
        <v>0</v>
      </c>
      <c r="AB540">
        <v>0</v>
      </c>
      <c r="AC540">
        <v>0</v>
      </c>
      <c r="AD540">
        <v>0</v>
      </c>
      <c r="AE540">
        <v>17.7</v>
      </c>
      <c r="AF540">
        <v>0</v>
      </c>
      <c r="AG540">
        <v>0</v>
      </c>
      <c r="AH540">
        <v>0</v>
      </c>
      <c r="AI540">
        <v>23.3</v>
      </c>
      <c r="AJ540">
        <v>0</v>
      </c>
      <c r="AK540">
        <v>12.4</v>
      </c>
      <c r="AL540">
        <v>0</v>
      </c>
      <c r="AM540">
        <v>8</v>
      </c>
      <c r="AN540">
        <v>0</v>
      </c>
      <c r="AO540">
        <v>5</v>
      </c>
      <c r="AP540">
        <v>14</v>
      </c>
      <c r="AQ540">
        <v>1</v>
      </c>
      <c r="AR540">
        <v>0</v>
      </c>
      <c r="AS540">
        <v>1</v>
      </c>
      <c r="AT540">
        <v>1</v>
      </c>
      <c r="AU540">
        <v>1</v>
      </c>
      <c r="AV540">
        <v>1</v>
      </c>
      <c r="AW540">
        <v>1</v>
      </c>
      <c r="AX540">
        <v>1</v>
      </c>
      <c r="AY540">
        <v>1</v>
      </c>
      <c r="AZ540">
        <v>1</v>
      </c>
      <c r="BA540">
        <v>1</v>
      </c>
      <c r="BB540">
        <v>1</v>
      </c>
      <c r="BC540">
        <v>1</v>
      </c>
      <c r="BD540">
        <v>1</v>
      </c>
      <c r="BE540">
        <v>1</v>
      </c>
      <c r="BF540">
        <v>1</v>
      </c>
      <c r="BG540">
        <v>1</v>
      </c>
      <c r="BH540">
        <v>1</v>
      </c>
      <c r="BI540">
        <v>1</v>
      </c>
      <c r="BJ540">
        <v>1</v>
      </c>
      <c r="BK540">
        <v>1</v>
      </c>
      <c r="BL540">
        <v>1</v>
      </c>
      <c r="BM540">
        <v>1</v>
      </c>
      <c r="BN540">
        <v>1</v>
      </c>
      <c r="BO540">
        <v>1</v>
      </c>
      <c r="BP540">
        <v>1</v>
      </c>
      <c r="BQ540">
        <v>1</v>
      </c>
      <c r="BR540">
        <v>1</v>
      </c>
      <c r="BS540">
        <v>1</v>
      </c>
      <c r="BT540">
        <v>1</v>
      </c>
      <c r="BU540">
        <v>1</v>
      </c>
      <c r="BV540">
        <v>1</v>
      </c>
      <c r="BW540">
        <v>1</v>
      </c>
    </row>
    <row r="541" spans="1:75" x14ac:dyDescent="0.25">
      <c r="A541">
        <v>2449000</v>
      </c>
      <c r="B541">
        <v>1</v>
      </c>
      <c r="C541" s="1">
        <v>30256</v>
      </c>
      <c r="D541">
        <v>1</v>
      </c>
      <c r="E541">
        <v>65</v>
      </c>
      <c r="F541">
        <v>203</v>
      </c>
      <c r="G541">
        <v>15</v>
      </c>
      <c r="H541">
        <v>17</v>
      </c>
      <c r="I541">
        <v>1</v>
      </c>
      <c r="J541">
        <v>1</v>
      </c>
      <c r="K541">
        <v>1</v>
      </c>
      <c r="N541">
        <v>0</v>
      </c>
      <c r="O541">
        <v>0</v>
      </c>
      <c r="P541">
        <v>0</v>
      </c>
      <c r="Q541">
        <v>0</v>
      </c>
      <c r="R541">
        <v>15.8</v>
      </c>
      <c r="S541">
        <v>6.8</v>
      </c>
      <c r="T541">
        <v>4</v>
      </c>
      <c r="U541">
        <v>0</v>
      </c>
      <c r="V541">
        <v>0</v>
      </c>
      <c r="W541">
        <v>0</v>
      </c>
      <c r="X541">
        <v>7</v>
      </c>
      <c r="Y541">
        <v>13</v>
      </c>
      <c r="Z541">
        <v>2</v>
      </c>
      <c r="AA541">
        <v>0</v>
      </c>
      <c r="AB541">
        <v>65</v>
      </c>
      <c r="AC541">
        <v>4</v>
      </c>
      <c r="AD541">
        <v>0</v>
      </c>
      <c r="AE541">
        <v>0</v>
      </c>
      <c r="AF541">
        <v>0</v>
      </c>
      <c r="AG541">
        <v>3.7</v>
      </c>
      <c r="AH541">
        <v>17.5</v>
      </c>
      <c r="AI541">
        <v>2</v>
      </c>
      <c r="AJ541">
        <v>14</v>
      </c>
      <c r="AK541">
        <v>6.5</v>
      </c>
      <c r="AL541">
        <v>0</v>
      </c>
      <c r="AM541">
        <v>2.7</v>
      </c>
      <c r="AN541">
        <v>23</v>
      </c>
      <c r="AO541">
        <v>7</v>
      </c>
      <c r="AP541">
        <v>9</v>
      </c>
      <c r="AQ541">
        <v>0</v>
      </c>
      <c r="AS541">
        <v>1</v>
      </c>
      <c r="AT541">
        <v>1</v>
      </c>
      <c r="AU541">
        <v>1</v>
      </c>
      <c r="AV541">
        <v>1</v>
      </c>
      <c r="AW541">
        <v>1</v>
      </c>
      <c r="AX541">
        <v>1</v>
      </c>
      <c r="AY541">
        <v>1</v>
      </c>
      <c r="AZ541">
        <v>1</v>
      </c>
      <c r="BA541">
        <v>1</v>
      </c>
      <c r="BB541">
        <v>1</v>
      </c>
      <c r="BC541">
        <v>1</v>
      </c>
      <c r="BD541">
        <v>1</v>
      </c>
      <c r="BE541">
        <v>1</v>
      </c>
      <c r="BF541">
        <v>1</v>
      </c>
      <c r="BG541">
        <v>1</v>
      </c>
      <c r="BH541">
        <v>1</v>
      </c>
      <c r="BI541">
        <v>1</v>
      </c>
      <c r="BJ541">
        <v>1</v>
      </c>
      <c r="BK541">
        <v>1</v>
      </c>
      <c r="BL541">
        <v>1</v>
      </c>
      <c r="BM541">
        <v>1</v>
      </c>
      <c r="BN541">
        <v>1</v>
      </c>
      <c r="BO541">
        <v>1</v>
      </c>
      <c r="BP541">
        <v>1</v>
      </c>
      <c r="BQ541">
        <v>1</v>
      </c>
      <c r="BR541">
        <v>1</v>
      </c>
      <c r="BS541">
        <v>1</v>
      </c>
      <c r="BT541">
        <v>1</v>
      </c>
      <c r="BU541">
        <v>1</v>
      </c>
      <c r="BV541">
        <v>1</v>
      </c>
      <c r="BW541">
        <v>0</v>
      </c>
    </row>
    <row r="542" spans="1:75" x14ac:dyDescent="0.25">
      <c r="A542">
        <v>2449000</v>
      </c>
      <c r="B542">
        <v>1</v>
      </c>
      <c r="C542" s="1">
        <v>30286</v>
      </c>
      <c r="D542">
        <v>1</v>
      </c>
      <c r="E542">
        <v>46</v>
      </c>
      <c r="F542">
        <v>223.8</v>
      </c>
      <c r="G542">
        <v>20</v>
      </c>
      <c r="H542">
        <v>14</v>
      </c>
      <c r="I542">
        <v>1</v>
      </c>
      <c r="J542">
        <v>1</v>
      </c>
      <c r="K542">
        <v>1</v>
      </c>
      <c r="N542">
        <v>26.5</v>
      </c>
      <c r="O542">
        <v>17</v>
      </c>
      <c r="P542">
        <v>17.2</v>
      </c>
      <c r="Q542">
        <v>0</v>
      </c>
      <c r="R542">
        <v>0</v>
      </c>
      <c r="S542">
        <v>0</v>
      </c>
      <c r="T542">
        <v>4</v>
      </c>
      <c r="U542">
        <v>0</v>
      </c>
      <c r="V542">
        <v>0</v>
      </c>
      <c r="W542">
        <v>0</v>
      </c>
      <c r="X542">
        <v>0</v>
      </c>
      <c r="Y542">
        <v>7</v>
      </c>
      <c r="Z542">
        <v>15.5</v>
      </c>
      <c r="AA542">
        <v>7</v>
      </c>
      <c r="AB542">
        <v>5.3</v>
      </c>
      <c r="AC542">
        <v>14</v>
      </c>
      <c r="AD542">
        <v>30</v>
      </c>
      <c r="AE542">
        <v>13.3</v>
      </c>
      <c r="AF542">
        <v>14</v>
      </c>
      <c r="AG542">
        <v>46</v>
      </c>
      <c r="AH542">
        <v>7</v>
      </c>
      <c r="AI542">
        <v>0</v>
      </c>
      <c r="AJ542">
        <v>0</v>
      </c>
      <c r="AK542">
        <v>0</v>
      </c>
      <c r="AL542">
        <v>0</v>
      </c>
      <c r="AM542">
        <v>0</v>
      </c>
      <c r="AN542">
        <v>0</v>
      </c>
      <c r="AO542">
        <v>0</v>
      </c>
      <c r="AP542">
        <v>0</v>
      </c>
      <c r="AQ542">
        <v>0</v>
      </c>
      <c r="AR542">
        <v>0</v>
      </c>
      <c r="AS542">
        <v>1</v>
      </c>
      <c r="AT542">
        <v>1</v>
      </c>
      <c r="AU542">
        <v>1</v>
      </c>
      <c r="AV542">
        <v>1</v>
      </c>
      <c r="AW542">
        <v>1</v>
      </c>
      <c r="AX542">
        <v>1</v>
      </c>
      <c r="AY542">
        <v>1</v>
      </c>
      <c r="AZ542">
        <v>1</v>
      </c>
      <c r="BA542">
        <v>1</v>
      </c>
      <c r="BB542">
        <v>1</v>
      </c>
      <c r="BC542">
        <v>1</v>
      </c>
      <c r="BD542">
        <v>1</v>
      </c>
      <c r="BE542">
        <v>1</v>
      </c>
      <c r="BF542">
        <v>1</v>
      </c>
      <c r="BG542">
        <v>1</v>
      </c>
      <c r="BH542">
        <v>1</v>
      </c>
      <c r="BI542">
        <v>1</v>
      </c>
      <c r="BJ542">
        <v>1</v>
      </c>
      <c r="BK542">
        <v>1</v>
      </c>
      <c r="BL542">
        <v>1</v>
      </c>
      <c r="BM542">
        <v>1</v>
      </c>
      <c r="BN542">
        <v>1</v>
      </c>
      <c r="BO542">
        <v>1</v>
      </c>
      <c r="BP542">
        <v>1</v>
      </c>
      <c r="BQ542">
        <v>1</v>
      </c>
      <c r="BR542">
        <v>1</v>
      </c>
      <c r="BS542">
        <v>1</v>
      </c>
      <c r="BT542">
        <v>1</v>
      </c>
      <c r="BU542">
        <v>1</v>
      </c>
      <c r="BV542">
        <v>1</v>
      </c>
      <c r="BW542">
        <v>1</v>
      </c>
    </row>
    <row r="543" spans="1:75" s="2" customFormat="1" x14ac:dyDescent="0.25">
      <c r="A543" s="2">
        <v>2449000</v>
      </c>
      <c r="B543" s="2">
        <v>1</v>
      </c>
      <c r="C543" s="3">
        <v>30317</v>
      </c>
      <c r="D543" s="2">
        <v>1</v>
      </c>
      <c r="E543" s="2">
        <v>52</v>
      </c>
      <c r="F543" s="2">
        <v>207.9</v>
      </c>
      <c r="G543" s="2">
        <v>20</v>
      </c>
      <c r="H543" s="2">
        <v>11</v>
      </c>
      <c r="I543" s="2">
        <v>1</v>
      </c>
      <c r="J543" s="2">
        <v>1</v>
      </c>
      <c r="K543" s="2">
        <v>1</v>
      </c>
      <c r="N543" s="2">
        <v>9</v>
      </c>
      <c r="O543" s="2">
        <v>0</v>
      </c>
      <c r="P543" s="2">
        <v>0</v>
      </c>
      <c r="Q543" s="2">
        <v>0</v>
      </c>
      <c r="R543" s="2">
        <v>2.5</v>
      </c>
      <c r="S543" s="2">
        <v>0</v>
      </c>
      <c r="T543" s="2">
        <v>32.200000000000003</v>
      </c>
      <c r="U543" s="2">
        <v>0</v>
      </c>
      <c r="V543" s="2">
        <v>0</v>
      </c>
      <c r="W543" s="2">
        <v>0</v>
      </c>
      <c r="X543" s="2">
        <v>0</v>
      </c>
      <c r="Y543" s="2">
        <v>0</v>
      </c>
      <c r="Z543" s="2">
        <v>10.5</v>
      </c>
      <c r="AA543" s="2">
        <v>17.3</v>
      </c>
      <c r="AB543" s="2">
        <v>2.2999999999999998</v>
      </c>
      <c r="AC543" s="2">
        <v>10.4</v>
      </c>
      <c r="AD543" s="2">
        <v>40</v>
      </c>
      <c r="AE543" s="2">
        <v>0</v>
      </c>
      <c r="AF543" s="2">
        <v>0</v>
      </c>
      <c r="AG543" s="2">
        <v>52</v>
      </c>
      <c r="AH543" s="2">
        <v>0</v>
      </c>
      <c r="AI543" s="2">
        <v>0</v>
      </c>
      <c r="AJ543" s="2">
        <v>0</v>
      </c>
      <c r="AK543" s="2">
        <v>0</v>
      </c>
      <c r="AL543" s="2">
        <v>0</v>
      </c>
      <c r="AM543" s="2">
        <v>0</v>
      </c>
      <c r="AN543" s="2">
        <v>0</v>
      </c>
      <c r="AO543" s="2">
        <v>0</v>
      </c>
      <c r="AP543" s="2">
        <v>0</v>
      </c>
      <c r="AQ543" s="2">
        <v>25.3</v>
      </c>
      <c r="AR543" s="2">
        <v>6.4</v>
      </c>
      <c r="AS543" s="2">
        <v>1</v>
      </c>
      <c r="AT543" s="2">
        <v>1</v>
      </c>
      <c r="AU543" s="2">
        <v>1</v>
      </c>
      <c r="AV543" s="2">
        <v>1</v>
      </c>
      <c r="AW543" s="2">
        <v>1</v>
      </c>
      <c r="AX543" s="2">
        <v>1</v>
      </c>
      <c r="AY543" s="2">
        <v>1</v>
      </c>
      <c r="AZ543" s="2">
        <v>1</v>
      </c>
      <c r="BA543" s="2">
        <v>1</v>
      </c>
      <c r="BB543" s="2">
        <v>1</v>
      </c>
      <c r="BC543" s="2">
        <v>1</v>
      </c>
      <c r="BD543" s="2">
        <v>1</v>
      </c>
      <c r="BE543" s="2">
        <v>1</v>
      </c>
      <c r="BF543" s="2">
        <v>1</v>
      </c>
      <c r="BG543" s="2">
        <v>1</v>
      </c>
      <c r="BH543" s="2">
        <v>1</v>
      </c>
      <c r="BI543" s="2">
        <v>1</v>
      </c>
      <c r="BJ543" s="2">
        <v>1</v>
      </c>
      <c r="BK543" s="2">
        <v>1</v>
      </c>
      <c r="BL543" s="2">
        <v>1</v>
      </c>
      <c r="BM543" s="2">
        <v>1</v>
      </c>
      <c r="BN543" s="2">
        <v>1</v>
      </c>
      <c r="BO543" s="2">
        <v>1</v>
      </c>
      <c r="BP543" s="2">
        <v>1</v>
      </c>
      <c r="BQ543" s="2">
        <v>1</v>
      </c>
      <c r="BR543" s="2">
        <v>1</v>
      </c>
      <c r="BS543" s="2">
        <v>1</v>
      </c>
      <c r="BT543" s="2">
        <v>1</v>
      </c>
      <c r="BU543" s="2">
        <v>1</v>
      </c>
      <c r="BV543" s="2">
        <v>1</v>
      </c>
      <c r="BW543" s="2">
        <v>1</v>
      </c>
    </row>
    <row r="544" spans="1:75" x14ac:dyDescent="0.25">
      <c r="A544">
        <v>2449000</v>
      </c>
      <c r="B544">
        <v>1</v>
      </c>
      <c r="C544" s="1">
        <v>30348</v>
      </c>
      <c r="D544">
        <v>1</v>
      </c>
      <c r="E544">
        <v>67</v>
      </c>
      <c r="F544">
        <v>178.4</v>
      </c>
      <c r="G544">
        <v>24</v>
      </c>
      <c r="H544">
        <v>8</v>
      </c>
      <c r="I544">
        <v>1</v>
      </c>
      <c r="J544">
        <v>1</v>
      </c>
      <c r="K544">
        <v>1</v>
      </c>
      <c r="N544">
        <v>2.4</v>
      </c>
      <c r="O544">
        <v>0</v>
      </c>
      <c r="P544">
        <v>0</v>
      </c>
      <c r="Q544">
        <v>0</v>
      </c>
      <c r="R544">
        <v>0</v>
      </c>
      <c r="S544">
        <v>0</v>
      </c>
      <c r="T544">
        <v>0</v>
      </c>
      <c r="U544">
        <v>0</v>
      </c>
      <c r="V544">
        <v>0</v>
      </c>
      <c r="W544">
        <v>5.6</v>
      </c>
      <c r="X544">
        <v>3</v>
      </c>
      <c r="Y544">
        <v>0</v>
      </c>
      <c r="Z544">
        <v>0</v>
      </c>
      <c r="AA544">
        <v>0</v>
      </c>
      <c r="AB544">
        <v>0</v>
      </c>
      <c r="AC544">
        <v>10.5</v>
      </c>
      <c r="AD544">
        <v>0</v>
      </c>
      <c r="AE544">
        <v>20.5</v>
      </c>
      <c r="AF544">
        <v>0</v>
      </c>
      <c r="AG544">
        <v>0</v>
      </c>
      <c r="AH544">
        <v>0</v>
      </c>
      <c r="AI544">
        <v>0</v>
      </c>
      <c r="AJ544">
        <v>0</v>
      </c>
      <c r="AK544">
        <v>67</v>
      </c>
      <c r="AL544">
        <v>0</v>
      </c>
      <c r="AM544">
        <v>0</v>
      </c>
      <c r="AN544">
        <v>8.9</v>
      </c>
      <c r="AO544">
        <v>60.5</v>
      </c>
      <c r="AS544">
        <v>1</v>
      </c>
      <c r="AT544">
        <v>1</v>
      </c>
      <c r="AU544">
        <v>1</v>
      </c>
      <c r="AV544">
        <v>1</v>
      </c>
      <c r="AW544">
        <v>1</v>
      </c>
      <c r="AX544">
        <v>1</v>
      </c>
      <c r="AY544">
        <v>1</v>
      </c>
      <c r="AZ544">
        <v>1</v>
      </c>
      <c r="BA544">
        <v>1</v>
      </c>
      <c r="BB544">
        <v>1</v>
      </c>
      <c r="BC544">
        <v>1</v>
      </c>
      <c r="BD544">
        <v>1</v>
      </c>
      <c r="BE544">
        <v>1</v>
      </c>
      <c r="BF544">
        <v>1</v>
      </c>
      <c r="BG544">
        <v>1</v>
      </c>
      <c r="BH544">
        <v>1</v>
      </c>
      <c r="BI544">
        <v>1</v>
      </c>
      <c r="BJ544">
        <v>1</v>
      </c>
      <c r="BK544">
        <v>1</v>
      </c>
      <c r="BL544">
        <v>1</v>
      </c>
      <c r="BM544">
        <v>1</v>
      </c>
      <c r="BN544">
        <v>1</v>
      </c>
      <c r="BO544">
        <v>1</v>
      </c>
      <c r="BP544">
        <v>1</v>
      </c>
      <c r="BQ544">
        <v>1</v>
      </c>
      <c r="BR544">
        <v>1</v>
      </c>
      <c r="BS544">
        <v>1</v>
      </c>
      <c r="BT544">
        <v>1</v>
      </c>
      <c r="BU544">
        <v>0</v>
      </c>
    </row>
    <row r="545" spans="1:75" x14ac:dyDescent="0.25">
      <c r="A545">
        <v>2449000</v>
      </c>
      <c r="B545">
        <v>1</v>
      </c>
      <c r="C545" s="1">
        <v>30376</v>
      </c>
      <c r="D545">
        <v>1</v>
      </c>
      <c r="E545">
        <v>49</v>
      </c>
      <c r="F545">
        <v>162.19999999999999</v>
      </c>
      <c r="G545">
        <v>28</v>
      </c>
      <c r="H545">
        <v>11</v>
      </c>
      <c r="I545">
        <v>1</v>
      </c>
      <c r="J545">
        <v>1</v>
      </c>
      <c r="K545">
        <v>1</v>
      </c>
      <c r="N545">
        <v>4.3</v>
      </c>
      <c r="O545">
        <v>5.7</v>
      </c>
      <c r="P545">
        <v>6.3</v>
      </c>
      <c r="Q545">
        <v>1.4</v>
      </c>
      <c r="R545">
        <v>2</v>
      </c>
      <c r="S545">
        <v>16</v>
      </c>
      <c r="T545">
        <v>0</v>
      </c>
      <c r="U545">
        <v>0</v>
      </c>
      <c r="V545">
        <v>0</v>
      </c>
      <c r="W545">
        <v>0</v>
      </c>
      <c r="X545">
        <v>0</v>
      </c>
      <c r="Y545">
        <v>3</v>
      </c>
      <c r="Z545">
        <v>31</v>
      </c>
      <c r="AA545">
        <v>0</v>
      </c>
      <c r="AB545">
        <v>0</v>
      </c>
      <c r="AC545">
        <v>0</v>
      </c>
      <c r="AD545">
        <v>0</v>
      </c>
      <c r="AE545">
        <v>0</v>
      </c>
      <c r="AF545">
        <v>36.5</v>
      </c>
      <c r="AG545">
        <v>7</v>
      </c>
      <c r="AH545">
        <v>0</v>
      </c>
      <c r="AI545">
        <v>0</v>
      </c>
      <c r="AJ545">
        <v>0</v>
      </c>
      <c r="AK545">
        <v>0</v>
      </c>
      <c r="AL545">
        <v>0</v>
      </c>
      <c r="AM545">
        <v>0</v>
      </c>
      <c r="AN545">
        <v>0</v>
      </c>
      <c r="AO545">
        <v>49</v>
      </c>
      <c r="AP545">
        <v>0</v>
      </c>
      <c r="AQ545">
        <v>0</v>
      </c>
      <c r="AR545">
        <v>0</v>
      </c>
      <c r="AS545">
        <v>1</v>
      </c>
      <c r="AT545">
        <v>1</v>
      </c>
      <c r="AU545">
        <v>1</v>
      </c>
      <c r="AV545">
        <v>1</v>
      </c>
      <c r="AW545">
        <v>1</v>
      </c>
      <c r="AX545">
        <v>1</v>
      </c>
      <c r="AY545">
        <v>1</v>
      </c>
      <c r="AZ545">
        <v>1</v>
      </c>
      <c r="BA545">
        <v>1</v>
      </c>
      <c r="BB545">
        <v>1</v>
      </c>
      <c r="BC545">
        <v>1</v>
      </c>
      <c r="BD545">
        <v>1</v>
      </c>
      <c r="BE545">
        <v>1</v>
      </c>
      <c r="BF545">
        <v>1</v>
      </c>
      <c r="BG545">
        <v>1</v>
      </c>
      <c r="BH545">
        <v>1</v>
      </c>
      <c r="BI545">
        <v>1</v>
      </c>
      <c r="BJ545">
        <v>1</v>
      </c>
      <c r="BK545">
        <v>1</v>
      </c>
      <c r="BL545">
        <v>1</v>
      </c>
      <c r="BM545">
        <v>1</v>
      </c>
      <c r="BN545">
        <v>1</v>
      </c>
      <c r="BO545">
        <v>1</v>
      </c>
      <c r="BP545">
        <v>1</v>
      </c>
      <c r="BQ545">
        <v>1</v>
      </c>
      <c r="BR545">
        <v>1</v>
      </c>
      <c r="BS545">
        <v>1</v>
      </c>
      <c r="BT545">
        <v>1</v>
      </c>
      <c r="BU545">
        <v>1</v>
      </c>
      <c r="BV545">
        <v>1</v>
      </c>
      <c r="BW545">
        <v>1</v>
      </c>
    </row>
    <row r="546" spans="1:75" x14ac:dyDescent="0.25">
      <c r="A546">
        <v>2449000</v>
      </c>
      <c r="B546">
        <v>1</v>
      </c>
      <c r="C546" s="1">
        <v>30407</v>
      </c>
      <c r="D546">
        <v>1</v>
      </c>
      <c r="E546">
        <v>50</v>
      </c>
      <c r="F546">
        <v>174.3</v>
      </c>
      <c r="G546">
        <v>19</v>
      </c>
      <c r="H546">
        <v>8</v>
      </c>
      <c r="I546">
        <v>1</v>
      </c>
      <c r="J546">
        <v>1</v>
      </c>
      <c r="K546">
        <v>1</v>
      </c>
      <c r="N546">
        <v>0</v>
      </c>
      <c r="O546">
        <v>0</v>
      </c>
      <c r="P546">
        <v>0</v>
      </c>
      <c r="Q546">
        <v>0</v>
      </c>
      <c r="R546">
        <v>9</v>
      </c>
      <c r="S546">
        <v>23</v>
      </c>
      <c r="T546">
        <v>16.399999999999999</v>
      </c>
      <c r="U546">
        <v>0</v>
      </c>
      <c r="V546">
        <v>0</v>
      </c>
      <c r="W546">
        <v>0</v>
      </c>
      <c r="X546">
        <v>0</v>
      </c>
      <c r="Y546">
        <v>0</v>
      </c>
      <c r="Z546">
        <v>0</v>
      </c>
      <c r="AA546">
        <v>0</v>
      </c>
      <c r="AB546">
        <v>43.4</v>
      </c>
      <c r="AC546">
        <v>0</v>
      </c>
      <c r="AD546">
        <v>0</v>
      </c>
      <c r="AE546">
        <v>0</v>
      </c>
      <c r="AF546">
        <v>50</v>
      </c>
      <c r="AG546">
        <v>0</v>
      </c>
      <c r="AH546">
        <v>0</v>
      </c>
      <c r="AI546">
        <v>15</v>
      </c>
      <c r="AJ546">
        <v>0</v>
      </c>
      <c r="AK546">
        <v>0</v>
      </c>
      <c r="AL546">
        <v>6</v>
      </c>
      <c r="AM546">
        <v>11.5</v>
      </c>
      <c r="AN546">
        <v>0</v>
      </c>
      <c r="AO546">
        <v>0</v>
      </c>
      <c r="AP546">
        <v>0</v>
      </c>
      <c r="AQ546">
        <v>0</v>
      </c>
      <c r="AS546">
        <v>1</v>
      </c>
      <c r="AT546">
        <v>1</v>
      </c>
      <c r="AU546">
        <v>1</v>
      </c>
      <c r="AV546">
        <v>1</v>
      </c>
      <c r="AW546">
        <v>1</v>
      </c>
      <c r="AX546">
        <v>1</v>
      </c>
      <c r="AY546">
        <v>1</v>
      </c>
      <c r="AZ546">
        <v>1</v>
      </c>
      <c r="BA546">
        <v>1</v>
      </c>
      <c r="BB546">
        <v>1</v>
      </c>
      <c r="BC546">
        <v>1</v>
      </c>
      <c r="BD546">
        <v>1</v>
      </c>
      <c r="BE546">
        <v>1</v>
      </c>
      <c r="BF546">
        <v>1</v>
      </c>
      <c r="BG546">
        <v>1</v>
      </c>
      <c r="BH546">
        <v>1</v>
      </c>
      <c r="BI546">
        <v>1</v>
      </c>
      <c r="BJ546">
        <v>1</v>
      </c>
      <c r="BK546">
        <v>1</v>
      </c>
      <c r="BL546">
        <v>1</v>
      </c>
      <c r="BM546">
        <v>1</v>
      </c>
      <c r="BN546">
        <v>1</v>
      </c>
      <c r="BO546">
        <v>1</v>
      </c>
      <c r="BP546">
        <v>1</v>
      </c>
      <c r="BQ546">
        <v>1</v>
      </c>
      <c r="BR546">
        <v>1</v>
      </c>
      <c r="BS546">
        <v>1</v>
      </c>
      <c r="BT546">
        <v>1</v>
      </c>
      <c r="BU546">
        <v>1</v>
      </c>
      <c r="BV546">
        <v>1</v>
      </c>
      <c r="BW546">
        <v>0</v>
      </c>
    </row>
    <row r="547" spans="1:75" x14ac:dyDescent="0.25">
      <c r="A547">
        <v>2449000</v>
      </c>
      <c r="B547">
        <v>1</v>
      </c>
      <c r="C547" s="1">
        <v>30437</v>
      </c>
      <c r="D547">
        <v>1</v>
      </c>
      <c r="E547">
        <v>58</v>
      </c>
      <c r="F547">
        <v>273.7</v>
      </c>
      <c r="G547">
        <v>20</v>
      </c>
      <c r="H547">
        <v>11</v>
      </c>
      <c r="I547">
        <v>1</v>
      </c>
      <c r="J547">
        <v>1</v>
      </c>
      <c r="K547">
        <v>1</v>
      </c>
      <c r="N547">
        <v>0</v>
      </c>
      <c r="O547">
        <v>0</v>
      </c>
      <c r="P547">
        <v>0</v>
      </c>
      <c r="Q547">
        <v>0</v>
      </c>
      <c r="R547">
        <v>0</v>
      </c>
      <c r="S547">
        <v>0</v>
      </c>
      <c r="T547">
        <v>0</v>
      </c>
      <c r="U547">
        <v>0</v>
      </c>
      <c r="V547">
        <v>0</v>
      </c>
      <c r="W547">
        <v>0</v>
      </c>
      <c r="X547">
        <v>6</v>
      </c>
      <c r="Y547">
        <v>3.5</v>
      </c>
      <c r="Z547">
        <v>14</v>
      </c>
      <c r="AA547">
        <v>3.7</v>
      </c>
      <c r="AB547">
        <v>0</v>
      </c>
      <c r="AC547">
        <v>0</v>
      </c>
      <c r="AD547">
        <v>33</v>
      </c>
      <c r="AE547">
        <v>0</v>
      </c>
      <c r="AF547">
        <v>0</v>
      </c>
      <c r="AG547">
        <v>58</v>
      </c>
      <c r="AH547">
        <v>0</v>
      </c>
      <c r="AI547">
        <v>0</v>
      </c>
      <c r="AJ547">
        <v>0</v>
      </c>
      <c r="AK547">
        <v>15.5</v>
      </c>
      <c r="AL547">
        <v>0</v>
      </c>
      <c r="AM547">
        <v>0</v>
      </c>
      <c r="AN547">
        <v>30</v>
      </c>
      <c r="AO547">
        <v>39</v>
      </c>
      <c r="AP547">
        <v>27</v>
      </c>
      <c r="AQ547">
        <v>44</v>
      </c>
      <c r="AR547">
        <v>0</v>
      </c>
      <c r="AS547">
        <v>1</v>
      </c>
      <c r="AT547">
        <v>1</v>
      </c>
      <c r="AU547">
        <v>1</v>
      </c>
      <c r="AV547">
        <v>1</v>
      </c>
      <c r="AW547">
        <v>1</v>
      </c>
      <c r="AX547">
        <v>1</v>
      </c>
      <c r="AY547">
        <v>1</v>
      </c>
      <c r="AZ547">
        <v>1</v>
      </c>
      <c r="BA547">
        <v>1</v>
      </c>
      <c r="BB547">
        <v>1</v>
      </c>
      <c r="BC547">
        <v>1</v>
      </c>
      <c r="BD547">
        <v>1</v>
      </c>
      <c r="BE547">
        <v>1</v>
      </c>
      <c r="BF547">
        <v>1</v>
      </c>
      <c r="BG547">
        <v>1</v>
      </c>
      <c r="BH547">
        <v>1</v>
      </c>
      <c r="BI547">
        <v>1</v>
      </c>
      <c r="BJ547">
        <v>1</v>
      </c>
      <c r="BK547">
        <v>1</v>
      </c>
      <c r="BL547">
        <v>1</v>
      </c>
      <c r="BM547">
        <v>1</v>
      </c>
      <c r="BN547">
        <v>1</v>
      </c>
      <c r="BO547">
        <v>1</v>
      </c>
      <c r="BP547">
        <v>1</v>
      </c>
      <c r="BQ547">
        <v>1</v>
      </c>
      <c r="BR547">
        <v>1</v>
      </c>
      <c r="BS547">
        <v>1</v>
      </c>
      <c r="BT547">
        <v>1</v>
      </c>
      <c r="BU547">
        <v>1</v>
      </c>
      <c r="BV547">
        <v>1</v>
      </c>
      <c r="BW547">
        <v>1</v>
      </c>
    </row>
    <row r="548" spans="1:75" x14ac:dyDescent="0.25">
      <c r="A548">
        <v>2449000</v>
      </c>
      <c r="B548">
        <v>1</v>
      </c>
      <c r="C548" s="1">
        <v>30468</v>
      </c>
      <c r="D548">
        <v>1</v>
      </c>
      <c r="E548">
        <v>55.9</v>
      </c>
      <c r="F548">
        <v>324.89999999999998</v>
      </c>
      <c r="G548">
        <v>9</v>
      </c>
      <c r="H548">
        <v>16</v>
      </c>
      <c r="I548">
        <v>1</v>
      </c>
      <c r="J548">
        <v>1</v>
      </c>
      <c r="K548">
        <v>1</v>
      </c>
      <c r="N548">
        <v>0</v>
      </c>
      <c r="O548">
        <v>8</v>
      </c>
      <c r="P548">
        <v>0</v>
      </c>
      <c r="Q548">
        <v>30.5</v>
      </c>
      <c r="R548">
        <v>0</v>
      </c>
      <c r="S548">
        <v>23</v>
      </c>
      <c r="T548">
        <v>4.5</v>
      </c>
      <c r="U548">
        <v>0</v>
      </c>
      <c r="V548">
        <v>55.9</v>
      </c>
      <c r="W548">
        <v>37.9</v>
      </c>
      <c r="X548">
        <v>12.1</v>
      </c>
      <c r="Y548">
        <v>39.200000000000003</v>
      </c>
      <c r="Z548">
        <v>6</v>
      </c>
      <c r="AA548">
        <v>22</v>
      </c>
      <c r="AB548">
        <v>0</v>
      </c>
      <c r="AC548">
        <v>0</v>
      </c>
      <c r="AD548">
        <v>0</v>
      </c>
      <c r="AE548">
        <v>0</v>
      </c>
      <c r="AF548">
        <v>0</v>
      </c>
      <c r="AG548">
        <v>0</v>
      </c>
      <c r="AH548">
        <v>0</v>
      </c>
      <c r="AI548">
        <v>0</v>
      </c>
      <c r="AJ548">
        <v>0</v>
      </c>
      <c r="AK548">
        <v>4.9000000000000004</v>
      </c>
      <c r="AL548">
        <v>51.2</v>
      </c>
      <c r="AM548">
        <v>13.6</v>
      </c>
      <c r="AN548">
        <v>5</v>
      </c>
      <c r="AO548">
        <v>7.4</v>
      </c>
      <c r="AP548">
        <v>3.7</v>
      </c>
      <c r="AQ548">
        <v>0</v>
      </c>
      <c r="AS548">
        <v>1</v>
      </c>
      <c r="AT548">
        <v>1</v>
      </c>
      <c r="AU548">
        <v>1</v>
      </c>
      <c r="AV548">
        <v>1</v>
      </c>
      <c r="AW548">
        <v>1</v>
      </c>
      <c r="AX548">
        <v>1</v>
      </c>
      <c r="AY548">
        <v>1</v>
      </c>
      <c r="AZ548">
        <v>1</v>
      </c>
      <c r="BA548">
        <v>1</v>
      </c>
      <c r="BB548">
        <v>1</v>
      </c>
      <c r="BC548">
        <v>1</v>
      </c>
      <c r="BD548">
        <v>1</v>
      </c>
      <c r="BE548">
        <v>1</v>
      </c>
      <c r="BF548">
        <v>1</v>
      </c>
      <c r="BG548">
        <v>1</v>
      </c>
      <c r="BH548">
        <v>1</v>
      </c>
      <c r="BI548">
        <v>1</v>
      </c>
      <c r="BJ548">
        <v>1</v>
      </c>
      <c r="BK548">
        <v>1</v>
      </c>
      <c r="BL548">
        <v>1</v>
      </c>
      <c r="BM548">
        <v>1</v>
      </c>
      <c r="BN548">
        <v>1</v>
      </c>
      <c r="BO548">
        <v>1</v>
      </c>
      <c r="BP548">
        <v>1</v>
      </c>
      <c r="BQ548">
        <v>1</v>
      </c>
      <c r="BR548">
        <v>1</v>
      </c>
      <c r="BS548">
        <v>1</v>
      </c>
      <c r="BT548">
        <v>1</v>
      </c>
      <c r="BU548">
        <v>1</v>
      </c>
      <c r="BV548">
        <v>1</v>
      </c>
      <c r="BW548">
        <v>0</v>
      </c>
    </row>
    <row r="549" spans="1:75" x14ac:dyDescent="0.25">
      <c r="A549">
        <v>2449000</v>
      </c>
      <c r="B549">
        <v>1</v>
      </c>
      <c r="C549" s="1">
        <v>30498</v>
      </c>
      <c r="D549">
        <v>1</v>
      </c>
      <c r="E549">
        <v>42.3</v>
      </c>
      <c r="F549">
        <v>88.4</v>
      </c>
      <c r="G549">
        <v>7</v>
      </c>
      <c r="H549">
        <v>9</v>
      </c>
      <c r="I549">
        <v>1</v>
      </c>
      <c r="J549">
        <v>1</v>
      </c>
      <c r="K549">
        <v>1</v>
      </c>
      <c r="N549">
        <v>0</v>
      </c>
      <c r="O549">
        <v>0</v>
      </c>
      <c r="P549">
        <v>4.9000000000000004</v>
      </c>
      <c r="Q549">
        <v>0</v>
      </c>
      <c r="R549">
        <v>0</v>
      </c>
      <c r="S549">
        <v>0</v>
      </c>
      <c r="T549">
        <v>42.3</v>
      </c>
      <c r="U549">
        <v>5.6</v>
      </c>
      <c r="V549">
        <v>1.5</v>
      </c>
      <c r="W549">
        <v>10.7</v>
      </c>
      <c r="X549">
        <v>0</v>
      </c>
      <c r="Y549">
        <v>0</v>
      </c>
      <c r="Z549">
        <v>1.6</v>
      </c>
      <c r="AA549">
        <v>15</v>
      </c>
      <c r="AB549">
        <v>0</v>
      </c>
      <c r="AC549">
        <v>0</v>
      </c>
      <c r="AD549">
        <v>4.9000000000000004</v>
      </c>
      <c r="AE549">
        <v>0</v>
      </c>
      <c r="AF549">
        <v>0</v>
      </c>
      <c r="AG549">
        <v>0</v>
      </c>
      <c r="AH549">
        <v>0</v>
      </c>
      <c r="AI549">
        <v>0</v>
      </c>
      <c r="AJ549">
        <v>0</v>
      </c>
      <c r="AK549">
        <v>0</v>
      </c>
      <c r="AL549">
        <v>0</v>
      </c>
      <c r="AM549">
        <v>1.9</v>
      </c>
      <c r="AN549">
        <v>0</v>
      </c>
      <c r="AO549">
        <v>0</v>
      </c>
      <c r="AP549">
        <v>0</v>
      </c>
      <c r="AQ549">
        <v>0</v>
      </c>
      <c r="AR549">
        <v>0</v>
      </c>
      <c r="AS549">
        <v>1</v>
      </c>
      <c r="AT549">
        <v>1</v>
      </c>
      <c r="AU549">
        <v>1</v>
      </c>
      <c r="AV549">
        <v>1</v>
      </c>
      <c r="AW549">
        <v>1</v>
      </c>
      <c r="AX549">
        <v>1</v>
      </c>
      <c r="AY549">
        <v>1</v>
      </c>
      <c r="AZ549">
        <v>1</v>
      </c>
      <c r="BA549">
        <v>1</v>
      </c>
      <c r="BB549">
        <v>1</v>
      </c>
      <c r="BC549">
        <v>1</v>
      </c>
      <c r="BD549">
        <v>1</v>
      </c>
      <c r="BE549">
        <v>1</v>
      </c>
      <c r="BF549">
        <v>1</v>
      </c>
      <c r="BG549">
        <v>1</v>
      </c>
      <c r="BH549">
        <v>1</v>
      </c>
      <c r="BI549">
        <v>1</v>
      </c>
      <c r="BJ549">
        <v>1</v>
      </c>
      <c r="BK549">
        <v>1</v>
      </c>
      <c r="BL549">
        <v>1</v>
      </c>
      <c r="BM549">
        <v>1</v>
      </c>
      <c r="BN549">
        <v>1</v>
      </c>
      <c r="BO549">
        <v>1</v>
      </c>
      <c r="BP549">
        <v>1</v>
      </c>
      <c r="BQ549">
        <v>1</v>
      </c>
      <c r="BR549">
        <v>1</v>
      </c>
      <c r="BS549">
        <v>1</v>
      </c>
      <c r="BT549">
        <v>1</v>
      </c>
      <c r="BU549">
        <v>1</v>
      </c>
      <c r="BV549">
        <v>1</v>
      </c>
      <c r="BW549">
        <v>1</v>
      </c>
    </row>
    <row r="550" spans="1:75" x14ac:dyDescent="0.25">
      <c r="A550">
        <v>2449000</v>
      </c>
      <c r="B550">
        <v>1</v>
      </c>
      <c r="C550" s="1">
        <v>30529</v>
      </c>
      <c r="D550">
        <v>1</v>
      </c>
      <c r="E550">
        <v>0</v>
      </c>
      <c r="F550">
        <v>0</v>
      </c>
      <c r="G550">
        <v>1</v>
      </c>
      <c r="H550">
        <v>0</v>
      </c>
      <c r="I550">
        <v>1</v>
      </c>
      <c r="J550">
        <v>1</v>
      </c>
      <c r="K550">
        <v>1</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1</v>
      </c>
      <c r="AT550">
        <v>1</v>
      </c>
      <c r="AU550">
        <v>1</v>
      </c>
      <c r="AV550">
        <v>1</v>
      </c>
      <c r="AW550">
        <v>1</v>
      </c>
      <c r="AX550">
        <v>1</v>
      </c>
      <c r="AY550">
        <v>1</v>
      </c>
      <c r="AZ550">
        <v>1</v>
      </c>
      <c r="BA550">
        <v>1</v>
      </c>
      <c r="BB550">
        <v>1</v>
      </c>
      <c r="BC550">
        <v>1</v>
      </c>
      <c r="BD550">
        <v>1</v>
      </c>
      <c r="BE550">
        <v>1</v>
      </c>
      <c r="BF550">
        <v>1</v>
      </c>
      <c r="BG550">
        <v>1</v>
      </c>
      <c r="BH550">
        <v>1</v>
      </c>
      <c r="BI550">
        <v>1</v>
      </c>
      <c r="BJ550">
        <v>1</v>
      </c>
      <c r="BK550">
        <v>1</v>
      </c>
      <c r="BL550">
        <v>1</v>
      </c>
      <c r="BM550">
        <v>1</v>
      </c>
      <c r="BN550">
        <v>1</v>
      </c>
      <c r="BO550">
        <v>1</v>
      </c>
      <c r="BP550">
        <v>1</v>
      </c>
      <c r="BQ550">
        <v>1</v>
      </c>
      <c r="BR550">
        <v>1</v>
      </c>
      <c r="BS550">
        <v>1</v>
      </c>
      <c r="BT550">
        <v>1</v>
      </c>
      <c r="BU550">
        <v>1</v>
      </c>
      <c r="BV550">
        <v>1</v>
      </c>
      <c r="BW550">
        <v>1</v>
      </c>
    </row>
    <row r="551" spans="1:75" x14ac:dyDescent="0.25">
      <c r="A551">
        <v>2449000</v>
      </c>
      <c r="B551">
        <v>1</v>
      </c>
      <c r="C551" s="1">
        <v>30560</v>
      </c>
      <c r="D551">
        <v>1</v>
      </c>
      <c r="E551">
        <v>50</v>
      </c>
      <c r="F551">
        <v>238.2</v>
      </c>
      <c r="G551">
        <v>19</v>
      </c>
      <c r="H551">
        <v>14</v>
      </c>
      <c r="I551">
        <v>1</v>
      </c>
      <c r="J551">
        <v>1</v>
      </c>
      <c r="K551">
        <v>1</v>
      </c>
      <c r="N551">
        <v>0</v>
      </c>
      <c r="O551">
        <v>10.199999999999999</v>
      </c>
      <c r="P551">
        <v>0</v>
      </c>
      <c r="Q551">
        <v>12.5</v>
      </c>
      <c r="R551">
        <v>13</v>
      </c>
      <c r="S551">
        <v>8</v>
      </c>
      <c r="T551">
        <v>5</v>
      </c>
      <c r="U551">
        <v>22</v>
      </c>
      <c r="V551">
        <v>2</v>
      </c>
      <c r="W551">
        <v>0</v>
      </c>
      <c r="X551">
        <v>0</v>
      </c>
      <c r="Y551">
        <v>3</v>
      </c>
      <c r="Z551">
        <v>0</v>
      </c>
      <c r="AA551">
        <v>0</v>
      </c>
      <c r="AB551">
        <v>0</v>
      </c>
      <c r="AC551">
        <v>26</v>
      </c>
      <c r="AD551">
        <v>0</v>
      </c>
      <c r="AE551">
        <v>38</v>
      </c>
      <c r="AF551">
        <v>50</v>
      </c>
      <c r="AG551">
        <v>0</v>
      </c>
      <c r="AH551">
        <v>0</v>
      </c>
      <c r="AI551">
        <v>0</v>
      </c>
      <c r="AJ551">
        <v>22</v>
      </c>
      <c r="AK551">
        <v>12.5</v>
      </c>
      <c r="AL551">
        <v>14</v>
      </c>
      <c r="AM551">
        <v>0</v>
      </c>
      <c r="AN551">
        <v>0</v>
      </c>
      <c r="AO551">
        <v>0</v>
      </c>
      <c r="AP551">
        <v>0</v>
      </c>
      <c r="AQ551">
        <v>0</v>
      </c>
      <c r="AS551">
        <v>1</v>
      </c>
      <c r="AT551">
        <v>1</v>
      </c>
      <c r="AU551">
        <v>1</v>
      </c>
      <c r="AV551">
        <v>1</v>
      </c>
      <c r="AW551">
        <v>1</v>
      </c>
      <c r="AX551">
        <v>1</v>
      </c>
      <c r="AY551">
        <v>1</v>
      </c>
      <c r="AZ551">
        <v>1</v>
      </c>
      <c r="BA551">
        <v>1</v>
      </c>
      <c r="BB551">
        <v>1</v>
      </c>
      <c r="BC551">
        <v>1</v>
      </c>
      <c r="BD551">
        <v>1</v>
      </c>
      <c r="BE551">
        <v>1</v>
      </c>
      <c r="BF551">
        <v>1</v>
      </c>
      <c r="BG551">
        <v>1</v>
      </c>
      <c r="BH551">
        <v>1</v>
      </c>
      <c r="BI551">
        <v>1</v>
      </c>
      <c r="BJ551">
        <v>1</v>
      </c>
      <c r="BK551">
        <v>1</v>
      </c>
      <c r="BL551">
        <v>1</v>
      </c>
      <c r="BM551">
        <v>1</v>
      </c>
      <c r="BN551">
        <v>1</v>
      </c>
      <c r="BO551">
        <v>1</v>
      </c>
      <c r="BP551">
        <v>1</v>
      </c>
      <c r="BQ551">
        <v>1</v>
      </c>
      <c r="BR551">
        <v>1</v>
      </c>
      <c r="BS551">
        <v>1</v>
      </c>
      <c r="BT551">
        <v>1</v>
      </c>
      <c r="BU551">
        <v>1</v>
      </c>
      <c r="BV551">
        <v>1</v>
      </c>
      <c r="BW551">
        <v>0</v>
      </c>
    </row>
    <row r="552" spans="1:75" x14ac:dyDescent="0.25">
      <c r="A552">
        <v>2449000</v>
      </c>
      <c r="B552">
        <v>1</v>
      </c>
      <c r="C552" s="1">
        <v>30590</v>
      </c>
      <c r="D552">
        <v>1</v>
      </c>
      <c r="E552">
        <v>32.299999999999997</v>
      </c>
      <c r="F552">
        <v>78.3</v>
      </c>
      <c r="G552">
        <v>18</v>
      </c>
      <c r="H552">
        <v>8</v>
      </c>
      <c r="I552">
        <v>1</v>
      </c>
      <c r="J552">
        <v>1</v>
      </c>
      <c r="K552">
        <v>1</v>
      </c>
      <c r="N552">
        <v>0</v>
      </c>
      <c r="O552">
        <v>3.2</v>
      </c>
      <c r="P552">
        <v>0</v>
      </c>
      <c r="Q552">
        <v>0</v>
      </c>
      <c r="R552">
        <v>0</v>
      </c>
      <c r="S552">
        <v>0</v>
      </c>
      <c r="T552">
        <v>0</v>
      </c>
      <c r="U552">
        <v>0</v>
      </c>
      <c r="V552">
        <v>0</v>
      </c>
      <c r="W552">
        <v>0</v>
      </c>
      <c r="X552">
        <v>0</v>
      </c>
      <c r="Y552">
        <v>0</v>
      </c>
      <c r="Z552">
        <v>2.2999999999999998</v>
      </c>
      <c r="AA552">
        <v>3.1</v>
      </c>
      <c r="AB552">
        <v>8.6</v>
      </c>
      <c r="AC552">
        <v>0</v>
      </c>
      <c r="AD552">
        <v>0</v>
      </c>
      <c r="AE552">
        <v>32.299999999999997</v>
      </c>
      <c r="AF552">
        <v>2.5</v>
      </c>
      <c r="AG552">
        <v>0</v>
      </c>
      <c r="AH552">
        <v>0</v>
      </c>
      <c r="AI552">
        <v>25</v>
      </c>
      <c r="AJ552">
        <v>0</v>
      </c>
      <c r="AK552">
        <v>0</v>
      </c>
      <c r="AL552">
        <v>0</v>
      </c>
      <c r="AM552">
        <v>0</v>
      </c>
      <c r="AN552">
        <v>0</v>
      </c>
      <c r="AO552">
        <v>0</v>
      </c>
      <c r="AP552">
        <v>0</v>
      </c>
      <c r="AQ552">
        <v>0</v>
      </c>
      <c r="AR552">
        <v>1.3</v>
      </c>
      <c r="AS552">
        <v>1</v>
      </c>
      <c r="AT552">
        <v>1</v>
      </c>
      <c r="AU552">
        <v>1</v>
      </c>
      <c r="AV552">
        <v>1</v>
      </c>
      <c r="AW552">
        <v>1</v>
      </c>
      <c r="AX552">
        <v>1</v>
      </c>
      <c r="AY552">
        <v>1</v>
      </c>
      <c r="AZ552">
        <v>1</v>
      </c>
      <c r="BA552">
        <v>1</v>
      </c>
      <c r="BB552">
        <v>1</v>
      </c>
      <c r="BC552">
        <v>1</v>
      </c>
      <c r="BD552">
        <v>1</v>
      </c>
      <c r="BE552">
        <v>1</v>
      </c>
      <c r="BF552">
        <v>1</v>
      </c>
      <c r="BG552">
        <v>1</v>
      </c>
      <c r="BH552">
        <v>1</v>
      </c>
      <c r="BI552">
        <v>1</v>
      </c>
      <c r="BJ552">
        <v>1</v>
      </c>
      <c r="BK552">
        <v>1</v>
      </c>
      <c r="BL552">
        <v>1</v>
      </c>
      <c r="BM552">
        <v>1</v>
      </c>
      <c r="BN552">
        <v>1</v>
      </c>
      <c r="BO552">
        <v>1</v>
      </c>
      <c r="BP552">
        <v>1</v>
      </c>
      <c r="BQ552">
        <v>1</v>
      </c>
      <c r="BR552">
        <v>1</v>
      </c>
      <c r="BS552">
        <v>1</v>
      </c>
      <c r="BT552">
        <v>1</v>
      </c>
      <c r="BU552">
        <v>1</v>
      </c>
      <c r="BV552">
        <v>1</v>
      </c>
      <c r="BW552">
        <v>1</v>
      </c>
    </row>
    <row r="553" spans="1:75" x14ac:dyDescent="0.25">
      <c r="A553">
        <v>2449000</v>
      </c>
      <c r="B553">
        <v>1</v>
      </c>
      <c r="C553" s="1">
        <v>30621</v>
      </c>
      <c r="D553">
        <v>1</v>
      </c>
      <c r="E553">
        <v>14.2</v>
      </c>
      <c r="F553">
        <v>40.1</v>
      </c>
      <c r="G553">
        <v>20</v>
      </c>
      <c r="H553">
        <v>6</v>
      </c>
      <c r="I553">
        <v>1</v>
      </c>
      <c r="J553">
        <v>1</v>
      </c>
      <c r="K553">
        <v>1</v>
      </c>
      <c r="N553">
        <v>0</v>
      </c>
      <c r="O553">
        <v>0</v>
      </c>
      <c r="P553">
        <v>0</v>
      </c>
      <c r="Q553">
        <v>0</v>
      </c>
      <c r="R553">
        <v>0</v>
      </c>
      <c r="S553">
        <v>0</v>
      </c>
      <c r="T553">
        <v>0</v>
      </c>
      <c r="U553">
        <v>0</v>
      </c>
      <c r="V553">
        <v>0</v>
      </c>
      <c r="W553">
        <v>0</v>
      </c>
      <c r="X553">
        <v>8.6999999999999993</v>
      </c>
      <c r="Y553">
        <v>6.5</v>
      </c>
      <c r="Z553">
        <v>4.7</v>
      </c>
      <c r="AA553">
        <v>0</v>
      </c>
      <c r="AB553">
        <v>1.3</v>
      </c>
      <c r="AC553">
        <v>0</v>
      </c>
      <c r="AD553">
        <v>0</v>
      </c>
      <c r="AE553">
        <v>0</v>
      </c>
      <c r="AF553">
        <v>0</v>
      </c>
      <c r="AG553">
        <v>14.2</v>
      </c>
      <c r="AH553">
        <v>0</v>
      </c>
      <c r="AI553">
        <v>0</v>
      </c>
      <c r="AJ553">
        <v>0</v>
      </c>
      <c r="AK553">
        <v>0</v>
      </c>
      <c r="AL553">
        <v>0</v>
      </c>
      <c r="AM553">
        <v>4.7</v>
      </c>
      <c r="AN553">
        <v>0</v>
      </c>
      <c r="AO553">
        <v>0</v>
      </c>
      <c r="AP553">
        <v>0</v>
      </c>
      <c r="AQ553">
        <v>0</v>
      </c>
      <c r="AS553">
        <v>1</v>
      </c>
      <c r="AT553">
        <v>1</v>
      </c>
      <c r="AU553">
        <v>1</v>
      </c>
      <c r="AV553">
        <v>1</v>
      </c>
      <c r="AW553">
        <v>1</v>
      </c>
      <c r="AX553">
        <v>1</v>
      </c>
      <c r="AY553">
        <v>1</v>
      </c>
      <c r="AZ553">
        <v>1</v>
      </c>
      <c r="BA553">
        <v>1</v>
      </c>
      <c r="BB553">
        <v>1</v>
      </c>
      <c r="BC553">
        <v>1</v>
      </c>
      <c r="BD553">
        <v>1</v>
      </c>
      <c r="BE553">
        <v>1</v>
      </c>
      <c r="BF553">
        <v>1</v>
      </c>
      <c r="BG553">
        <v>1</v>
      </c>
      <c r="BH553">
        <v>1</v>
      </c>
      <c r="BI553">
        <v>1</v>
      </c>
      <c r="BJ553">
        <v>1</v>
      </c>
      <c r="BK553">
        <v>1</v>
      </c>
      <c r="BL553">
        <v>1</v>
      </c>
      <c r="BM553">
        <v>1</v>
      </c>
      <c r="BN553">
        <v>1</v>
      </c>
      <c r="BO553">
        <v>1</v>
      </c>
      <c r="BP553">
        <v>1</v>
      </c>
      <c r="BQ553">
        <v>1</v>
      </c>
      <c r="BR553">
        <v>1</v>
      </c>
      <c r="BS553">
        <v>1</v>
      </c>
      <c r="BT553">
        <v>1</v>
      </c>
      <c r="BU553">
        <v>1</v>
      </c>
      <c r="BV553">
        <v>1</v>
      </c>
      <c r="BW553">
        <v>0</v>
      </c>
    </row>
    <row r="554" spans="1:75" x14ac:dyDescent="0.25">
      <c r="A554">
        <v>2449000</v>
      </c>
      <c r="B554">
        <v>1</v>
      </c>
      <c r="C554" s="1">
        <v>30651</v>
      </c>
      <c r="D554">
        <v>1</v>
      </c>
      <c r="E554">
        <v>22.4</v>
      </c>
      <c r="F554">
        <v>110.7</v>
      </c>
      <c r="G554">
        <v>20</v>
      </c>
      <c r="H554">
        <v>14</v>
      </c>
      <c r="I554">
        <v>1</v>
      </c>
      <c r="J554">
        <v>1</v>
      </c>
      <c r="K554">
        <v>1</v>
      </c>
      <c r="N554">
        <v>0</v>
      </c>
      <c r="O554">
        <v>5.5</v>
      </c>
      <c r="P554">
        <v>0.1</v>
      </c>
      <c r="Q554">
        <v>0</v>
      </c>
      <c r="R554">
        <v>0</v>
      </c>
      <c r="S554">
        <v>0</v>
      </c>
      <c r="T554">
        <v>0</v>
      </c>
      <c r="U554">
        <v>0</v>
      </c>
      <c r="V554">
        <v>0</v>
      </c>
      <c r="W554">
        <v>1.4</v>
      </c>
      <c r="X554">
        <v>1.8</v>
      </c>
      <c r="Y554">
        <v>0</v>
      </c>
      <c r="Z554">
        <v>0</v>
      </c>
      <c r="AA554">
        <v>2.8</v>
      </c>
      <c r="AB554">
        <v>0</v>
      </c>
      <c r="AC554">
        <v>11.5</v>
      </c>
      <c r="AD554">
        <v>0</v>
      </c>
      <c r="AE554">
        <v>9.1</v>
      </c>
      <c r="AF554">
        <v>0</v>
      </c>
      <c r="AG554">
        <v>22.4</v>
      </c>
      <c r="AH554">
        <v>0.5</v>
      </c>
      <c r="AI554">
        <v>0.1</v>
      </c>
      <c r="AJ554">
        <v>0</v>
      </c>
      <c r="AK554">
        <v>0</v>
      </c>
      <c r="AL554">
        <v>0</v>
      </c>
      <c r="AM554">
        <v>0</v>
      </c>
      <c r="AN554">
        <v>0</v>
      </c>
      <c r="AO554">
        <v>6.5</v>
      </c>
      <c r="AP554">
        <v>16</v>
      </c>
      <c r="AQ554">
        <v>20.100000000000001</v>
      </c>
      <c r="AR554">
        <v>12.9</v>
      </c>
      <c r="AS554">
        <v>1</v>
      </c>
      <c r="AT554">
        <v>1</v>
      </c>
      <c r="AU554">
        <v>1</v>
      </c>
      <c r="AV554">
        <v>1</v>
      </c>
      <c r="AW554">
        <v>1</v>
      </c>
      <c r="AX554">
        <v>1</v>
      </c>
      <c r="AY554">
        <v>1</v>
      </c>
      <c r="AZ554">
        <v>1</v>
      </c>
      <c r="BA554">
        <v>1</v>
      </c>
      <c r="BB554">
        <v>1</v>
      </c>
      <c r="BC554">
        <v>1</v>
      </c>
      <c r="BD554">
        <v>1</v>
      </c>
      <c r="BE554">
        <v>1</v>
      </c>
      <c r="BF554">
        <v>1</v>
      </c>
      <c r="BG554">
        <v>1</v>
      </c>
      <c r="BH554">
        <v>1</v>
      </c>
      <c r="BI554">
        <v>1</v>
      </c>
      <c r="BJ554">
        <v>1</v>
      </c>
      <c r="BK554">
        <v>1</v>
      </c>
      <c r="BL554">
        <v>1</v>
      </c>
      <c r="BM554">
        <v>1</v>
      </c>
      <c r="BN554">
        <v>1</v>
      </c>
      <c r="BO554">
        <v>1</v>
      </c>
      <c r="BP554">
        <v>1</v>
      </c>
      <c r="BQ554">
        <v>1</v>
      </c>
      <c r="BR554">
        <v>1</v>
      </c>
      <c r="BS554">
        <v>1</v>
      </c>
      <c r="BT554">
        <v>1</v>
      </c>
      <c r="BU554">
        <v>1</v>
      </c>
      <c r="BV554">
        <v>1</v>
      </c>
      <c r="BW554">
        <v>1</v>
      </c>
    </row>
    <row r="555" spans="1:75" s="2" customFormat="1" x14ac:dyDescent="0.25">
      <c r="A555" s="2">
        <v>2449000</v>
      </c>
      <c r="B555" s="2">
        <v>1</v>
      </c>
      <c r="C555" s="3">
        <v>30682</v>
      </c>
      <c r="D555" s="2">
        <v>1</v>
      </c>
      <c r="E555" s="2">
        <v>30.2</v>
      </c>
      <c r="F555" s="2">
        <v>124.5</v>
      </c>
      <c r="G555" s="2">
        <v>21</v>
      </c>
      <c r="H555" s="2">
        <v>9</v>
      </c>
      <c r="I555" s="2">
        <v>1</v>
      </c>
      <c r="J555" s="2">
        <v>1</v>
      </c>
      <c r="K555" s="2">
        <v>1</v>
      </c>
      <c r="N555" s="2">
        <v>8.8000000000000007</v>
      </c>
      <c r="O555" s="2">
        <v>0</v>
      </c>
      <c r="P555" s="2">
        <v>0</v>
      </c>
      <c r="Q555" s="2">
        <v>0</v>
      </c>
      <c r="R555" s="2">
        <v>0</v>
      </c>
      <c r="S555" s="2">
        <v>0</v>
      </c>
      <c r="T555" s="2">
        <v>0</v>
      </c>
      <c r="U555" s="2">
        <v>0</v>
      </c>
      <c r="V555" s="2">
        <v>0</v>
      </c>
      <c r="W555" s="2">
        <v>0</v>
      </c>
      <c r="X555" s="2">
        <v>0</v>
      </c>
      <c r="Y555" s="2">
        <v>0</v>
      </c>
      <c r="Z555" s="2">
        <v>0</v>
      </c>
      <c r="AA555" s="2">
        <v>0</v>
      </c>
      <c r="AB555" s="2">
        <v>0</v>
      </c>
      <c r="AC555" s="2">
        <v>0</v>
      </c>
      <c r="AD555" s="2">
        <v>25.5</v>
      </c>
      <c r="AE555" s="2">
        <v>0</v>
      </c>
      <c r="AF555" s="2">
        <v>0</v>
      </c>
      <c r="AG555" s="2">
        <v>17</v>
      </c>
      <c r="AH555" s="2">
        <v>30.2</v>
      </c>
      <c r="AI555" s="2">
        <v>0</v>
      </c>
      <c r="AJ555" s="2">
        <v>0</v>
      </c>
      <c r="AK555" s="2">
        <v>0</v>
      </c>
      <c r="AL555" s="2">
        <v>0</v>
      </c>
      <c r="AM555" s="2">
        <v>0</v>
      </c>
      <c r="AN555" s="2">
        <v>2.5</v>
      </c>
      <c r="AO555" s="2">
        <v>1.2</v>
      </c>
      <c r="AP555" s="2">
        <v>16.5</v>
      </c>
      <c r="AQ555" s="2">
        <v>21.3</v>
      </c>
      <c r="AR555" s="2">
        <v>1.5</v>
      </c>
      <c r="AS555" s="2">
        <v>1</v>
      </c>
      <c r="AT555" s="2">
        <v>1</v>
      </c>
      <c r="AU555" s="2">
        <v>1</v>
      </c>
      <c r="AV555" s="2">
        <v>1</v>
      </c>
      <c r="AW555" s="2">
        <v>1</v>
      </c>
      <c r="AX555" s="2">
        <v>1</v>
      </c>
      <c r="AY555" s="2">
        <v>1</v>
      </c>
      <c r="AZ555" s="2">
        <v>1</v>
      </c>
      <c r="BA555" s="2">
        <v>1</v>
      </c>
      <c r="BB555" s="2">
        <v>1</v>
      </c>
      <c r="BC555" s="2">
        <v>1</v>
      </c>
      <c r="BD555" s="2">
        <v>1</v>
      </c>
      <c r="BE555" s="2">
        <v>1</v>
      </c>
      <c r="BF555" s="2">
        <v>1</v>
      </c>
      <c r="BG555" s="2">
        <v>1</v>
      </c>
      <c r="BH555" s="2">
        <v>1</v>
      </c>
      <c r="BI555" s="2">
        <v>1</v>
      </c>
      <c r="BJ555" s="2">
        <v>1</v>
      </c>
      <c r="BK555" s="2">
        <v>1</v>
      </c>
      <c r="BL555" s="2">
        <v>1</v>
      </c>
      <c r="BM555" s="2">
        <v>1</v>
      </c>
      <c r="BN555" s="2">
        <v>1</v>
      </c>
      <c r="BO555" s="2">
        <v>1</v>
      </c>
      <c r="BP555" s="2">
        <v>1</v>
      </c>
      <c r="BQ555" s="2">
        <v>1</v>
      </c>
      <c r="BR555" s="2">
        <v>1</v>
      </c>
      <c r="BS555" s="2">
        <v>1</v>
      </c>
      <c r="BT555" s="2">
        <v>1</v>
      </c>
      <c r="BU555" s="2">
        <v>1</v>
      </c>
      <c r="BV555" s="2">
        <v>1</v>
      </c>
      <c r="BW555" s="2">
        <v>1</v>
      </c>
    </row>
    <row r="556" spans="1:75" x14ac:dyDescent="0.25">
      <c r="A556">
        <v>2449000</v>
      </c>
      <c r="B556">
        <v>1</v>
      </c>
      <c r="C556" s="1">
        <v>30713</v>
      </c>
      <c r="D556">
        <v>1</v>
      </c>
      <c r="E556">
        <v>48.8</v>
      </c>
      <c r="F556">
        <v>79.5</v>
      </c>
      <c r="G556">
        <v>29</v>
      </c>
      <c r="H556">
        <v>4</v>
      </c>
      <c r="I556">
        <v>1</v>
      </c>
      <c r="J556">
        <v>1</v>
      </c>
      <c r="K556">
        <v>1</v>
      </c>
      <c r="N556">
        <v>8.1999999999999993</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4.2</v>
      </c>
      <c r="AO556">
        <v>18.3</v>
      </c>
      <c r="AP556">
        <v>48.8</v>
      </c>
      <c r="AS556">
        <v>1</v>
      </c>
      <c r="AT556">
        <v>1</v>
      </c>
      <c r="AU556">
        <v>1</v>
      </c>
      <c r="AV556">
        <v>1</v>
      </c>
      <c r="AW556">
        <v>1</v>
      </c>
      <c r="AX556">
        <v>1</v>
      </c>
      <c r="AY556">
        <v>1</v>
      </c>
      <c r="AZ556">
        <v>1</v>
      </c>
      <c r="BA556">
        <v>1</v>
      </c>
      <c r="BB556">
        <v>1</v>
      </c>
      <c r="BC556">
        <v>1</v>
      </c>
      <c r="BD556">
        <v>1</v>
      </c>
      <c r="BE556">
        <v>1</v>
      </c>
      <c r="BF556">
        <v>1</v>
      </c>
      <c r="BG556">
        <v>1</v>
      </c>
      <c r="BH556">
        <v>1</v>
      </c>
      <c r="BI556">
        <v>1</v>
      </c>
      <c r="BJ556">
        <v>1</v>
      </c>
      <c r="BK556">
        <v>1</v>
      </c>
      <c r="BL556">
        <v>1</v>
      </c>
      <c r="BM556">
        <v>1</v>
      </c>
      <c r="BN556">
        <v>1</v>
      </c>
      <c r="BO556">
        <v>1</v>
      </c>
      <c r="BP556">
        <v>1</v>
      </c>
      <c r="BQ556">
        <v>1</v>
      </c>
      <c r="BR556">
        <v>1</v>
      </c>
      <c r="BS556">
        <v>1</v>
      </c>
      <c r="BT556">
        <v>1</v>
      </c>
      <c r="BU556">
        <v>1</v>
      </c>
      <c r="BV556">
        <v>0</v>
      </c>
    </row>
    <row r="557" spans="1:75" x14ac:dyDescent="0.25">
      <c r="A557">
        <v>2449000</v>
      </c>
      <c r="B557">
        <v>1</v>
      </c>
      <c r="C557" s="1">
        <v>30742</v>
      </c>
      <c r="D557">
        <v>1</v>
      </c>
      <c r="E557">
        <v>29.3</v>
      </c>
      <c r="F557">
        <v>104.9</v>
      </c>
      <c r="G557">
        <v>8</v>
      </c>
      <c r="H557">
        <v>7</v>
      </c>
      <c r="I557">
        <v>1</v>
      </c>
      <c r="J557">
        <v>1</v>
      </c>
      <c r="K557">
        <v>1</v>
      </c>
      <c r="N557">
        <v>0</v>
      </c>
      <c r="O557">
        <v>0</v>
      </c>
      <c r="P557">
        <v>0</v>
      </c>
      <c r="Q557">
        <v>17.600000000000001</v>
      </c>
      <c r="R557">
        <v>15</v>
      </c>
      <c r="S557">
        <v>3.2</v>
      </c>
      <c r="T557">
        <v>0</v>
      </c>
      <c r="U557">
        <v>29.3</v>
      </c>
      <c r="V557">
        <v>0</v>
      </c>
      <c r="W557">
        <v>0</v>
      </c>
      <c r="X557">
        <v>0</v>
      </c>
      <c r="Y557">
        <v>0</v>
      </c>
      <c r="Z557">
        <v>0</v>
      </c>
      <c r="AA557">
        <v>8.8000000000000007</v>
      </c>
      <c r="AB557">
        <v>0</v>
      </c>
      <c r="AC557">
        <v>0</v>
      </c>
      <c r="AD557">
        <v>0</v>
      </c>
      <c r="AE557">
        <v>0</v>
      </c>
      <c r="AF557">
        <v>0</v>
      </c>
      <c r="AG557">
        <v>0</v>
      </c>
      <c r="AH557">
        <v>0</v>
      </c>
      <c r="AI557">
        <v>0</v>
      </c>
      <c r="AJ557">
        <v>0</v>
      </c>
      <c r="AK557">
        <v>0</v>
      </c>
      <c r="AL557">
        <v>0</v>
      </c>
      <c r="AM557">
        <v>0</v>
      </c>
      <c r="AN557">
        <v>0</v>
      </c>
      <c r="AO557">
        <v>0</v>
      </c>
      <c r="AP557">
        <v>21</v>
      </c>
      <c r="AQ557">
        <v>10</v>
      </c>
      <c r="AR557">
        <v>0</v>
      </c>
      <c r="AS557">
        <v>1</v>
      </c>
      <c r="AT557">
        <v>1</v>
      </c>
      <c r="AU557">
        <v>1</v>
      </c>
      <c r="AV557">
        <v>1</v>
      </c>
      <c r="AW557">
        <v>1</v>
      </c>
      <c r="AX557">
        <v>1</v>
      </c>
      <c r="AY557">
        <v>1</v>
      </c>
      <c r="AZ557">
        <v>1</v>
      </c>
      <c r="BA557">
        <v>1</v>
      </c>
      <c r="BB557">
        <v>1</v>
      </c>
      <c r="BC557">
        <v>1</v>
      </c>
      <c r="BD557">
        <v>1</v>
      </c>
      <c r="BE557">
        <v>1</v>
      </c>
      <c r="BF557">
        <v>1</v>
      </c>
      <c r="BG557">
        <v>1</v>
      </c>
      <c r="BH557">
        <v>1</v>
      </c>
      <c r="BI557">
        <v>1</v>
      </c>
      <c r="BJ557">
        <v>1</v>
      </c>
      <c r="BK557">
        <v>1</v>
      </c>
      <c r="BL557">
        <v>1</v>
      </c>
      <c r="BM557">
        <v>1</v>
      </c>
      <c r="BN557">
        <v>1</v>
      </c>
      <c r="BO557">
        <v>1</v>
      </c>
      <c r="BP557">
        <v>1</v>
      </c>
      <c r="BQ557">
        <v>1</v>
      </c>
      <c r="BR557">
        <v>1</v>
      </c>
      <c r="BS557">
        <v>1</v>
      </c>
      <c r="BT557">
        <v>1</v>
      </c>
      <c r="BU557">
        <v>1</v>
      </c>
      <c r="BV557">
        <v>1</v>
      </c>
      <c r="BW557">
        <v>1</v>
      </c>
    </row>
    <row r="558" spans="1:75" x14ac:dyDescent="0.25">
      <c r="A558">
        <v>2449000</v>
      </c>
      <c r="B558">
        <v>1</v>
      </c>
      <c r="C558" s="1">
        <v>30773</v>
      </c>
      <c r="D558">
        <v>1</v>
      </c>
      <c r="E558">
        <v>29</v>
      </c>
      <c r="F558">
        <v>103.6</v>
      </c>
      <c r="G558">
        <v>29</v>
      </c>
      <c r="H558">
        <v>8</v>
      </c>
      <c r="I558">
        <v>1</v>
      </c>
      <c r="J558">
        <v>1</v>
      </c>
      <c r="K558">
        <v>1</v>
      </c>
      <c r="N558">
        <v>0</v>
      </c>
      <c r="O558">
        <v>0</v>
      </c>
      <c r="P558">
        <v>5.2</v>
      </c>
      <c r="Q558">
        <v>7.2</v>
      </c>
      <c r="R558">
        <v>0</v>
      </c>
      <c r="S558">
        <v>0</v>
      </c>
      <c r="T558">
        <v>0</v>
      </c>
      <c r="U558">
        <v>0</v>
      </c>
      <c r="V558">
        <v>0</v>
      </c>
      <c r="W558">
        <v>0</v>
      </c>
      <c r="X558">
        <v>6.2</v>
      </c>
      <c r="Y558">
        <v>0</v>
      </c>
      <c r="Z558">
        <v>0</v>
      </c>
      <c r="AA558">
        <v>0</v>
      </c>
      <c r="AB558">
        <v>27</v>
      </c>
      <c r="AC558">
        <v>0</v>
      </c>
      <c r="AD558">
        <v>0</v>
      </c>
      <c r="AE558">
        <v>0</v>
      </c>
      <c r="AF558">
        <v>20.9</v>
      </c>
      <c r="AG558">
        <v>0</v>
      </c>
      <c r="AH558">
        <v>0</v>
      </c>
      <c r="AI558">
        <v>0</v>
      </c>
      <c r="AJ558">
        <v>0</v>
      </c>
      <c r="AK558">
        <v>1.6</v>
      </c>
      <c r="AL558">
        <v>6.5</v>
      </c>
      <c r="AM558">
        <v>0</v>
      </c>
      <c r="AN558">
        <v>0</v>
      </c>
      <c r="AO558">
        <v>0</v>
      </c>
      <c r="AP558">
        <v>29</v>
      </c>
      <c r="AQ558">
        <v>0</v>
      </c>
      <c r="AS558">
        <v>1</v>
      </c>
      <c r="AT558">
        <v>1</v>
      </c>
      <c r="AU558">
        <v>1</v>
      </c>
      <c r="AV558">
        <v>1</v>
      </c>
      <c r="AW558">
        <v>1</v>
      </c>
      <c r="AX558">
        <v>1</v>
      </c>
      <c r="AY558">
        <v>1</v>
      </c>
      <c r="AZ558">
        <v>1</v>
      </c>
      <c r="BA558">
        <v>1</v>
      </c>
      <c r="BB558">
        <v>1</v>
      </c>
      <c r="BC558">
        <v>1</v>
      </c>
      <c r="BD558">
        <v>1</v>
      </c>
      <c r="BE558">
        <v>1</v>
      </c>
      <c r="BF558">
        <v>1</v>
      </c>
      <c r="BG558">
        <v>1</v>
      </c>
      <c r="BH558">
        <v>1</v>
      </c>
      <c r="BI558">
        <v>1</v>
      </c>
      <c r="BJ558">
        <v>1</v>
      </c>
      <c r="BK558">
        <v>1</v>
      </c>
      <c r="BL558">
        <v>1</v>
      </c>
      <c r="BM558">
        <v>1</v>
      </c>
      <c r="BN558">
        <v>1</v>
      </c>
      <c r="BO558">
        <v>1</v>
      </c>
      <c r="BP558">
        <v>1</v>
      </c>
      <c r="BQ558">
        <v>1</v>
      </c>
      <c r="BR558">
        <v>1</v>
      </c>
      <c r="BS558">
        <v>1</v>
      </c>
      <c r="BT558">
        <v>1</v>
      </c>
      <c r="BU558">
        <v>1</v>
      </c>
      <c r="BV558">
        <v>1</v>
      </c>
      <c r="BW558">
        <v>0</v>
      </c>
    </row>
    <row r="559" spans="1:75" x14ac:dyDescent="0.25">
      <c r="A559">
        <v>2449000</v>
      </c>
      <c r="B559">
        <v>1</v>
      </c>
      <c r="C559" s="1">
        <v>30803</v>
      </c>
      <c r="D559">
        <v>1</v>
      </c>
      <c r="E559">
        <v>28.8</v>
      </c>
      <c r="F559">
        <v>90.7</v>
      </c>
      <c r="G559">
        <v>12</v>
      </c>
      <c r="H559">
        <v>6</v>
      </c>
      <c r="I559">
        <v>1</v>
      </c>
      <c r="J559">
        <v>1</v>
      </c>
      <c r="K559">
        <v>1</v>
      </c>
      <c r="N559">
        <v>21</v>
      </c>
      <c r="O559">
        <v>10</v>
      </c>
      <c r="P559">
        <v>0</v>
      </c>
      <c r="Q559">
        <v>0</v>
      </c>
      <c r="R559">
        <v>0</v>
      </c>
      <c r="S559">
        <v>0</v>
      </c>
      <c r="T559">
        <v>0</v>
      </c>
      <c r="U559">
        <v>0</v>
      </c>
      <c r="V559">
        <v>0</v>
      </c>
      <c r="W559">
        <v>0</v>
      </c>
      <c r="X559">
        <v>0</v>
      </c>
      <c r="Y559">
        <v>28.8</v>
      </c>
      <c r="Z559">
        <v>3</v>
      </c>
      <c r="AA559">
        <v>0</v>
      </c>
      <c r="AB559">
        <v>5.3</v>
      </c>
      <c r="AC559">
        <v>0</v>
      </c>
      <c r="AD559">
        <v>0</v>
      </c>
      <c r="AE559">
        <v>22.6</v>
      </c>
      <c r="AF559">
        <v>0</v>
      </c>
      <c r="AG559">
        <v>0</v>
      </c>
      <c r="AH559">
        <v>0</v>
      </c>
      <c r="AI559">
        <v>0</v>
      </c>
      <c r="AJ559">
        <v>0</v>
      </c>
      <c r="AK559">
        <v>0</v>
      </c>
      <c r="AL559">
        <v>0</v>
      </c>
      <c r="AM559">
        <v>0</v>
      </c>
      <c r="AN559">
        <v>0</v>
      </c>
      <c r="AO559">
        <v>0</v>
      </c>
      <c r="AP559">
        <v>0</v>
      </c>
      <c r="AQ559">
        <v>0</v>
      </c>
      <c r="AR559">
        <v>0</v>
      </c>
      <c r="AS559">
        <v>1</v>
      </c>
      <c r="AT559">
        <v>1</v>
      </c>
      <c r="AU559">
        <v>1</v>
      </c>
      <c r="AV559">
        <v>1</v>
      </c>
      <c r="AW559">
        <v>1</v>
      </c>
      <c r="AX559">
        <v>1</v>
      </c>
      <c r="AY559">
        <v>1</v>
      </c>
      <c r="AZ559">
        <v>1</v>
      </c>
      <c r="BA559">
        <v>1</v>
      </c>
      <c r="BB559">
        <v>1</v>
      </c>
      <c r="BC559">
        <v>1</v>
      </c>
      <c r="BD559">
        <v>1</v>
      </c>
      <c r="BE559">
        <v>1</v>
      </c>
      <c r="BF559">
        <v>1</v>
      </c>
      <c r="BG559">
        <v>1</v>
      </c>
      <c r="BH559">
        <v>1</v>
      </c>
      <c r="BI559">
        <v>1</v>
      </c>
      <c r="BJ559">
        <v>1</v>
      </c>
      <c r="BK559">
        <v>1</v>
      </c>
      <c r="BL559">
        <v>1</v>
      </c>
      <c r="BM559">
        <v>1</v>
      </c>
      <c r="BN559">
        <v>1</v>
      </c>
      <c r="BO559">
        <v>1</v>
      </c>
      <c r="BP559">
        <v>1</v>
      </c>
      <c r="BQ559">
        <v>1</v>
      </c>
      <c r="BR559">
        <v>1</v>
      </c>
      <c r="BS559">
        <v>1</v>
      </c>
      <c r="BT559">
        <v>1</v>
      </c>
      <c r="BU559">
        <v>1</v>
      </c>
      <c r="BV559">
        <v>1</v>
      </c>
      <c r="BW559">
        <v>1</v>
      </c>
    </row>
    <row r="560" spans="1:75" x14ac:dyDescent="0.25">
      <c r="A560">
        <v>2449000</v>
      </c>
      <c r="B560">
        <v>1</v>
      </c>
      <c r="C560" s="1">
        <v>30834</v>
      </c>
      <c r="D560">
        <v>1</v>
      </c>
      <c r="E560">
        <v>25.7</v>
      </c>
      <c r="F560">
        <v>55.5</v>
      </c>
      <c r="G560">
        <v>13</v>
      </c>
      <c r="H560">
        <v>4</v>
      </c>
      <c r="I560">
        <v>1</v>
      </c>
      <c r="J560">
        <v>1</v>
      </c>
      <c r="K560">
        <v>1</v>
      </c>
      <c r="N560">
        <v>0</v>
      </c>
      <c r="O560">
        <v>0</v>
      </c>
      <c r="P560">
        <v>0</v>
      </c>
      <c r="Q560">
        <v>0</v>
      </c>
      <c r="R560">
        <v>0</v>
      </c>
      <c r="S560">
        <v>0</v>
      </c>
      <c r="T560">
        <v>0</v>
      </c>
      <c r="U560">
        <v>0</v>
      </c>
      <c r="V560">
        <v>0</v>
      </c>
      <c r="W560">
        <v>3.8</v>
      </c>
      <c r="X560">
        <v>0</v>
      </c>
      <c r="Y560">
        <v>0</v>
      </c>
      <c r="Z560">
        <v>25.7</v>
      </c>
      <c r="AA560">
        <v>0</v>
      </c>
      <c r="AB560">
        <v>18.399999999999999</v>
      </c>
      <c r="AC560">
        <v>0</v>
      </c>
      <c r="AD560">
        <v>0</v>
      </c>
      <c r="AE560">
        <v>7.6</v>
      </c>
      <c r="AF560">
        <v>0</v>
      </c>
      <c r="AG560">
        <v>0</v>
      </c>
      <c r="AH560">
        <v>0</v>
      </c>
      <c r="AI560">
        <v>0</v>
      </c>
      <c r="AJ560">
        <v>0</v>
      </c>
      <c r="AK560">
        <v>0</v>
      </c>
      <c r="AL560">
        <v>0</v>
      </c>
      <c r="AM560">
        <v>0</v>
      </c>
      <c r="AN560">
        <v>0</v>
      </c>
      <c r="AO560">
        <v>0</v>
      </c>
      <c r="AP560">
        <v>0</v>
      </c>
      <c r="AQ560">
        <v>0</v>
      </c>
      <c r="AS560">
        <v>1</v>
      </c>
      <c r="AT560">
        <v>1</v>
      </c>
      <c r="AU560">
        <v>1</v>
      </c>
      <c r="AV560">
        <v>1</v>
      </c>
      <c r="AW560">
        <v>1</v>
      </c>
      <c r="AX560">
        <v>1</v>
      </c>
      <c r="AY560">
        <v>1</v>
      </c>
      <c r="AZ560">
        <v>1</v>
      </c>
      <c r="BA560">
        <v>1</v>
      </c>
      <c r="BB560">
        <v>1</v>
      </c>
      <c r="BC560">
        <v>1</v>
      </c>
      <c r="BD560">
        <v>1</v>
      </c>
      <c r="BE560">
        <v>1</v>
      </c>
      <c r="BF560">
        <v>1</v>
      </c>
      <c r="BG560">
        <v>1</v>
      </c>
      <c r="BH560">
        <v>1</v>
      </c>
      <c r="BI560">
        <v>1</v>
      </c>
      <c r="BJ560">
        <v>1</v>
      </c>
      <c r="BK560">
        <v>1</v>
      </c>
      <c r="BL560">
        <v>1</v>
      </c>
      <c r="BM560">
        <v>1</v>
      </c>
      <c r="BN560">
        <v>1</v>
      </c>
      <c r="BO560">
        <v>1</v>
      </c>
      <c r="BP560">
        <v>1</v>
      </c>
      <c r="BQ560">
        <v>1</v>
      </c>
      <c r="BR560">
        <v>1</v>
      </c>
      <c r="BS560">
        <v>1</v>
      </c>
      <c r="BT560">
        <v>1</v>
      </c>
      <c r="BU560">
        <v>1</v>
      </c>
      <c r="BV560">
        <v>1</v>
      </c>
      <c r="BW560">
        <v>0</v>
      </c>
    </row>
    <row r="561" spans="1:75" x14ac:dyDescent="0.25">
      <c r="A561">
        <v>2449000</v>
      </c>
      <c r="B561">
        <v>1</v>
      </c>
      <c r="C561" s="1">
        <v>30864</v>
      </c>
      <c r="D561">
        <v>1</v>
      </c>
      <c r="E561">
        <v>15.5</v>
      </c>
      <c r="F561">
        <v>55.5</v>
      </c>
      <c r="G561">
        <v>4</v>
      </c>
      <c r="H561">
        <v>4</v>
      </c>
      <c r="I561">
        <v>1</v>
      </c>
      <c r="J561">
        <v>1</v>
      </c>
      <c r="K561">
        <v>1</v>
      </c>
      <c r="N561">
        <v>0</v>
      </c>
      <c r="O561">
        <v>0</v>
      </c>
      <c r="P561">
        <v>0</v>
      </c>
      <c r="Q561">
        <v>15.5</v>
      </c>
      <c r="R561">
        <v>0</v>
      </c>
      <c r="S561">
        <v>0</v>
      </c>
      <c r="T561">
        <v>15</v>
      </c>
      <c r="U561">
        <v>0</v>
      </c>
      <c r="V561">
        <v>10</v>
      </c>
      <c r="W561">
        <v>0</v>
      </c>
      <c r="X561">
        <v>0</v>
      </c>
      <c r="Y561">
        <v>0</v>
      </c>
      <c r="Z561">
        <v>0</v>
      </c>
      <c r="AA561">
        <v>0</v>
      </c>
      <c r="AB561">
        <v>15</v>
      </c>
      <c r="AC561">
        <v>0</v>
      </c>
      <c r="AD561">
        <v>0</v>
      </c>
      <c r="AE561">
        <v>0</v>
      </c>
      <c r="AF561">
        <v>0</v>
      </c>
      <c r="AG561">
        <v>0</v>
      </c>
      <c r="AH561">
        <v>0</v>
      </c>
      <c r="AI561">
        <v>0</v>
      </c>
      <c r="AJ561">
        <v>0</v>
      </c>
      <c r="AK561">
        <v>0</v>
      </c>
      <c r="AL561">
        <v>0</v>
      </c>
      <c r="AM561">
        <v>0</v>
      </c>
      <c r="AN561">
        <v>0</v>
      </c>
      <c r="AO561">
        <v>0</v>
      </c>
      <c r="AP561">
        <v>0</v>
      </c>
      <c r="AQ561">
        <v>0</v>
      </c>
      <c r="AR561">
        <v>0</v>
      </c>
      <c r="AS561">
        <v>1</v>
      </c>
      <c r="AT561">
        <v>1</v>
      </c>
      <c r="AU561">
        <v>1</v>
      </c>
      <c r="AV561">
        <v>1</v>
      </c>
      <c r="AW561">
        <v>1</v>
      </c>
      <c r="AX561">
        <v>1</v>
      </c>
      <c r="AY561">
        <v>1</v>
      </c>
      <c r="AZ561">
        <v>1</v>
      </c>
      <c r="BA561">
        <v>1</v>
      </c>
      <c r="BB561">
        <v>1</v>
      </c>
      <c r="BC561">
        <v>1</v>
      </c>
      <c r="BD561">
        <v>1</v>
      </c>
      <c r="BE561">
        <v>1</v>
      </c>
      <c r="BF561">
        <v>1</v>
      </c>
      <c r="BG561">
        <v>1</v>
      </c>
      <c r="BH561">
        <v>1</v>
      </c>
      <c r="BI561">
        <v>1</v>
      </c>
      <c r="BJ561">
        <v>1</v>
      </c>
      <c r="BK561">
        <v>1</v>
      </c>
      <c r="BL561">
        <v>1</v>
      </c>
      <c r="BM561">
        <v>1</v>
      </c>
      <c r="BN561">
        <v>1</v>
      </c>
      <c r="BO561">
        <v>1</v>
      </c>
      <c r="BP561">
        <v>1</v>
      </c>
      <c r="BQ561">
        <v>1</v>
      </c>
      <c r="BR561">
        <v>1</v>
      </c>
      <c r="BS561">
        <v>1</v>
      </c>
      <c r="BT561">
        <v>1</v>
      </c>
      <c r="BU561">
        <v>1</v>
      </c>
      <c r="BV561">
        <v>1</v>
      </c>
      <c r="BW561">
        <v>1</v>
      </c>
    </row>
    <row r="562" spans="1:75" x14ac:dyDescent="0.25">
      <c r="A562">
        <v>2449000</v>
      </c>
      <c r="B562">
        <v>1</v>
      </c>
      <c r="C562" s="1">
        <v>30895</v>
      </c>
      <c r="D562">
        <v>1</v>
      </c>
      <c r="E562">
        <v>46.3</v>
      </c>
      <c r="F562">
        <v>108.3</v>
      </c>
      <c r="G562">
        <v>3</v>
      </c>
      <c r="H562">
        <v>7</v>
      </c>
      <c r="I562">
        <v>1</v>
      </c>
      <c r="J562">
        <v>1</v>
      </c>
      <c r="K562">
        <v>1</v>
      </c>
      <c r="N562">
        <v>0</v>
      </c>
      <c r="O562">
        <v>0</v>
      </c>
      <c r="P562">
        <v>46.3</v>
      </c>
      <c r="Q562">
        <v>0</v>
      </c>
      <c r="R562">
        <v>0</v>
      </c>
      <c r="S562">
        <v>0</v>
      </c>
      <c r="T562">
        <v>0</v>
      </c>
      <c r="U562">
        <v>0</v>
      </c>
      <c r="V562">
        <v>0</v>
      </c>
      <c r="W562">
        <v>0</v>
      </c>
      <c r="X562">
        <v>0</v>
      </c>
      <c r="Y562">
        <v>0</v>
      </c>
      <c r="Z562">
        <v>0</v>
      </c>
      <c r="AA562">
        <v>0</v>
      </c>
      <c r="AB562">
        <v>0</v>
      </c>
      <c r="AC562">
        <v>0</v>
      </c>
      <c r="AD562">
        <v>0</v>
      </c>
      <c r="AE562">
        <v>20</v>
      </c>
      <c r="AF562">
        <v>0</v>
      </c>
      <c r="AG562">
        <v>1.4</v>
      </c>
      <c r="AH562">
        <v>0</v>
      </c>
      <c r="AI562">
        <v>11.6</v>
      </c>
      <c r="AJ562">
        <v>10</v>
      </c>
      <c r="AK562">
        <v>0</v>
      </c>
      <c r="AL562">
        <v>9</v>
      </c>
      <c r="AM562">
        <v>10</v>
      </c>
      <c r="AN562">
        <v>0</v>
      </c>
      <c r="AO562">
        <v>0</v>
      </c>
      <c r="AP562">
        <v>0</v>
      </c>
      <c r="AQ562">
        <v>0</v>
      </c>
      <c r="AR562">
        <v>0</v>
      </c>
      <c r="AS562">
        <v>1</v>
      </c>
      <c r="AT562">
        <v>1</v>
      </c>
      <c r="AU562">
        <v>1</v>
      </c>
      <c r="AV562">
        <v>1</v>
      </c>
      <c r="AW562">
        <v>1</v>
      </c>
      <c r="AX562">
        <v>1</v>
      </c>
      <c r="AY562">
        <v>1</v>
      </c>
      <c r="AZ562">
        <v>1</v>
      </c>
      <c r="BA562">
        <v>1</v>
      </c>
      <c r="BB562">
        <v>1</v>
      </c>
      <c r="BC562">
        <v>1</v>
      </c>
      <c r="BD562">
        <v>1</v>
      </c>
      <c r="BE562">
        <v>1</v>
      </c>
      <c r="BF562">
        <v>1</v>
      </c>
      <c r="BG562">
        <v>1</v>
      </c>
      <c r="BH562">
        <v>1</v>
      </c>
      <c r="BI562">
        <v>1</v>
      </c>
      <c r="BJ562">
        <v>1</v>
      </c>
      <c r="BK562">
        <v>1</v>
      </c>
      <c r="BL562">
        <v>1</v>
      </c>
      <c r="BM562">
        <v>1</v>
      </c>
      <c r="BN562">
        <v>1</v>
      </c>
      <c r="BO562">
        <v>1</v>
      </c>
      <c r="BP562">
        <v>1</v>
      </c>
      <c r="BQ562">
        <v>1</v>
      </c>
      <c r="BR562">
        <v>1</v>
      </c>
      <c r="BS562">
        <v>1</v>
      </c>
      <c r="BT562">
        <v>1</v>
      </c>
      <c r="BU562">
        <v>1</v>
      </c>
      <c r="BV562">
        <v>1</v>
      </c>
      <c r="BW562">
        <v>1</v>
      </c>
    </row>
    <row r="563" spans="1:75" x14ac:dyDescent="0.25">
      <c r="A563">
        <v>2449000</v>
      </c>
      <c r="B563">
        <v>1</v>
      </c>
      <c r="C563" s="1">
        <v>30926</v>
      </c>
      <c r="D563">
        <v>1</v>
      </c>
      <c r="E563">
        <v>74</v>
      </c>
      <c r="F563">
        <v>155.6</v>
      </c>
      <c r="G563">
        <v>26</v>
      </c>
      <c r="H563">
        <v>6</v>
      </c>
      <c r="I563">
        <v>1</v>
      </c>
      <c r="J563">
        <v>1</v>
      </c>
      <c r="K563">
        <v>1</v>
      </c>
      <c r="N563">
        <v>0</v>
      </c>
      <c r="O563">
        <v>0</v>
      </c>
      <c r="P563">
        <v>0</v>
      </c>
      <c r="Q563">
        <v>0</v>
      </c>
      <c r="R563">
        <v>0</v>
      </c>
      <c r="S563">
        <v>0</v>
      </c>
      <c r="T563">
        <v>0.1</v>
      </c>
      <c r="U563">
        <v>1.5</v>
      </c>
      <c r="V563">
        <v>0</v>
      </c>
      <c r="W563">
        <v>0</v>
      </c>
      <c r="X563">
        <v>0</v>
      </c>
      <c r="Y563">
        <v>0</v>
      </c>
      <c r="Z563">
        <v>0</v>
      </c>
      <c r="AA563">
        <v>0</v>
      </c>
      <c r="AB563">
        <v>0</v>
      </c>
      <c r="AC563">
        <v>0</v>
      </c>
      <c r="AD563">
        <v>0</v>
      </c>
      <c r="AE563">
        <v>0</v>
      </c>
      <c r="AF563">
        <v>0</v>
      </c>
      <c r="AG563">
        <v>40</v>
      </c>
      <c r="AH563">
        <v>26</v>
      </c>
      <c r="AI563">
        <v>0</v>
      </c>
      <c r="AJ563">
        <v>0</v>
      </c>
      <c r="AK563">
        <v>0</v>
      </c>
      <c r="AL563">
        <v>0</v>
      </c>
      <c r="AM563">
        <v>74</v>
      </c>
      <c r="AN563">
        <v>14</v>
      </c>
      <c r="AO563">
        <v>0</v>
      </c>
      <c r="AP563">
        <v>0</v>
      </c>
      <c r="AQ563">
        <v>0</v>
      </c>
      <c r="AS563">
        <v>1</v>
      </c>
      <c r="AT563">
        <v>1</v>
      </c>
      <c r="AU563">
        <v>1</v>
      </c>
      <c r="AV563">
        <v>1</v>
      </c>
      <c r="AW563">
        <v>1</v>
      </c>
      <c r="AX563">
        <v>1</v>
      </c>
      <c r="AY563">
        <v>1</v>
      </c>
      <c r="AZ563">
        <v>1</v>
      </c>
      <c r="BA563">
        <v>1</v>
      </c>
      <c r="BB563">
        <v>1</v>
      </c>
      <c r="BC563">
        <v>1</v>
      </c>
      <c r="BD563">
        <v>1</v>
      </c>
      <c r="BE563">
        <v>1</v>
      </c>
      <c r="BF563">
        <v>1</v>
      </c>
      <c r="BG563">
        <v>1</v>
      </c>
      <c r="BH563">
        <v>1</v>
      </c>
      <c r="BI563">
        <v>1</v>
      </c>
      <c r="BJ563">
        <v>1</v>
      </c>
      <c r="BK563">
        <v>1</v>
      </c>
      <c r="BL563">
        <v>1</v>
      </c>
      <c r="BM563">
        <v>1</v>
      </c>
      <c r="BN563">
        <v>1</v>
      </c>
      <c r="BO563">
        <v>1</v>
      </c>
      <c r="BP563">
        <v>1</v>
      </c>
      <c r="BQ563">
        <v>1</v>
      </c>
      <c r="BR563">
        <v>1</v>
      </c>
      <c r="BS563">
        <v>1</v>
      </c>
      <c r="BT563">
        <v>1</v>
      </c>
      <c r="BU563">
        <v>1</v>
      </c>
      <c r="BV563">
        <v>1</v>
      </c>
      <c r="BW563">
        <v>0</v>
      </c>
    </row>
    <row r="564" spans="1:75" x14ac:dyDescent="0.25">
      <c r="A564">
        <v>2449000</v>
      </c>
      <c r="B564">
        <v>1</v>
      </c>
      <c r="C564" s="1">
        <v>30956</v>
      </c>
      <c r="D564">
        <v>1</v>
      </c>
      <c r="E564">
        <v>12.2</v>
      </c>
      <c r="F564">
        <v>12.2</v>
      </c>
      <c r="G564">
        <v>6</v>
      </c>
      <c r="H564">
        <v>1</v>
      </c>
      <c r="I564">
        <v>1</v>
      </c>
      <c r="J564">
        <v>1</v>
      </c>
      <c r="K564">
        <v>1</v>
      </c>
      <c r="N564">
        <v>0</v>
      </c>
      <c r="O564">
        <v>0</v>
      </c>
      <c r="P564">
        <v>0</v>
      </c>
      <c r="Q564">
        <v>0</v>
      </c>
      <c r="R564">
        <v>0</v>
      </c>
      <c r="S564">
        <v>12.2</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1</v>
      </c>
      <c r="AT564">
        <v>1</v>
      </c>
      <c r="AU564">
        <v>1</v>
      </c>
      <c r="AV564">
        <v>1</v>
      </c>
      <c r="AW564">
        <v>1</v>
      </c>
      <c r="AX564">
        <v>1</v>
      </c>
      <c r="AY564">
        <v>1</v>
      </c>
      <c r="AZ564">
        <v>1</v>
      </c>
      <c r="BA564">
        <v>1</v>
      </c>
      <c r="BB564">
        <v>1</v>
      </c>
      <c r="BC564">
        <v>1</v>
      </c>
      <c r="BD564">
        <v>1</v>
      </c>
      <c r="BE564">
        <v>1</v>
      </c>
      <c r="BF564">
        <v>1</v>
      </c>
      <c r="BG564">
        <v>1</v>
      </c>
      <c r="BH564">
        <v>1</v>
      </c>
      <c r="BI564">
        <v>1</v>
      </c>
      <c r="BJ564">
        <v>1</v>
      </c>
      <c r="BK564">
        <v>1</v>
      </c>
      <c r="BL564">
        <v>1</v>
      </c>
      <c r="BM564">
        <v>1</v>
      </c>
      <c r="BN564">
        <v>1</v>
      </c>
      <c r="BO564">
        <v>1</v>
      </c>
      <c r="BP564">
        <v>1</v>
      </c>
      <c r="BQ564">
        <v>1</v>
      </c>
      <c r="BR564">
        <v>1</v>
      </c>
      <c r="BS564">
        <v>1</v>
      </c>
      <c r="BT564">
        <v>1</v>
      </c>
      <c r="BU564">
        <v>1</v>
      </c>
      <c r="BV564">
        <v>1</v>
      </c>
      <c r="BW564">
        <v>1</v>
      </c>
    </row>
    <row r="565" spans="1:75" x14ac:dyDescent="0.25">
      <c r="A565">
        <v>2449000</v>
      </c>
      <c r="B565">
        <v>1</v>
      </c>
      <c r="C565" s="1">
        <v>30987</v>
      </c>
      <c r="D565">
        <v>1</v>
      </c>
      <c r="E565">
        <v>60</v>
      </c>
      <c r="F565">
        <v>194.5</v>
      </c>
      <c r="G565">
        <v>12</v>
      </c>
      <c r="H565">
        <v>7</v>
      </c>
      <c r="I565">
        <v>1</v>
      </c>
      <c r="J565">
        <v>1</v>
      </c>
      <c r="K565">
        <v>1</v>
      </c>
      <c r="N565">
        <v>0</v>
      </c>
      <c r="O565">
        <v>0</v>
      </c>
      <c r="P565">
        <v>46</v>
      </c>
      <c r="Q565">
        <v>30</v>
      </c>
      <c r="R565">
        <v>26</v>
      </c>
      <c r="S565">
        <v>0</v>
      </c>
      <c r="T565">
        <v>0</v>
      </c>
      <c r="U565">
        <v>0</v>
      </c>
      <c r="V565">
        <v>0</v>
      </c>
      <c r="W565">
        <v>0</v>
      </c>
      <c r="X565">
        <v>0</v>
      </c>
      <c r="Y565">
        <v>60</v>
      </c>
      <c r="Z565">
        <v>0</v>
      </c>
      <c r="AA565">
        <v>0</v>
      </c>
      <c r="AB565">
        <v>0</v>
      </c>
      <c r="AC565">
        <v>0</v>
      </c>
      <c r="AD565">
        <v>0</v>
      </c>
      <c r="AE565">
        <v>0</v>
      </c>
      <c r="AF565">
        <v>0</v>
      </c>
      <c r="AG565">
        <v>0</v>
      </c>
      <c r="AH565">
        <v>5.5</v>
      </c>
      <c r="AI565">
        <v>0</v>
      </c>
      <c r="AJ565">
        <v>0</v>
      </c>
      <c r="AK565">
        <v>0</v>
      </c>
      <c r="AL565">
        <v>0</v>
      </c>
      <c r="AM565">
        <v>10</v>
      </c>
      <c r="AN565">
        <v>0</v>
      </c>
      <c r="AO565">
        <v>17</v>
      </c>
      <c r="AP565">
        <v>0</v>
      </c>
      <c r="AQ565">
        <v>0</v>
      </c>
      <c r="AS565">
        <v>1</v>
      </c>
      <c r="AT565">
        <v>1</v>
      </c>
      <c r="AU565">
        <v>1</v>
      </c>
      <c r="AV565">
        <v>1</v>
      </c>
      <c r="AW565">
        <v>1</v>
      </c>
      <c r="AX565">
        <v>1</v>
      </c>
      <c r="AY565">
        <v>1</v>
      </c>
      <c r="AZ565">
        <v>1</v>
      </c>
      <c r="BA565">
        <v>1</v>
      </c>
      <c r="BB565">
        <v>1</v>
      </c>
      <c r="BC565">
        <v>1</v>
      </c>
      <c r="BD565">
        <v>1</v>
      </c>
      <c r="BE565">
        <v>1</v>
      </c>
      <c r="BF565">
        <v>1</v>
      </c>
      <c r="BG565">
        <v>1</v>
      </c>
      <c r="BH565">
        <v>1</v>
      </c>
      <c r="BI565">
        <v>1</v>
      </c>
      <c r="BJ565">
        <v>1</v>
      </c>
      <c r="BK565">
        <v>1</v>
      </c>
      <c r="BL565">
        <v>1</v>
      </c>
      <c r="BM565">
        <v>1</v>
      </c>
      <c r="BN565">
        <v>1</v>
      </c>
      <c r="BO565">
        <v>1</v>
      </c>
      <c r="BP565">
        <v>1</v>
      </c>
      <c r="BQ565">
        <v>1</v>
      </c>
      <c r="BR565">
        <v>1</v>
      </c>
      <c r="BS565">
        <v>1</v>
      </c>
      <c r="BT565">
        <v>1</v>
      </c>
      <c r="BU565">
        <v>1</v>
      </c>
      <c r="BV565">
        <v>1</v>
      </c>
      <c r="BW565">
        <v>0</v>
      </c>
    </row>
    <row r="566" spans="1:75" x14ac:dyDescent="0.25">
      <c r="A566">
        <v>2449000</v>
      </c>
      <c r="B566">
        <v>1</v>
      </c>
      <c r="C566" s="1">
        <v>31017</v>
      </c>
      <c r="D566">
        <v>1</v>
      </c>
      <c r="E566">
        <v>60</v>
      </c>
      <c r="F566">
        <v>197</v>
      </c>
      <c r="G566">
        <v>8</v>
      </c>
      <c r="H566">
        <v>9</v>
      </c>
      <c r="I566">
        <v>1</v>
      </c>
      <c r="J566">
        <v>1</v>
      </c>
      <c r="K566">
        <v>1</v>
      </c>
      <c r="N566">
        <v>10</v>
      </c>
      <c r="O566">
        <v>17</v>
      </c>
      <c r="P566">
        <v>0</v>
      </c>
      <c r="Q566">
        <v>0</v>
      </c>
      <c r="R566">
        <v>0</v>
      </c>
      <c r="S566">
        <v>0</v>
      </c>
      <c r="T566">
        <v>18</v>
      </c>
      <c r="U566">
        <v>60</v>
      </c>
      <c r="V566">
        <v>0</v>
      </c>
      <c r="W566">
        <v>0</v>
      </c>
      <c r="X566">
        <v>0</v>
      </c>
      <c r="Y566">
        <v>12</v>
      </c>
      <c r="Z566">
        <v>20</v>
      </c>
      <c r="AA566">
        <v>30</v>
      </c>
      <c r="AB566">
        <v>0</v>
      </c>
      <c r="AC566">
        <v>0</v>
      </c>
      <c r="AD566">
        <v>20</v>
      </c>
      <c r="AE566">
        <v>0</v>
      </c>
      <c r="AF566">
        <v>0</v>
      </c>
      <c r="AG566">
        <v>0</v>
      </c>
      <c r="AH566">
        <v>0</v>
      </c>
      <c r="AI566">
        <v>0</v>
      </c>
      <c r="AJ566">
        <v>0</v>
      </c>
      <c r="AK566">
        <v>0</v>
      </c>
      <c r="AL566">
        <v>0</v>
      </c>
      <c r="AM566">
        <v>0</v>
      </c>
      <c r="AN566">
        <v>0</v>
      </c>
      <c r="AO566">
        <v>0</v>
      </c>
      <c r="AP566">
        <v>0</v>
      </c>
      <c r="AQ566">
        <v>0</v>
      </c>
      <c r="AR566">
        <v>10</v>
      </c>
      <c r="AS566">
        <v>1</v>
      </c>
      <c r="AT566">
        <v>1</v>
      </c>
      <c r="AU566">
        <v>1</v>
      </c>
      <c r="AV566">
        <v>1</v>
      </c>
      <c r="AW566">
        <v>1</v>
      </c>
      <c r="AX566">
        <v>1</v>
      </c>
      <c r="AY566">
        <v>1</v>
      </c>
      <c r="AZ566">
        <v>1</v>
      </c>
      <c r="BA566">
        <v>1</v>
      </c>
      <c r="BB566">
        <v>1</v>
      </c>
      <c r="BC566">
        <v>1</v>
      </c>
      <c r="BD566">
        <v>1</v>
      </c>
      <c r="BE566">
        <v>1</v>
      </c>
      <c r="BF566">
        <v>1</v>
      </c>
      <c r="BG566">
        <v>1</v>
      </c>
      <c r="BH566">
        <v>1</v>
      </c>
      <c r="BI566">
        <v>1</v>
      </c>
      <c r="BJ566">
        <v>1</v>
      </c>
      <c r="BK566">
        <v>1</v>
      </c>
      <c r="BL566">
        <v>1</v>
      </c>
      <c r="BM566">
        <v>1</v>
      </c>
      <c r="BN566">
        <v>1</v>
      </c>
      <c r="BO566">
        <v>1</v>
      </c>
      <c r="BP566">
        <v>1</v>
      </c>
      <c r="BQ566">
        <v>1</v>
      </c>
      <c r="BR566">
        <v>1</v>
      </c>
      <c r="BS566">
        <v>1</v>
      </c>
      <c r="BT566">
        <v>1</v>
      </c>
      <c r="BU566">
        <v>1</v>
      </c>
      <c r="BV566">
        <v>1</v>
      </c>
      <c r="BW566">
        <v>1</v>
      </c>
    </row>
    <row r="567" spans="1:75" s="2" customFormat="1" x14ac:dyDescent="0.25">
      <c r="A567" s="2">
        <v>2449000</v>
      </c>
      <c r="B567" s="2">
        <v>1</v>
      </c>
      <c r="C567" s="3">
        <v>31048</v>
      </c>
      <c r="D567" s="2">
        <v>1</v>
      </c>
      <c r="E567" s="2">
        <v>30</v>
      </c>
      <c r="F567" s="2">
        <v>132</v>
      </c>
      <c r="G567" s="2">
        <v>16</v>
      </c>
      <c r="H567" s="2">
        <v>9</v>
      </c>
      <c r="I567" s="2">
        <v>1</v>
      </c>
      <c r="J567" s="2">
        <v>1</v>
      </c>
      <c r="K567" s="2">
        <v>1</v>
      </c>
      <c r="N567" s="2">
        <v>12</v>
      </c>
      <c r="O567" s="2">
        <v>0</v>
      </c>
      <c r="P567" s="2">
        <v>18</v>
      </c>
      <c r="Q567" s="2">
        <v>20</v>
      </c>
      <c r="R567" s="2">
        <v>0</v>
      </c>
      <c r="S567" s="2">
        <v>0</v>
      </c>
      <c r="T567" s="2">
        <v>4.3</v>
      </c>
      <c r="U567" s="2">
        <v>10</v>
      </c>
      <c r="V567" s="2">
        <v>20</v>
      </c>
      <c r="W567" s="2">
        <v>0</v>
      </c>
      <c r="X567" s="2">
        <v>0</v>
      </c>
      <c r="Y567" s="2">
        <v>0</v>
      </c>
      <c r="Z567" s="2">
        <v>0</v>
      </c>
      <c r="AA567" s="2">
        <v>0</v>
      </c>
      <c r="AB567" s="2">
        <v>0</v>
      </c>
      <c r="AC567" s="2">
        <v>30</v>
      </c>
      <c r="AD567" s="2">
        <v>2.2999999999999998</v>
      </c>
      <c r="AE567" s="2">
        <v>0</v>
      </c>
      <c r="AF567" s="2">
        <v>0</v>
      </c>
      <c r="AG567" s="2">
        <v>0</v>
      </c>
      <c r="AH567" s="2">
        <v>0</v>
      </c>
      <c r="AI567" s="2">
        <v>0</v>
      </c>
      <c r="AJ567" s="2">
        <v>15.4</v>
      </c>
      <c r="AK567" s="2">
        <v>0</v>
      </c>
      <c r="AL567" s="2">
        <v>0</v>
      </c>
      <c r="AM567" s="2">
        <v>0</v>
      </c>
      <c r="AN567" s="2">
        <v>0</v>
      </c>
      <c r="AO567" s="2">
        <v>0</v>
      </c>
      <c r="AP567" s="2">
        <v>0</v>
      </c>
      <c r="AQ567" s="2">
        <v>0</v>
      </c>
      <c r="AR567" s="2">
        <v>0</v>
      </c>
      <c r="AS567" s="2">
        <v>1</v>
      </c>
      <c r="AT567" s="2">
        <v>1</v>
      </c>
      <c r="AU567" s="2">
        <v>1</v>
      </c>
      <c r="AV567" s="2">
        <v>1</v>
      </c>
      <c r="AW567" s="2">
        <v>1</v>
      </c>
      <c r="AX567" s="2">
        <v>1</v>
      </c>
      <c r="AY567" s="2">
        <v>1</v>
      </c>
      <c r="AZ567" s="2">
        <v>1</v>
      </c>
      <c r="BA567" s="2">
        <v>1</v>
      </c>
      <c r="BB567" s="2">
        <v>1</v>
      </c>
      <c r="BC567" s="2">
        <v>1</v>
      </c>
      <c r="BD567" s="2">
        <v>1</v>
      </c>
      <c r="BE567" s="2">
        <v>1</v>
      </c>
      <c r="BF567" s="2">
        <v>1</v>
      </c>
      <c r="BG567" s="2">
        <v>1</v>
      </c>
      <c r="BH567" s="2">
        <v>1</v>
      </c>
      <c r="BI567" s="2">
        <v>1</v>
      </c>
      <c r="BJ567" s="2">
        <v>1</v>
      </c>
      <c r="BK567" s="2">
        <v>1</v>
      </c>
      <c r="BL567" s="2">
        <v>1</v>
      </c>
      <c r="BM567" s="2">
        <v>1</v>
      </c>
      <c r="BN567" s="2">
        <v>1</v>
      </c>
      <c r="BO567" s="2">
        <v>1</v>
      </c>
      <c r="BP567" s="2">
        <v>1</v>
      </c>
      <c r="BQ567" s="2">
        <v>1</v>
      </c>
      <c r="BR567" s="2">
        <v>1</v>
      </c>
      <c r="BS567" s="2">
        <v>1</v>
      </c>
      <c r="BT567" s="2">
        <v>1</v>
      </c>
      <c r="BU567" s="2">
        <v>1</v>
      </c>
      <c r="BV567" s="2">
        <v>1</v>
      </c>
      <c r="BW567" s="2">
        <v>1</v>
      </c>
    </row>
    <row r="568" spans="1:75" x14ac:dyDescent="0.25">
      <c r="A568">
        <v>2449000</v>
      </c>
      <c r="B568">
        <v>1</v>
      </c>
      <c r="C568" s="1">
        <v>31079</v>
      </c>
      <c r="D568">
        <v>1</v>
      </c>
      <c r="E568">
        <v>58.7</v>
      </c>
      <c r="F568">
        <v>144</v>
      </c>
      <c r="G568">
        <v>19</v>
      </c>
      <c r="H568">
        <v>10</v>
      </c>
      <c r="I568">
        <v>1</v>
      </c>
      <c r="J568">
        <v>1</v>
      </c>
      <c r="K568">
        <v>1</v>
      </c>
      <c r="N568">
        <v>0</v>
      </c>
      <c r="O568">
        <v>0</v>
      </c>
      <c r="P568">
        <v>0</v>
      </c>
      <c r="Q568">
        <v>4</v>
      </c>
      <c r="R568">
        <v>0</v>
      </c>
      <c r="S568">
        <v>0.5</v>
      </c>
      <c r="T568">
        <v>0</v>
      </c>
      <c r="U568">
        <v>0</v>
      </c>
      <c r="V568">
        <v>10</v>
      </c>
      <c r="W568">
        <v>0</v>
      </c>
      <c r="X568">
        <v>0</v>
      </c>
      <c r="Y568">
        <v>14.5</v>
      </c>
      <c r="Z568">
        <v>0</v>
      </c>
      <c r="AA568">
        <v>10</v>
      </c>
      <c r="AB568">
        <v>0</v>
      </c>
      <c r="AC568">
        <v>0</v>
      </c>
      <c r="AD568">
        <v>40</v>
      </c>
      <c r="AE568">
        <v>0</v>
      </c>
      <c r="AF568">
        <v>58.7</v>
      </c>
      <c r="AG568">
        <v>0</v>
      </c>
      <c r="AH568">
        <v>1</v>
      </c>
      <c r="AI568">
        <v>1.9</v>
      </c>
      <c r="AJ568">
        <v>0</v>
      </c>
      <c r="AK568">
        <v>0</v>
      </c>
      <c r="AL568">
        <v>0</v>
      </c>
      <c r="AM568">
        <v>0</v>
      </c>
      <c r="AN568">
        <v>3.4</v>
      </c>
      <c r="AO568">
        <v>0</v>
      </c>
      <c r="AS568">
        <v>1</v>
      </c>
      <c r="AT568">
        <v>1</v>
      </c>
      <c r="AU568">
        <v>1</v>
      </c>
      <c r="AV568">
        <v>1</v>
      </c>
      <c r="AW568">
        <v>1</v>
      </c>
      <c r="AX568">
        <v>1</v>
      </c>
      <c r="AY568">
        <v>1</v>
      </c>
      <c r="AZ568">
        <v>1</v>
      </c>
      <c r="BA568">
        <v>1</v>
      </c>
      <c r="BB568">
        <v>1</v>
      </c>
      <c r="BC568">
        <v>1</v>
      </c>
      <c r="BD568">
        <v>1</v>
      </c>
      <c r="BE568">
        <v>1</v>
      </c>
      <c r="BF568">
        <v>1</v>
      </c>
      <c r="BG568">
        <v>1</v>
      </c>
      <c r="BH568">
        <v>1</v>
      </c>
      <c r="BI568">
        <v>1</v>
      </c>
      <c r="BJ568">
        <v>1</v>
      </c>
      <c r="BK568">
        <v>1</v>
      </c>
      <c r="BL568">
        <v>1</v>
      </c>
      <c r="BM568">
        <v>1</v>
      </c>
      <c r="BN568">
        <v>1</v>
      </c>
      <c r="BO568">
        <v>1</v>
      </c>
      <c r="BP568">
        <v>1</v>
      </c>
      <c r="BQ568">
        <v>1</v>
      </c>
      <c r="BR568">
        <v>1</v>
      </c>
      <c r="BS568">
        <v>1</v>
      </c>
      <c r="BT568">
        <v>1</v>
      </c>
      <c r="BU568">
        <v>0</v>
      </c>
    </row>
    <row r="569" spans="1:75" x14ac:dyDescent="0.25">
      <c r="A569">
        <v>2449000</v>
      </c>
      <c r="B569">
        <v>1</v>
      </c>
      <c r="C569" s="1">
        <v>31107</v>
      </c>
      <c r="D569">
        <v>1</v>
      </c>
      <c r="E569">
        <v>30</v>
      </c>
      <c r="F569">
        <v>147.80000000000001</v>
      </c>
      <c r="G569">
        <v>16</v>
      </c>
      <c r="H569">
        <v>8</v>
      </c>
      <c r="I569">
        <v>1</v>
      </c>
      <c r="J569">
        <v>1</v>
      </c>
      <c r="K569">
        <v>1</v>
      </c>
      <c r="N569">
        <v>0</v>
      </c>
      <c r="O569">
        <v>0</v>
      </c>
      <c r="P569">
        <v>0</v>
      </c>
      <c r="Q569">
        <v>0</v>
      </c>
      <c r="R569">
        <v>0</v>
      </c>
      <c r="S569">
        <v>18</v>
      </c>
      <c r="T569">
        <v>0</v>
      </c>
      <c r="U569">
        <v>0</v>
      </c>
      <c r="V569">
        <v>0</v>
      </c>
      <c r="W569">
        <v>0</v>
      </c>
      <c r="X569">
        <v>20</v>
      </c>
      <c r="Y569">
        <v>0</v>
      </c>
      <c r="Z569">
        <v>0</v>
      </c>
      <c r="AA569">
        <v>0</v>
      </c>
      <c r="AB569">
        <v>0</v>
      </c>
      <c r="AC569">
        <v>30</v>
      </c>
      <c r="AD569">
        <v>1.7</v>
      </c>
      <c r="AE569">
        <v>10</v>
      </c>
      <c r="AF569">
        <v>0</v>
      </c>
      <c r="AG569">
        <v>0</v>
      </c>
      <c r="AH569">
        <v>0</v>
      </c>
      <c r="AI569">
        <v>28.3</v>
      </c>
      <c r="AJ569">
        <v>9.8000000000000007</v>
      </c>
      <c r="AK569">
        <v>0</v>
      </c>
      <c r="AL569">
        <v>0</v>
      </c>
      <c r="AM569">
        <v>0</v>
      </c>
      <c r="AN569">
        <v>0</v>
      </c>
      <c r="AO569">
        <v>30</v>
      </c>
      <c r="AP569">
        <v>0</v>
      </c>
      <c r="AQ569">
        <v>0</v>
      </c>
      <c r="AR569">
        <v>0</v>
      </c>
      <c r="AS569">
        <v>1</v>
      </c>
      <c r="AT569">
        <v>1</v>
      </c>
      <c r="AU569">
        <v>1</v>
      </c>
      <c r="AV569">
        <v>1</v>
      </c>
      <c r="AW569">
        <v>1</v>
      </c>
      <c r="AX569">
        <v>1</v>
      </c>
      <c r="AY569">
        <v>1</v>
      </c>
      <c r="AZ569">
        <v>1</v>
      </c>
      <c r="BA569">
        <v>1</v>
      </c>
      <c r="BB569">
        <v>1</v>
      </c>
      <c r="BC569">
        <v>1</v>
      </c>
      <c r="BD569">
        <v>1</v>
      </c>
      <c r="BE569">
        <v>1</v>
      </c>
      <c r="BF569">
        <v>1</v>
      </c>
      <c r="BG569">
        <v>1</v>
      </c>
      <c r="BH569">
        <v>1</v>
      </c>
      <c r="BI569">
        <v>1</v>
      </c>
      <c r="BJ569">
        <v>1</v>
      </c>
      <c r="BK569">
        <v>1</v>
      </c>
      <c r="BL569">
        <v>1</v>
      </c>
      <c r="BM569">
        <v>1</v>
      </c>
      <c r="BN569">
        <v>1</v>
      </c>
      <c r="BO569">
        <v>1</v>
      </c>
      <c r="BP569">
        <v>1</v>
      </c>
      <c r="BQ569">
        <v>1</v>
      </c>
      <c r="BR569">
        <v>1</v>
      </c>
      <c r="BS569">
        <v>1</v>
      </c>
      <c r="BT569">
        <v>1</v>
      </c>
      <c r="BU569">
        <v>1</v>
      </c>
      <c r="BV569">
        <v>1</v>
      </c>
      <c r="BW569">
        <v>1</v>
      </c>
    </row>
    <row r="570" spans="1:75" x14ac:dyDescent="0.25">
      <c r="A570">
        <v>2449000</v>
      </c>
      <c r="B570">
        <v>1</v>
      </c>
      <c r="C570" s="1">
        <v>31138</v>
      </c>
      <c r="D570">
        <v>1</v>
      </c>
      <c r="E570">
        <v>41.7</v>
      </c>
      <c r="F570">
        <v>80.3</v>
      </c>
      <c r="G570">
        <v>16</v>
      </c>
      <c r="H570">
        <v>7</v>
      </c>
      <c r="I570">
        <v>1</v>
      </c>
      <c r="J570">
        <v>1</v>
      </c>
      <c r="K570">
        <v>1</v>
      </c>
      <c r="N570">
        <v>0</v>
      </c>
      <c r="O570">
        <v>0</v>
      </c>
      <c r="P570">
        <v>0</v>
      </c>
      <c r="Q570">
        <v>0</v>
      </c>
      <c r="R570">
        <v>0</v>
      </c>
      <c r="S570">
        <v>6.5</v>
      </c>
      <c r="T570">
        <v>0</v>
      </c>
      <c r="U570">
        <v>0</v>
      </c>
      <c r="V570">
        <v>0</v>
      </c>
      <c r="W570">
        <v>0</v>
      </c>
      <c r="X570">
        <v>0</v>
      </c>
      <c r="Y570">
        <v>0</v>
      </c>
      <c r="Z570">
        <v>0</v>
      </c>
      <c r="AA570">
        <v>0</v>
      </c>
      <c r="AB570">
        <v>0.9</v>
      </c>
      <c r="AC570">
        <v>41.7</v>
      </c>
      <c r="AD570">
        <v>0</v>
      </c>
      <c r="AE570">
        <v>0.9</v>
      </c>
      <c r="AF570">
        <v>0</v>
      </c>
      <c r="AG570">
        <v>0</v>
      </c>
      <c r="AH570">
        <v>0.5</v>
      </c>
      <c r="AI570">
        <v>0</v>
      </c>
      <c r="AJ570">
        <v>0</v>
      </c>
      <c r="AK570">
        <v>0</v>
      </c>
      <c r="AL570">
        <v>0</v>
      </c>
      <c r="AM570">
        <v>0</v>
      </c>
      <c r="AN570">
        <v>28.5</v>
      </c>
      <c r="AO570">
        <v>1.3</v>
      </c>
      <c r="AP570">
        <v>0</v>
      </c>
      <c r="AQ570">
        <v>0</v>
      </c>
      <c r="AS570">
        <v>1</v>
      </c>
      <c r="AT570">
        <v>1</v>
      </c>
      <c r="AU570">
        <v>1</v>
      </c>
      <c r="AV570">
        <v>1</v>
      </c>
      <c r="AW570">
        <v>1</v>
      </c>
      <c r="AX570">
        <v>1</v>
      </c>
      <c r="AY570">
        <v>1</v>
      </c>
      <c r="AZ570">
        <v>1</v>
      </c>
      <c r="BA570">
        <v>1</v>
      </c>
      <c r="BB570">
        <v>1</v>
      </c>
      <c r="BC570">
        <v>1</v>
      </c>
      <c r="BD570">
        <v>1</v>
      </c>
      <c r="BE570">
        <v>1</v>
      </c>
      <c r="BF570">
        <v>1</v>
      </c>
      <c r="BG570">
        <v>1</v>
      </c>
      <c r="BH570">
        <v>1</v>
      </c>
      <c r="BI570">
        <v>1</v>
      </c>
      <c r="BJ570">
        <v>1</v>
      </c>
      <c r="BK570">
        <v>1</v>
      </c>
      <c r="BL570">
        <v>1</v>
      </c>
      <c r="BM570">
        <v>1</v>
      </c>
      <c r="BN570">
        <v>1</v>
      </c>
      <c r="BO570">
        <v>1</v>
      </c>
      <c r="BP570">
        <v>1</v>
      </c>
      <c r="BQ570">
        <v>1</v>
      </c>
      <c r="BR570">
        <v>1</v>
      </c>
      <c r="BS570">
        <v>1</v>
      </c>
      <c r="BT570">
        <v>1</v>
      </c>
      <c r="BU570">
        <v>1</v>
      </c>
      <c r="BV570">
        <v>1</v>
      </c>
      <c r="BW570">
        <v>0</v>
      </c>
    </row>
    <row r="571" spans="1:75" x14ac:dyDescent="0.25">
      <c r="A571">
        <v>2449000</v>
      </c>
      <c r="B571">
        <v>1</v>
      </c>
      <c r="C571" s="1">
        <v>31168</v>
      </c>
      <c r="D571">
        <v>1</v>
      </c>
      <c r="E571">
        <v>0</v>
      </c>
      <c r="F571">
        <v>0</v>
      </c>
      <c r="G571">
        <v>1</v>
      </c>
      <c r="H571">
        <v>0</v>
      </c>
      <c r="I571">
        <v>1</v>
      </c>
      <c r="J571">
        <v>1</v>
      </c>
      <c r="K571">
        <v>1</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1</v>
      </c>
      <c r="AT571">
        <v>1</v>
      </c>
      <c r="AU571">
        <v>1</v>
      </c>
      <c r="AV571">
        <v>1</v>
      </c>
      <c r="AW571">
        <v>1</v>
      </c>
      <c r="AX571">
        <v>1</v>
      </c>
      <c r="AY571">
        <v>1</v>
      </c>
      <c r="AZ571">
        <v>1</v>
      </c>
      <c r="BA571">
        <v>1</v>
      </c>
      <c r="BB571">
        <v>1</v>
      </c>
      <c r="BC571">
        <v>1</v>
      </c>
      <c r="BD571">
        <v>1</v>
      </c>
      <c r="BE571">
        <v>1</v>
      </c>
      <c r="BF571">
        <v>1</v>
      </c>
      <c r="BG571">
        <v>1</v>
      </c>
      <c r="BH571">
        <v>1</v>
      </c>
      <c r="BI571">
        <v>1</v>
      </c>
      <c r="BJ571">
        <v>1</v>
      </c>
      <c r="BK571">
        <v>1</v>
      </c>
      <c r="BL571">
        <v>1</v>
      </c>
      <c r="BM571">
        <v>1</v>
      </c>
      <c r="BN571">
        <v>1</v>
      </c>
      <c r="BO571">
        <v>1</v>
      </c>
      <c r="BP571">
        <v>1</v>
      </c>
      <c r="BQ571">
        <v>1</v>
      </c>
      <c r="BR571">
        <v>1</v>
      </c>
      <c r="BS571">
        <v>1</v>
      </c>
      <c r="BT571">
        <v>1</v>
      </c>
      <c r="BU571">
        <v>1</v>
      </c>
      <c r="BV571">
        <v>1</v>
      </c>
      <c r="BW571">
        <v>1</v>
      </c>
    </row>
    <row r="572" spans="1:75" x14ac:dyDescent="0.25">
      <c r="A572">
        <v>2449000</v>
      </c>
      <c r="B572">
        <v>1</v>
      </c>
      <c r="C572" s="1">
        <v>31199</v>
      </c>
      <c r="D572">
        <v>1</v>
      </c>
      <c r="E572">
        <v>9.5</v>
      </c>
      <c r="F572">
        <v>18.899999999999999</v>
      </c>
      <c r="G572">
        <v>3</v>
      </c>
      <c r="H572">
        <v>2</v>
      </c>
      <c r="I572">
        <v>1</v>
      </c>
      <c r="J572">
        <v>1</v>
      </c>
      <c r="K572">
        <v>1</v>
      </c>
      <c r="N572">
        <v>0</v>
      </c>
      <c r="O572">
        <v>0</v>
      </c>
      <c r="P572">
        <v>9.5</v>
      </c>
      <c r="Q572">
        <v>9.4</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S572">
        <v>1</v>
      </c>
      <c r="AT572">
        <v>1</v>
      </c>
      <c r="AU572">
        <v>1</v>
      </c>
      <c r="AV572">
        <v>1</v>
      </c>
      <c r="AW572">
        <v>1</v>
      </c>
      <c r="AX572">
        <v>1</v>
      </c>
      <c r="AY572">
        <v>1</v>
      </c>
      <c r="AZ572">
        <v>1</v>
      </c>
      <c r="BA572">
        <v>1</v>
      </c>
      <c r="BB572">
        <v>1</v>
      </c>
      <c r="BC572">
        <v>1</v>
      </c>
      <c r="BD572">
        <v>1</v>
      </c>
      <c r="BE572">
        <v>1</v>
      </c>
      <c r="BF572">
        <v>1</v>
      </c>
      <c r="BG572">
        <v>1</v>
      </c>
      <c r="BH572">
        <v>1</v>
      </c>
      <c r="BI572">
        <v>1</v>
      </c>
      <c r="BJ572">
        <v>1</v>
      </c>
      <c r="BK572">
        <v>1</v>
      </c>
      <c r="BL572">
        <v>1</v>
      </c>
      <c r="BM572">
        <v>1</v>
      </c>
      <c r="BN572">
        <v>1</v>
      </c>
      <c r="BO572">
        <v>1</v>
      </c>
      <c r="BP572">
        <v>1</v>
      </c>
      <c r="BQ572">
        <v>1</v>
      </c>
      <c r="BR572">
        <v>1</v>
      </c>
      <c r="BS572">
        <v>1</v>
      </c>
      <c r="BT572">
        <v>1</v>
      </c>
      <c r="BU572">
        <v>1</v>
      </c>
      <c r="BV572">
        <v>1</v>
      </c>
      <c r="BW572">
        <v>0</v>
      </c>
    </row>
    <row r="573" spans="1:75" x14ac:dyDescent="0.25">
      <c r="A573">
        <v>2449000</v>
      </c>
      <c r="B573">
        <v>1</v>
      </c>
      <c r="C573" s="1">
        <v>31229</v>
      </c>
      <c r="D573">
        <v>1</v>
      </c>
      <c r="E573">
        <v>9.6</v>
      </c>
      <c r="F573">
        <v>27.8</v>
      </c>
      <c r="G573">
        <v>7</v>
      </c>
      <c r="H573">
        <v>3</v>
      </c>
      <c r="I573">
        <v>1</v>
      </c>
      <c r="J573">
        <v>1</v>
      </c>
      <c r="K573">
        <v>1</v>
      </c>
      <c r="N573">
        <v>0</v>
      </c>
      <c r="O573">
        <v>8.6999999999999993</v>
      </c>
      <c r="P573">
        <v>0</v>
      </c>
      <c r="Q573">
        <v>0</v>
      </c>
      <c r="R573">
        <v>0</v>
      </c>
      <c r="S573">
        <v>9.5</v>
      </c>
      <c r="T573">
        <v>9.6</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1</v>
      </c>
      <c r="AT573">
        <v>1</v>
      </c>
      <c r="AU573">
        <v>1</v>
      </c>
      <c r="AV573">
        <v>1</v>
      </c>
      <c r="AW573">
        <v>1</v>
      </c>
      <c r="AX573">
        <v>1</v>
      </c>
      <c r="AY573">
        <v>1</v>
      </c>
      <c r="AZ573">
        <v>1</v>
      </c>
      <c r="BA573">
        <v>1</v>
      </c>
      <c r="BB573">
        <v>1</v>
      </c>
      <c r="BC573">
        <v>1</v>
      </c>
      <c r="BD573">
        <v>1</v>
      </c>
      <c r="BE573">
        <v>1</v>
      </c>
      <c r="BF573">
        <v>1</v>
      </c>
      <c r="BG573">
        <v>1</v>
      </c>
      <c r="BH573">
        <v>1</v>
      </c>
      <c r="BI573">
        <v>1</v>
      </c>
      <c r="BJ573">
        <v>1</v>
      </c>
      <c r="BK573">
        <v>1</v>
      </c>
      <c r="BL573">
        <v>1</v>
      </c>
      <c r="BM573">
        <v>1</v>
      </c>
      <c r="BN573">
        <v>1</v>
      </c>
      <c r="BO573">
        <v>1</v>
      </c>
      <c r="BP573">
        <v>1</v>
      </c>
      <c r="BQ573">
        <v>1</v>
      </c>
      <c r="BR573">
        <v>1</v>
      </c>
      <c r="BS573">
        <v>1</v>
      </c>
      <c r="BT573">
        <v>1</v>
      </c>
      <c r="BU573">
        <v>1</v>
      </c>
      <c r="BV573">
        <v>1</v>
      </c>
      <c r="BW573">
        <v>1</v>
      </c>
    </row>
    <row r="574" spans="1:75" x14ac:dyDescent="0.25">
      <c r="A574">
        <v>2449000</v>
      </c>
      <c r="B574">
        <v>1</v>
      </c>
      <c r="C574" s="1">
        <v>31260</v>
      </c>
      <c r="D574">
        <v>1</v>
      </c>
      <c r="E574">
        <v>10</v>
      </c>
      <c r="F574">
        <v>13.8</v>
      </c>
      <c r="G574">
        <v>31</v>
      </c>
      <c r="H574">
        <v>3</v>
      </c>
      <c r="I574">
        <v>1</v>
      </c>
      <c r="J574">
        <v>1</v>
      </c>
      <c r="K574">
        <v>1</v>
      </c>
      <c r="N574">
        <v>0</v>
      </c>
      <c r="O574">
        <v>0</v>
      </c>
      <c r="P574">
        <v>0</v>
      </c>
      <c r="Q574">
        <v>0</v>
      </c>
      <c r="R574">
        <v>0</v>
      </c>
      <c r="S574">
        <v>0</v>
      </c>
      <c r="T574">
        <v>0</v>
      </c>
      <c r="U574">
        <v>0</v>
      </c>
      <c r="V574">
        <v>0</v>
      </c>
      <c r="W574">
        <v>0</v>
      </c>
      <c r="X574">
        <v>0</v>
      </c>
      <c r="Y574">
        <v>0</v>
      </c>
      <c r="Z574">
        <v>0</v>
      </c>
      <c r="AA574">
        <v>1.9</v>
      </c>
      <c r="AB574">
        <v>0</v>
      </c>
      <c r="AC574">
        <v>0</v>
      </c>
      <c r="AD574">
        <v>0</v>
      </c>
      <c r="AE574">
        <v>0</v>
      </c>
      <c r="AF574">
        <v>0</v>
      </c>
      <c r="AG574">
        <v>0</v>
      </c>
      <c r="AH574">
        <v>0</v>
      </c>
      <c r="AI574">
        <v>1.9</v>
      </c>
      <c r="AJ574">
        <v>0</v>
      </c>
      <c r="AK574">
        <v>0</v>
      </c>
      <c r="AL574">
        <v>0</v>
      </c>
      <c r="AM574">
        <v>0</v>
      </c>
      <c r="AN574">
        <v>0</v>
      </c>
      <c r="AO574">
        <v>0</v>
      </c>
      <c r="AP574">
        <v>0</v>
      </c>
      <c r="AQ574">
        <v>0</v>
      </c>
      <c r="AR574">
        <v>10</v>
      </c>
      <c r="AS574">
        <v>1</v>
      </c>
      <c r="AT574">
        <v>1</v>
      </c>
      <c r="AU574">
        <v>1</v>
      </c>
      <c r="AV574">
        <v>1</v>
      </c>
      <c r="AW574">
        <v>1</v>
      </c>
      <c r="AX574">
        <v>1</v>
      </c>
      <c r="AY574">
        <v>1</v>
      </c>
      <c r="AZ574">
        <v>1</v>
      </c>
      <c r="BA574">
        <v>1</v>
      </c>
      <c r="BB574">
        <v>1</v>
      </c>
      <c r="BC574">
        <v>1</v>
      </c>
      <c r="BD574">
        <v>1</v>
      </c>
      <c r="BE574">
        <v>1</v>
      </c>
      <c r="BF574">
        <v>1</v>
      </c>
      <c r="BG574">
        <v>1</v>
      </c>
      <c r="BH574">
        <v>1</v>
      </c>
      <c r="BI574">
        <v>1</v>
      </c>
      <c r="BJ574">
        <v>1</v>
      </c>
      <c r="BK574">
        <v>1</v>
      </c>
      <c r="BL574">
        <v>1</v>
      </c>
      <c r="BM574">
        <v>1</v>
      </c>
      <c r="BN574">
        <v>1</v>
      </c>
      <c r="BO574">
        <v>1</v>
      </c>
      <c r="BP574">
        <v>1</v>
      </c>
      <c r="BQ574">
        <v>1</v>
      </c>
      <c r="BR574">
        <v>1</v>
      </c>
      <c r="BS574">
        <v>1</v>
      </c>
      <c r="BT574">
        <v>1</v>
      </c>
      <c r="BU574">
        <v>1</v>
      </c>
      <c r="BV574">
        <v>1</v>
      </c>
      <c r="BW574">
        <v>1</v>
      </c>
    </row>
    <row r="575" spans="1:75" x14ac:dyDescent="0.25">
      <c r="A575">
        <v>2449000</v>
      </c>
      <c r="B575">
        <v>1</v>
      </c>
      <c r="C575" s="1">
        <v>31291</v>
      </c>
      <c r="D575">
        <v>1</v>
      </c>
      <c r="E575">
        <v>62.5</v>
      </c>
      <c r="F575">
        <v>109.7</v>
      </c>
      <c r="G575">
        <v>1</v>
      </c>
      <c r="H575">
        <v>4</v>
      </c>
      <c r="I575">
        <v>1</v>
      </c>
      <c r="J575">
        <v>1</v>
      </c>
      <c r="K575">
        <v>1</v>
      </c>
      <c r="N575">
        <v>62.5</v>
      </c>
      <c r="O575">
        <v>17.7</v>
      </c>
      <c r="P575">
        <v>0</v>
      </c>
      <c r="Q575">
        <v>22.3</v>
      </c>
      <c r="R575">
        <v>0</v>
      </c>
      <c r="S575">
        <v>0</v>
      </c>
      <c r="T575">
        <v>0</v>
      </c>
      <c r="U575">
        <v>0</v>
      </c>
      <c r="V575">
        <v>0</v>
      </c>
      <c r="W575">
        <v>0</v>
      </c>
      <c r="X575">
        <v>0</v>
      </c>
      <c r="Y575">
        <v>0</v>
      </c>
      <c r="Z575">
        <v>0</v>
      </c>
      <c r="AA575">
        <v>0</v>
      </c>
      <c r="AB575">
        <v>0</v>
      </c>
      <c r="AC575">
        <v>0</v>
      </c>
      <c r="AD575">
        <v>0</v>
      </c>
      <c r="AE575">
        <v>0</v>
      </c>
      <c r="AF575">
        <v>0</v>
      </c>
      <c r="AG575">
        <v>0</v>
      </c>
      <c r="AH575">
        <v>7.2</v>
      </c>
      <c r="AI575">
        <v>0</v>
      </c>
      <c r="AJ575">
        <v>0</v>
      </c>
      <c r="AK575">
        <v>0</v>
      </c>
      <c r="AL575">
        <v>0</v>
      </c>
      <c r="AM575">
        <v>0</v>
      </c>
      <c r="AN575">
        <v>0</v>
      </c>
      <c r="AO575">
        <v>0</v>
      </c>
      <c r="AP575">
        <v>0</v>
      </c>
      <c r="AQ575">
        <v>0</v>
      </c>
      <c r="AS575">
        <v>1</v>
      </c>
      <c r="AT575">
        <v>1</v>
      </c>
      <c r="AU575">
        <v>1</v>
      </c>
      <c r="AV575">
        <v>1</v>
      </c>
      <c r="AW575">
        <v>1</v>
      </c>
      <c r="AX575">
        <v>1</v>
      </c>
      <c r="AY575">
        <v>1</v>
      </c>
      <c r="AZ575">
        <v>1</v>
      </c>
      <c r="BA575">
        <v>1</v>
      </c>
      <c r="BB575">
        <v>1</v>
      </c>
      <c r="BC575">
        <v>1</v>
      </c>
      <c r="BD575">
        <v>1</v>
      </c>
      <c r="BE575">
        <v>1</v>
      </c>
      <c r="BF575">
        <v>1</v>
      </c>
      <c r="BG575">
        <v>1</v>
      </c>
      <c r="BH575">
        <v>1</v>
      </c>
      <c r="BI575">
        <v>1</v>
      </c>
      <c r="BJ575">
        <v>1</v>
      </c>
      <c r="BK575">
        <v>1</v>
      </c>
      <c r="BL575">
        <v>1</v>
      </c>
      <c r="BM575">
        <v>1</v>
      </c>
      <c r="BN575">
        <v>1</v>
      </c>
      <c r="BO575">
        <v>1</v>
      </c>
      <c r="BP575">
        <v>1</v>
      </c>
      <c r="BQ575">
        <v>1</v>
      </c>
      <c r="BR575">
        <v>1</v>
      </c>
      <c r="BS575">
        <v>1</v>
      </c>
      <c r="BT575">
        <v>1</v>
      </c>
      <c r="BU575">
        <v>1</v>
      </c>
      <c r="BV575">
        <v>1</v>
      </c>
      <c r="BW575">
        <v>0</v>
      </c>
    </row>
    <row r="576" spans="1:75" x14ac:dyDescent="0.25">
      <c r="A576">
        <v>2449000</v>
      </c>
      <c r="B576">
        <v>1</v>
      </c>
      <c r="C576" s="1">
        <v>31321</v>
      </c>
      <c r="D576">
        <v>1</v>
      </c>
      <c r="E576">
        <v>37.799999999999997</v>
      </c>
      <c r="F576">
        <v>122.7</v>
      </c>
      <c r="G576">
        <v>25</v>
      </c>
      <c r="H576">
        <v>8</v>
      </c>
      <c r="I576">
        <v>1</v>
      </c>
      <c r="J576">
        <v>1</v>
      </c>
      <c r="K576">
        <v>1</v>
      </c>
      <c r="N576">
        <v>0</v>
      </c>
      <c r="O576">
        <v>0</v>
      </c>
      <c r="P576">
        <v>0</v>
      </c>
      <c r="Q576">
        <v>0</v>
      </c>
      <c r="R576">
        <v>0</v>
      </c>
      <c r="S576">
        <v>0</v>
      </c>
      <c r="T576">
        <v>18.3</v>
      </c>
      <c r="U576">
        <v>3.9</v>
      </c>
      <c r="V576">
        <v>0</v>
      </c>
      <c r="W576">
        <v>3</v>
      </c>
      <c r="X576">
        <v>0</v>
      </c>
      <c r="Y576">
        <v>0</v>
      </c>
      <c r="Z576">
        <v>0</v>
      </c>
      <c r="AA576">
        <v>0</v>
      </c>
      <c r="AB576">
        <v>0</v>
      </c>
      <c r="AC576">
        <v>0</v>
      </c>
      <c r="AD576">
        <v>0</v>
      </c>
      <c r="AE576">
        <v>0</v>
      </c>
      <c r="AF576">
        <v>0</v>
      </c>
      <c r="AG576">
        <v>18.7</v>
      </c>
      <c r="AH576">
        <v>31.3</v>
      </c>
      <c r="AI576">
        <v>0.5</v>
      </c>
      <c r="AJ576">
        <v>0</v>
      </c>
      <c r="AK576">
        <v>0</v>
      </c>
      <c r="AL576">
        <v>37.799999999999997</v>
      </c>
      <c r="AM576">
        <v>0</v>
      </c>
      <c r="AN576">
        <v>0</v>
      </c>
      <c r="AO576">
        <v>0</v>
      </c>
      <c r="AP576">
        <v>9.1999999999999993</v>
      </c>
      <c r="AQ576">
        <v>0</v>
      </c>
      <c r="AR576">
        <v>0</v>
      </c>
      <c r="AS576">
        <v>1</v>
      </c>
      <c r="AT576">
        <v>1</v>
      </c>
      <c r="AU576">
        <v>1</v>
      </c>
      <c r="AV576">
        <v>1</v>
      </c>
      <c r="AW576">
        <v>1</v>
      </c>
      <c r="AX576">
        <v>1</v>
      </c>
      <c r="AY576">
        <v>1</v>
      </c>
      <c r="AZ576">
        <v>1</v>
      </c>
      <c r="BA576">
        <v>1</v>
      </c>
      <c r="BB576">
        <v>1</v>
      </c>
      <c r="BC576">
        <v>1</v>
      </c>
      <c r="BD576">
        <v>1</v>
      </c>
      <c r="BE576">
        <v>1</v>
      </c>
      <c r="BF576">
        <v>1</v>
      </c>
      <c r="BG576">
        <v>1</v>
      </c>
      <c r="BH576">
        <v>1</v>
      </c>
      <c r="BI576">
        <v>1</v>
      </c>
      <c r="BJ576">
        <v>1</v>
      </c>
      <c r="BK576">
        <v>1</v>
      </c>
      <c r="BL576">
        <v>1</v>
      </c>
      <c r="BM576">
        <v>1</v>
      </c>
      <c r="BN576">
        <v>1</v>
      </c>
      <c r="BO576">
        <v>1</v>
      </c>
      <c r="BP576">
        <v>1</v>
      </c>
      <c r="BQ576">
        <v>1</v>
      </c>
      <c r="BR576">
        <v>1</v>
      </c>
      <c r="BS576">
        <v>1</v>
      </c>
      <c r="BT576">
        <v>1</v>
      </c>
      <c r="BU576">
        <v>1</v>
      </c>
      <c r="BV576">
        <v>1</v>
      </c>
      <c r="BW576">
        <v>1</v>
      </c>
    </row>
    <row r="577" spans="1:75" x14ac:dyDescent="0.25">
      <c r="A577">
        <v>2449000</v>
      </c>
      <c r="B577">
        <v>1</v>
      </c>
      <c r="C577" s="1">
        <v>31352</v>
      </c>
      <c r="D577">
        <v>1</v>
      </c>
      <c r="E577">
        <v>67.7</v>
      </c>
      <c r="F577">
        <v>173.3</v>
      </c>
      <c r="G577">
        <v>2</v>
      </c>
      <c r="H577">
        <v>7</v>
      </c>
      <c r="I577">
        <v>1</v>
      </c>
      <c r="J577">
        <v>1</v>
      </c>
      <c r="K577">
        <v>1</v>
      </c>
      <c r="N577">
        <v>0</v>
      </c>
      <c r="O577">
        <v>67.7</v>
      </c>
      <c r="P577">
        <v>0.6</v>
      </c>
      <c r="Q577">
        <v>10</v>
      </c>
      <c r="R577">
        <v>3.6</v>
      </c>
      <c r="S577">
        <v>0</v>
      </c>
      <c r="T577">
        <v>0</v>
      </c>
      <c r="U577">
        <v>0</v>
      </c>
      <c r="V577">
        <v>0</v>
      </c>
      <c r="W577">
        <v>0</v>
      </c>
      <c r="X577">
        <v>0</v>
      </c>
      <c r="Y577">
        <v>0</v>
      </c>
      <c r="Z577">
        <v>0</v>
      </c>
      <c r="AA577">
        <v>0</v>
      </c>
      <c r="AB577">
        <v>0</v>
      </c>
      <c r="AC577">
        <v>0</v>
      </c>
      <c r="AD577">
        <v>0</v>
      </c>
      <c r="AE577">
        <v>0</v>
      </c>
      <c r="AF577">
        <v>0</v>
      </c>
      <c r="AG577">
        <v>0</v>
      </c>
      <c r="AH577">
        <v>0</v>
      </c>
      <c r="AI577">
        <v>0</v>
      </c>
      <c r="AJ577">
        <v>0</v>
      </c>
      <c r="AK577">
        <v>64</v>
      </c>
      <c r="AL577">
        <v>18.600000000000001</v>
      </c>
      <c r="AM577">
        <v>8.8000000000000007</v>
      </c>
      <c r="AN577">
        <v>0</v>
      </c>
      <c r="AO577">
        <v>0</v>
      </c>
      <c r="AP577">
        <v>0</v>
      </c>
      <c r="AQ577">
        <v>0</v>
      </c>
      <c r="AS577">
        <v>1</v>
      </c>
      <c r="AT577">
        <v>1</v>
      </c>
      <c r="AU577">
        <v>1</v>
      </c>
      <c r="AV577">
        <v>1</v>
      </c>
      <c r="AW577">
        <v>1</v>
      </c>
      <c r="AX577">
        <v>1</v>
      </c>
      <c r="AY577">
        <v>1</v>
      </c>
      <c r="AZ577">
        <v>1</v>
      </c>
      <c r="BA577">
        <v>1</v>
      </c>
      <c r="BB577">
        <v>1</v>
      </c>
      <c r="BC577">
        <v>1</v>
      </c>
      <c r="BD577">
        <v>1</v>
      </c>
      <c r="BE577">
        <v>1</v>
      </c>
      <c r="BF577">
        <v>1</v>
      </c>
      <c r="BG577">
        <v>1</v>
      </c>
      <c r="BH577">
        <v>1</v>
      </c>
      <c r="BI577">
        <v>1</v>
      </c>
      <c r="BJ577">
        <v>1</v>
      </c>
      <c r="BK577">
        <v>1</v>
      </c>
      <c r="BL577">
        <v>1</v>
      </c>
      <c r="BM577">
        <v>1</v>
      </c>
      <c r="BN577">
        <v>1</v>
      </c>
      <c r="BO577">
        <v>1</v>
      </c>
      <c r="BP577">
        <v>1</v>
      </c>
      <c r="BQ577">
        <v>1</v>
      </c>
      <c r="BR577">
        <v>1</v>
      </c>
      <c r="BS577">
        <v>1</v>
      </c>
      <c r="BT577">
        <v>1</v>
      </c>
      <c r="BU577">
        <v>1</v>
      </c>
      <c r="BV577">
        <v>1</v>
      </c>
      <c r="BW577">
        <v>0</v>
      </c>
    </row>
    <row r="578" spans="1:75" x14ac:dyDescent="0.25">
      <c r="A578">
        <v>2449000</v>
      </c>
      <c r="B578">
        <v>1</v>
      </c>
      <c r="C578" s="1">
        <v>31382</v>
      </c>
      <c r="D578">
        <v>1</v>
      </c>
      <c r="E578">
        <v>64.2</v>
      </c>
      <c r="F578">
        <v>149.9</v>
      </c>
      <c r="G578">
        <v>27</v>
      </c>
      <c r="H578">
        <v>7</v>
      </c>
      <c r="I578">
        <v>1</v>
      </c>
      <c r="J578">
        <v>1</v>
      </c>
      <c r="K578">
        <v>1</v>
      </c>
      <c r="N578">
        <v>0</v>
      </c>
      <c r="O578">
        <v>0</v>
      </c>
      <c r="P578">
        <v>0</v>
      </c>
      <c r="Q578">
        <v>0</v>
      </c>
      <c r="R578">
        <v>0</v>
      </c>
      <c r="S578">
        <v>2.7</v>
      </c>
      <c r="T578">
        <v>0</v>
      </c>
      <c r="U578">
        <v>0</v>
      </c>
      <c r="V578">
        <v>0</v>
      </c>
      <c r="W578">
        <v>0</v>
      </c>
      <c r="X578">
        <v>0</v>
      </c>
      <c r="Y578">
        <v>0</v>
      </c>
      <c r="Z578">
        <v>0</v>
      </c>
      <c r="AA578">
        <v>14.3</v>
      </c>
      <c r="AB578">
        <v>38</v>
      </c>
      <c r="AC578">
        <v>9</v>
      </c>
      <c r="AD578">
        <v>0</v>
      </c>
      <c r="AE578">
        <v>0</v>
      </c>
      <c r="AF578">
        <v>0</v>
      </c>
      <c r="AG578">
        <v>0</v>
      </c>
      <c r="AH578">
        <v>19.8</v>
      </c>
      <c r="AI578">
        <v>1.9</v>
      </c>
      <c r="AJ578">
        <v>0</v>
      </c>
      <c r="AK578">
        <v>0</v>
      </c>
      <c r="AL578">
        <v>0</v>
      </c>
      <c r="AM578">
        <v>0</v>
      </c>
      <c r="AN578">
        <v>64.2</v>
      </c>
      <c r="AO578">
        <v>0</v>
      </c>
      <c r="AP578">
        <v>0</v>
      </c>
      <c r="AQ578">
        <v>0</v>
      </c>
      <c r="AR578">
        <v>0</v>
      </c>
      <c r="AS578">
        <v>1</v>
      </c>
      <c r="AT578">
        <v>1</v>
      </c>
      <c r="AU578">
        <v>1</v>
      </c>
      <c r="AV578">
        <v>1</v>
      </c>
      <c r="AW578">
        <v>1</v>
      </c>
      <c r="AX578">
        <v>1</v>
      </c>
      <c r="AY578">
        <v>1</v>
      </c>
      <c r="AZ578">
        <v>1</v>
      </c>
      <c r="BA578">
        <v>1</v>
      </c>
      <c r="BB578">
        <v>1</v>
      </c>
      <c r="BC578">
        <v>1</v>
      </c>
      <c r="BD578">
        <v>1</v>
      </c>
      <c r="BE578">
        <v>1</v>
      </c>
      <c r="BF578">
        <v>1</v>
      </c>
      <c r="BG578">
        <v>1</v>
      </c>
      <c r="BH578">
        <v>1</v>
      </c>
      <c r="BI578">
        <v>1</v>
      </c>
      <c r="BJ578">
        <v>1</v>
      </c>
      <c r="BK578">
        <v>1</v>
      </c>
      <c r="BL578">
        <v>1</v>
      </c>
      <c r="BM578">
        <v>1</v>
      </c>
      <c r="BN578">
        <v>1</v>
      </c>
      <c r="BO578">
        <v>1</v>
      </c>
      <c r="BP578">
        <v>1</v>
      </c>
      <c r="BQ578">
        <v>1</v>
      </c>
      <c r="BR578">
        <v>1</v>
      </c>
      <c r="BS578">
        <v>1</v>
      </c>
      <c r="BT578">
        <v>1</v>
      </c>
      <c r="BU578">
        <v>1</v>
      </c>
      <c r="BV578">
        <v>1</v>
      </c>
      <c r="BW578">
        <v>1</v>
      </c>
    </row>
    <row r="579" spans="1:75" s="2" customFormat="1" x14ac:dyDescent="0.25">
      <c r="A579" s="2">
        <v>2449000</v>
      </c>
      <c r="B579" s="2">
        <v>1</v>
      </c>
      <c r="C579" s="3">
        <v>31413</v>
      </c>
      <c r="D579" s="2">
        <v>1</v>
      </c>
      <c r="E579" s="2">
        <v>56.8</v>
      </c>
      <c r="F579" s="2">
        <v>178.1</v>
      </c>
      <c r="G579" s="2">
        <v>11</v>
      </c>
      <c r="H579" s="2">
        <v>14</v>
      </c>
      <c r="I579" s="2">
        <v>1</v>
      </c>
      <c r="J579" s="2">
        <v>1</v>
      </c>
      <c r="K579" s="2">
        <v>1</v>
      </c>
      <c r="N579" s="2">
        <v>2.6</v>
      </c>
      <c r="O579" s="2">
        <v>5.2</v>
      </c>
      <c r="P579" s="2">
        <v>0</v>
      </c>
      <c r="Q579" s="2">
        <v>0</v>
      </c>
      <c r="R579" s="2">
        <v>0</v>
      </c>
      <c r="S579" s="2">
        <v>0</v>
      </c>
      <c r="T579" s="2">
        <v>0</v>
      </c>
      <c r="U579" s="2">
        <v>0</v>
      </c>
      <c r="V579" s="2">
        <v>0</v>
      </c>
      <c r="W579" s="2">
        <v>2.5</v>
      </c>
      <c r="X579" s="2">
        <v>56.8</v>
      </c>
      <c r="Y579" s="2">
        <v>26.8</v>
      </c>
      <c r="Z579" s="2">
        <v>0</v>
      </c>
      <c r="AA579" s="2">
        <v>0</v>
      </c>
      <c r="AB579" s="2">
        <v>0</v>
      </c>
      <c r="AC579" s="2">
        <v>0</v>
      </c>
      <c r="AD579" s="2">
        <v>0</v>
      </c>
      <c r="AE579" s="2">
        <v>0</v>
      </c>
      <c r="AF579" s="2">
        <v>2.2000000000000002</v>
      </c>
      <c r="AG579" s="2">
        <v>1.4</v>
      </c>
      <c r="AH579" s="2">
        <v>13.4</v>
      </c>
      <c r="AI579" s="2">
        <v>16.8</v>
      </c>
      <c r="AJ579" s="2">
        <v>2.2000000000000002</v>
      </c>
      <c r="AK579" s="2">
        <v>4.4000000000000004</v>
      </c>
      <c r="AL579" s="2">
        <v>0</v>
      </c>
      <c r="AM579" s="2">
        <v>0</v>
      </c>
      <c r="AN579" s="2">
        <v>0</v>
      </c>
      <c r="AO579" s="2">
        <v>20</v>
      </c>
      <c r="AP579" s="2">
        <v>21</v>
      </c>
      <c r="AQ579" s="2">
        <v>2.8</v>
      </c>
      <c r="AR579" s="2">
        <v>0</v>
      </c>
      <c r="AS579" s="2">
        <v>1</v>
      </c>
      <c r="AT579" s="2">
        <v>1</v>
      </c>
      <c r="AU579" s="2">
        <v>1</v>
      </c>
      <c r="AV579" s="2">
        <v>1</v>
      </c>
      <c r="AW579" s="2">
        <v>1</v>
      </c>
      <c r="AX579" s="2">
        <v>1</v>
      </c>
      <c r="AY579" s="2">
        <v>1</v>
      </c>
      <c r="AZ579" s="2">
        <v>1</v>
      </c>
      <c r="BA579" s="2">
        <v>1</v>
      </c>
      <c r="BB579" s="2">
        <v>1</v>
      </c>
      <c r="BC579" s="2">
        <v>1</v>
      </c>
      <c r="BD579" s="2">
        <v>1</v>
      </c>
      <c r="BE579" s="2">
        <v>1</v>
      </c>
      <c r="BF579" s="2">
        <v>1</v>
      </c>
      <c r="BG579" s="2">
        <v>1</v>
      </c>
      <c r="BH579" s="2">
        <v>1</v>
      </c>
      <c r="BI579" s="2">
        <v>1</v>
      </c>
      <c r="BJ579" s="2">
        <v>1</v>
      </c>
      <c r="BK579" s="2">
        <v>1</v>
      </c>
      <c r="BL579" s="2">
        <v>1</v>
      </c>
      <c r="BM579" s="2">
        <v>1</v>
      </c>
      <c r="BN579" s="2">
        <v>1</v>
      </c>
      <c r="BO579" s="2">
        <v>1</v>
      </c>
      <c r="BP579" s="2">
        <v>1</v>
      </c>
      <c r="BQ579" s="2">
        <v>1</v>
      </c>
      <c r="BR579" s="2">
        <v>1</v>
      </c>
      <c r="BS579" s="2">
        <v>1</v>
      </c>
      <c r="BT579" s="2">
        <v>1</v>
      </c>
      <c r="BU579" s="2">
        <v>1</v>
      </c>
      <c r="BV579" s="2">
        <v>1</v>
      </c>
      <c r="BW579" s="2">
        <v>1</v>
      </c>
    </row>
    <row r="580" spans="1:75" x14ac:dyDescent="0.25">
      <c r="A580">
        <v>2449000</v>
      </c>
      <c r="B580">
        <v>1</v>
      </c>
      <c r="C580" s="1">
        <v>31444</v>
      </c>
      <c r="D580">
        <v>1</v>
      </c>
      <c r="E580">
        <v>39.4</v>
      </c>
      <c r="F580">
        <v>225.6</v>
      </c>
      <c r="G580">
        <v>19</v>
      </c>
      <c r="H580">
        <v>19</v>
      </c>
      <c r="I580">
        <v>1</v>
      </c>
      <c r="J580">
        <v>1</v>
      </c>
      <c r="K580">
        <v>1</v>
      </c>
      <c r="N580">
        <v>0</v>
      </c>
      <c r="O580">
        <v>0</v>
      </c>
      <c r="P580">
        <v>0</v>
      </c>
      <c r="Q580">
        <v>0</v>
      </c>
      <c r="R580">
        <v>0</v>
      </c>
      <c r="S580">
        <v>0</v>
      </c>
      <c r="T580">
        <v>9.4</v>
      </c>
      <c r="U580">
        <v>16.2</v>
      </c>
      <c r="V580">
        <v>0</v>
      </c>
      <c r="W580">
        <v>0</v>
      </c>
      <c r="X580">
        <v>0</v>
      </c>
      <c r="Y580">
        <v>1.4</v>
      </c>
      <c r="Z580">
        <v>11.7</v>
      </c>
      <c r="AA580">
        <v>1.9</v>
      </c>
      <c r="AB580">
        <v>9.6</v>
      </c>
      <c r="AC580">
        <v>8.4</v>
      </c>
      <c r="AD580">
        <v>15</v>
      </c>
      <c r="AE580">
        <v>7.1</v>
      </c>
      <c r="AF580">
        <v>39.4</v>
      </c>
      <c r="AG580">
        <v>8.8000000000000007</v>
      </c>
      <c r="AH580">
        <v>3.7</v>
      </c>
      <c r="AI580">
        <v>22</v>
      </c>
      <c r="AJ580">
        <v>9.1</v>
      </c>
      <c r="AK580">
        <v>4.5</v>
      </c>
      <c r="AL580">
        <v>34.5</v>
      </c>
      <c r="AM580">
        <v>1.9</v>
      </c>
      <c r="AN580">
        <v>3.5</v>
      </c>
      <c r="AO580">
        <v>17.5</v>
      </c>
      <c r="AS580">
        <v>1</v>
      </c>
      <c r="AT580">
        <v>1</v>
      </c>
      <c r="AU580">
        <v>1</v>
      </c>
      <c r="AV580">
        <v>1</v>
      </c>
      <c r="AW580">
        <v>1</v>
      </c>
      <c r="AX580">
        <v>1</v>
      </c>
      <c r="AY580">
        <v>1</v>
      </c>
      <c r="AZ580">
        <v>1</v>
      </c>
      <c r="BA580">
        <v>1</v>
      </c>
      <c r="BB580">
        <v>1</v>
      </c>
      <c r="BC580">
        <v>1</v>
      </c>
      <c r="BD580">
        <v>1</v>
      </c>
      <c r="BE580">
        <v>1</v>
      </c>
      <c r="BF580">
        <v>1</v>
      </c>
      <c r="BG580">
        <v>1</v>
      </c>
      <c r="BH580">
        <v>1</v>
      </c>
      <c r="BI580">
        <v>1</v>
      </c>
      <c r="BJ580">
        <v>1</v>
      </c>
      <c r="BK580">
        <v>1</v>
      </c>
      <c r="BL580">
        <v>1</v>
      </c>
      <c r="BM580">
        <v>1</v>
      </c>
      <c r="BN580">
        <v>1</v>
      </c>
      <c r="BO580">
        <v>1</v>
      </c>
      <c r="BP580">
        <v>1</v>
      </c>
      <c r="BQ580">
        <v>1</v>
      </c>
      <c r="BR580">
        <v>1</v>
      </c>
      <c r="BS580">
        <v>1</v>
      </c>
      <c r="BT580">
        <v>1</v>
      </c>
      <c r="BU580">
        <v>0</v>
      </c>
    </row>
    <row r="581" spans="1:75" x14ac:dyDescent="0.25">
      <c r="A581">
        <v>2449000</v>
      </c>
      <c r="B581">
        <v>1</v>
      </c>
      <c r="C581" s="1">
        <v>31472</v>
      </c>
      <c r="D581">
        <v>1</v>
      </c>
      <c r="E581">
        <v>24.8</v>
      </c>
      <c r="F581">
        <v>75.400000000000006</v>
      </c>
      <c r="G581">
        <v>27</v>
      </c>
      <c r="H581">
        <v>11</v>
      </c>
      <c r="I581">
        <v>1</v>
      </c>
      <c r="J581">
        <v>1</v>
      </c>
      <c r="K581">
        <v>1</v>
      </c>
      <c r="N581">
        <v>0</v>
      </c>
      <c r="O581">
        <v>0</v>
      </c>
      <c r="P581">
        <v>0</v>
      </c>
      <c r="Q581">
        <v>0</v>
      </c>
      <c r="R581">
        <v>0</v>
      </c>
      <c r="S581">
        <v>2.8</v>
      </c>
      <c r="T581">
        <v>0</v>
      </c>
      <c r="U581">
        <v>0</v>
      </c>
      <c r="V581">
        <v>0</v>
      </c>
      <c r="W581">
        <v>0</v>
      </c>
      <c r="X581">
        <v>1.4</v>
      </c>
      <c r="Y581">
        <v>2.5</v>
      </c>
      <c r="Z581">
        <v>6.9</v>
      </c>
      <c r="AA581">
        <v>0</v>
      </c>
      <c r="AB581">
        <v>0</v>
      </c>
      <c r="AC581">
        <v>18.5</v>
      </c>
      <c r="AD581">
        <v>0</v>
      </c>
      <c r="AE581">
        <v>4.5</v>
      </c>
      <c r="AF581">
        <v>3.9</v>
      </c>
      <c r="AG581">
        <v>0</v>
      </c>
      <c r="AH581">
        <v>0</v>
      </c>
      <c r="AI581">
        <v>0</v>
      </c>
      <c r="AJ581">
        <v>1.4</v>
      </c>
      <c r="AK581">
        <v>0.6</v>
      </c>
      <c r="AL581">
        <v>0</v>
      </c>
      <c r="AM581">
        <v>0</v>
      </c>
      <c r="AN581">
        <v>24.8</v>
      </c>
      <c r="AO581">
        <v>0</v>
      </c>
      <c r="AP581">
        <v>0</v>
      </c>
      <c r="AQ581">
        <v>8.1</v>
      </c>
      <c r="AR581">
        <v>0</v>
      </c>
      <c r="AS581">
        <v>1</v>
      </c>
      <c r="AT581">
        <v>1</v>
      </c>
      <c r="AU581">
        <v>1</v>
      </c>
      <c r="AV581">
        <v>1</v>
      </c>
      <c r="AW581">
        <v>1</v>
      </c>
      <c r="AX581">
        <v>1</v>
      </c>
      <c r="AY581">
        <v>1</v>
      </c>
      <c r="AZ581">
        <v>1</v>
      </c>
      <c r="BA581">
        <v>1</v>
      </c>
      <c r="BB581">
        <v>1</v>
      </c>
      <c r="BC581">
        <v>1</v>
      </c>
      <c r="BD581">
        <v>1</v>
      </c>
      <c r="BE581">
        <v>1</v>
      </c>
      <c r="BF581">
        <v>1</v>
      </c>
      <c r="BG581">
        <v>1</v>
      </c>
      <c r="BH581">
        <v>1</v>
      </c>
      <c r="BI581">
        <v>1</v>
      </c>
      <c r="BJ581">
        <v>1</v>
      </c>
      <c r="BK581">
        <v>1</v>
      </c>
      <c r="BL581">
        <v>1</v>
      </c>
      <c r="BM581">
        <v>1</v>
      </c>
      <c r="BN581">
        <v>1</v>
      </c>
      <c r="BO581">
        <v>1</v>
      </c>
      <c r="BP581">
        <v>1</v>
      </c>
      <c r="BQ581">
        <v>1</v>
      </c>
      <c r="BR581">
        <v>1</v>
      </c>
      <c r="BS581">
        <v>1</v>
      </c>
      <c r="BT581">
        <v>1</v>
      </c>
      <c r="BU581">
        <v>1</v>
      </c>
      <c r="BV581">
        <v>1</v>
      </c>
      <c r="BW581">
        <v>1</v>
      </c>
    </row>
    <row r="582" spans="1:75" x14ac:dyDescent="0.25">
      <c r="A582">
        <v>2449000</v>
      </c>
      <c r="B582">
        <v>1</v>
      </c>
      <c r="C582" s="1">
        <v>31503</v>
      </c>
      <c r="D582">
        <v>1</v>
      </c>
      <c r="E582">
        <v>20</v>
      </c>
      <c r="F582">
        <v>44.1</v>
      </c>
      <c r="G582">
        <v>21</v>
      </c>
      <c r="H582">
        <v>7</v>
      </c>
      <c r="I582">
        <v>1</v>
      </c>
      <c r="J582">
        <v>1</v>
      </c>
      <c r="K582">
        <v>1</v>
      </c>
      <c r="N582">
        <v>0</v>
      </c>
      <c r="O582">
        <v>0</v>
      </c>
      <c r="P582">
        <v>0</v>
      </c>
      <c r="Q582">
        <v>0</v>
      </c>
      <c r="R582">
        <v>0</v>
      </c>
      <c r="S582">
        <v>0</v>
      </c>
      <c r="T582">
        <v>2.2000000000000002</v>
      </c>
      <c r="U582">
        <v>0</v>
      </c>
      <c r="V582">
        <v>0</v>
      </c>
      <c r="W582">
        <v>0</v>
      </c>
      <c r="X582">
        <v>0</v>
      </c>
      <c r="Y582">
        <v>0.3</v>
      </c>
      <c r="Z582">
        <v>0</v>
      </c>
      <c r="AA582">
        <v>0</v>
      </c>
      <c r="AB582">
        <v>11</v>
      </c>
      <c r="AC582">
        <v>7.2</v>
      </c>
      <c r="AD582">
        <v>0</v>
      </c>
      <c r="AE582">
        <v>0</v>
      </c>
      <c r="AF582">
        <v>0</v>
      </c>
      <c r="AG582">
        <v>0</v>
      </c>
      <c r="AH582">
        <v>20</v>
      </c>
      <c r="AI582">
        <v>2.9</v>
      </c>
      <c r="AJ582">
        <v>0</v>
      </c>
      <c r="AK582">
        <v>0</v>
      </c>
      <c r="AL582">
        <v>0</v>
      </c>
      <c r="AM582">
        <v>0</v>
      </c>
      <c r="AN582">
        <v>0</v>
      </c>
      <c r="AO582">
        <v>0.5</v>
      </c>
      <c r="AP582">
        <v>0</v>
      </c>
      <c r="AQ582">
        <v>0</v>
      </c>
      <c r="AS582">
        <v>1</v>
      </c>
      <c r="AT582">
        <v>1</v>
      </c>
      <c r="AU582">
        <v>1</v>
      </c>
      <c r="AV582">
        <v>1</v>
      </c>
      <c r="AW582">
        <v>1</v>
      </c>
      <c r="AX582">
        <v>1</v>
      </c>
      <c r="AY582">
        <v>1</v>
      </c>
      <c r="AZ582">
        <v>1</v>
      </c>
      <c r="BA582">
        <v>1</v>
      </c>
      <c r="BB582">
        <v>1</v>
      </c>
      <c r="BC582">
        <v>1</v>
      </c>
      <c r="BD582">
        <v>1</v>
      </c>
      <c r="BE582">
        <v>1</v>
      </c>
      <c r="BF582">
        <v>1</v>
      </c>
      <c r="BG582">
        <v>1</v>
      </c>
      <c r="BH582">
        <v>1</v>
      </c>
      <c r="BI582">
        <v>1</v>
      </c>
      <c r="BJ582">
        <v>1</v>
      </c>
      <c r="BK582">
        <v>1</v>
      </c>
      <c r="BL582">
        <v>1</v>
      </c>
      <c r="BM582">
        <v>1</v>
      </c>
      <c r="BN582">
        <v>1</v>
      </c>
      <c r="BO582">
        <v>1</v>
      </c>
      <c r="BP582">
        <v>1</v>
      </c>
      <c r="BQ582">
        <v>1</v>
      </c>
      <c r="BR582">
        <v>1</v>
      </c>
      <c r="BS582">
        <v>1</v>
      </c>
      <c r="BT582">
        <v>1</v>
      </c>
      <c r="BU582">
        <v>1</v>
      </c>
      <c r="BV582">
        <v>1</v>
      </c>
      <c r="BW582">
        <v>0</v>
      </c>
    </row>
    <row r="583" spans="1:75" x14ac:dyDescent="0.25">
      <c r="A583">
        <v>2449000</v>
      </c>
      <c r="B583">
        <v>1</v>
      </c>
      <c r="C583" s="1">
        <v>31533</v>
      </c>
      <c r="D583">
        <v>1</v>
      </c>
      <c r="E583">
        <v>56.2</v>
      </c>
      <c r="F583">
        <v>163.1</v>
      </c>
      <c r="G583">
        <v>13</v>
      </c>
      <c r="H583">
        <v>10</v>
      </c>
      <c r="I583">
        <v>1</v>
      </c>
      <c r="J583">
        <v>1</v>
      </c>
      <c r="K583">
        <v>1</v>
      </c>
      <c r="N583">
        <v>0</v>
      </c>
      <c r="O583">
        <v>0</v>
      </c>
      <c r="P583">
        <v>0</v>
      </c>
      <c r="Q583">
        <v>0</v>
      </c>
      <c r="R583">
        <v>0</v>
      </c>
      <c r="S583">
        <v>0</v>
      </c>
      <c r="T583">
        <v>3.6</v>
      </c>
      <c r="U583">
        <v>0.6</v>
      </c>
      <c r="V583">
        <v>42.3</v>
      </c>
      <c r="W583">
        <v>0.5</v>
      </c>
      <c r="X583">
        <v>0</v>
      </c>
      <c r="Y583">
        <v>0</v>
      </c>
      <c r="Z583">
        <v>56.2</v>
      </c>
      <c r="AA583">
        <v>0</v>
      </c>
      <c r="AB583">
        <v>0</v>
      </c>
      <c r="AC583">
        <v>0</v>
      </c>
      <c r="AD583">
        <v>0</v>
      </c>
      <c r="AE583">
        <v>37.5</v>
      </c>
      <c r="AF583">
        <v>8.6999999999999993</v>
      </c>
      <c r="AG583">
        <v>0</v>
      </c>
      <c r="AH583">
        <v>0.9</v>
      </c>
      <c r="AI583">
        <v>0</v>
      </c>
      <c r="AJ583">
        <v>0</v>
      </c>
      <c r="AK583">
        <v>0</v>
      </c>
      <c r="AL583">
        <v>0</v>
      </c>
      <c r="AM583">
        <v>1.8</v>
      </c>
      <c r="AN583">
        <v>0</v>
      </c>
      <c r="AO583">
        <v>0</v>
      </c>
      <c r="AP583">
        <v>0</v>
      </c>
      <c r="AQ583">
        <v>0</v>
      </c>
      <c r="AR583">
        <v>11</v>
      </c>
      <c r="AS583">
        <v>1</v>
      </c>
      <c r="AT583">
        <v>1</v>
      </c>
      <c r="AU583">
        <v>1</v>
      </c>
      <c r="AV583">
        <v>1</v>
      </c>
      <c r="AW583">
        <v>1</v>
      </c>
      <c r="AX583">
        <v>1</v>
      </c>
      <c r="AY583">
        <v>1</v>
      </c>
      <c r="AZ583">
        <v>1</v>
      </c>
      <c r="BA583">
        <v>1</v>
      </c>
      <c r="BB583">
        <v>1</v>
      </c>
      <c r="BC583">
        <v>1</v>
      </c>
      <c r="BD583">
        <v>1</v>
      </c>
      <c r="BE583">
        <v>1</v>
      </c>
      <c r="BF583">
        <v>1</v>
      </c>
      <c r="BG583">
        <v>1</v>
      </c>
      <c r="BH583">
        <v>1</v>
      </c>
      <c r="BI583">
        <v>1</v>
      </c>
      <c r="BJ583">
        <v>1</v>
      </c>
      <c r="BK583">
        <v>1</v>
      </c>
      <c r="BL583">
        <v>1</v>
      </c>
      <c r="BM583">
        <v>1</v>
      </c>
      <c r="BN583">
        <v>1</v>
      </c>
      <c r="BO583">
        <v>1</v>
      </c>
      <c r="BP583">
        <v>1</v>
      </c>
      <c r="BQ583">
        <v>1</v>
      </c>
      <c r="BR583">
        <v>1</v>
      </c>
      <c r="BS583">
        <v>1</v>
      </c>
      <c r="BT583">
        <v>1</v>
      </c>
      <c r="BU583">
        <v>1</v>
      </c>
      <c r="BV583">
        <v>1</v>
      </c>
      <c r="BW583">
        <v>1</v>
      </c>
    </row>
    <row r="584" spans="1:75" x14ac:dyDescent="0.25">
      <c r="A584">
        <v>2449000</v>
      </c>
      <c r="B584">
        <v>1</v>
      </c>
      <c r="C584" s="1">
        <v>31564</v>
      </c>
      <c r="D584">
        <v>1</v>
      </c>
      <c r="E584">
        <v>0.7</v>
      </c>
      <c r="F584">
        <v>1</v>
      </c>
      <c r="G584">
        <v>4</v>
      </c>
      <c r="H584">
        <v>2</v>
      </c>
      <c r="I584">
        <v>1</v>
      </c>
      <c r="J584">
        <v>1</v>
      </c>
      <c r="K584">
        <v>1</v>
      </c>
      <c r="N584">
        <v>0</v>
      </c>
      <c r="O584">
        <v>0</v>
      </c>
      <c r="P584">
        <v>0</v>
      </c>
      <c r="Q584">
        <v>0.7</v>
      </c>
      <c r="R584">
        <v>0</v>
      </c>
      <c r="S584">
        <v>0</v>
      </c>
      <c r="T584">
        <v>0</v>
      </c>
      <c r="U584">
        <v>0</v>
      </c>
      <c r="V584">
        <v>0</v>
      </c>
      <c r="W584">
        <v>0</v>
      </c>
      <c r="X584">
        <v>0</v>
      </c>
      <c r="Y584">
        <v>0</v>
      </c>
      <c r="Z584">
        <v>0</v>
      </c>
      <c r="AA584">
        <v>0</v>
      </c>
      <c r="AB584">
        <v>0</v>
      </c>
      <c r="AC584">
        <v>0.3</v>
      </c>
      <c r="AD584">
        <v>0</v>
      </c>
      <c r="AE584">
        <v>0</v>
      </c>
      <c r="AF584">
        <v>0</v>
      </c>
      <c r="AG584">
        <v>0</v>
      </c>
      <c r="AH584">
        <v>0</v>
      </c>
      <c r="AI584">
        <v>0</v>
      </c>
      <c r="AJ584">
        <v>0</v>
      </c>
      <c r="AK584">
        <v>0</v>
      </c>
      <c r="AL584">
        <v>0</v>
      </c>
      <c r="AM584">
        <v>0</v>
      </c>
      <c r="AN584">
        <v>0</v>
      </c>
      <c r="AO584">
        <v>0</v>
      </c>
      <c r="AP584">
        <v>0</v>
      </c>
      <c r="AQ584">
        <v>0</v>
      </c>
      <c r="AS584">
        <v>1</v>
      </c>
      <c r="AT584">
        <v>1</v>
      </c>
      <c r="AU584">
        <v>1</v>
      </c>
      <c r="AV584">
        <v>1</v>
      </c>
      <c r="AW584">
        <v>1</v>
      </c>
      <c r="AX584">
        <v>1</v>
      </c>
      <c r="AY584">
        <v>1</v>
      </c>
      <c r="AZ584">
        <v>1</v>
      </c>
      <c r="BA584">
        <v>1</v>
      </c>
      <c r="BB584">
        <v>1</v>
      </c>
      <c r="BC584">
        <v>1</v>
      </c>
      <c r="BD584">
        <v>1</v>
      </c>
      <c r="BE584">
        <v>1</v>
      </c>
      <c r="BF584">
        <v>1</v>
      </c>
      <c r="BG584">
        <v>1</v>
      </c>
      <c r="BH584">
        <v>1</v>
      </c>
      <c r="BI584">
        <v>1</v>
      </c>
      <c r="BJ584">
        <v>1</v>
      </c>
      <c r="BK584">
        <v>1</v>
      </c>
      <c r="BL584">
        <v>1</v>
      </c>
      <c r="BM584">
        <v>1</v>
      </c>
      <c r="BN584">
        <v>1</v>
      </c>
      <c r="BO584">
        <v>1</v>
      </c>
      <c r="BP584">
        <v>1</v>
      </c>
      <c r="BQ584">
        <v>1</v>
      </c>
      <c r="BR584">
        <v>1</v>
      </c>
      <c r="BS584">
        <v>1</v>
      </c>
      <c r="BT584">
        <v>1</v>
      </c>
      <c r="BU584">
        <v>1</v>
      </c>
      <c r="BV584">
        <v>1</v>
      </c>
      <c r="BW584">
        <v>0</v>
      </c>
    </row>
    <row r="585" spans="1:75" x14ac:dyDescent="0.25">
      <c r="A585">
        <v>2449000</v>
      </c>
      <c r="B585">
        <v>1</v>
      </c>
      <c r="C585" s="1">
        <v>31594</v>
      </c>
      <c r="D585">
        <v>1</v>
      </c>
      <c r="E585">
        <v>7.6</v>
      </c>
      <c r="F585">
        <v>28.3</v>
      </c>
      <c r="G585">
        <v>22</v>
      </c>
      <c r="H585">
        <v>8</v>
      </c>
      <c r="I585">
        <v>1</v>
      </c>
      <c r="J585">
        <v>1</v>
      </c>
      <c r="K585">
        <v>1</v>
      </c>
      <c r="N585">
        <v>0</v>
      </c>
      <c r="O585">
        <v>2.2000000000000002</v>
      </c>
      <c r="P585">
        <v>1.6</v>
      </c>
      <c r="Q585">
        <v>0</v>
      </c>
      <c r="R585">
        <v>0</v>
      </c>
      <c r="S585">
        <v>0</v>
      </c>
      <c r="T585">
        <v>0</v>
      </c>
      <c r="U585">
        <v>0</v>
      </c>
      <c r="V585">
        <v>3.5</v>
      </c>
      <c r="W585">
        <v>0</v>
      </c>
      <c r="X585">
        <v>2.1</v>
      </c>
      <c r="Y585">
        <v>0</v>
      </c>
      <c r="Z585">
        <v>0</v>
      </c>
      <c r="AA585">
        <v>0</v>
      </c>
      <c r="AB585">
        <v>0</v>
      </c>
      <c r="AC585">
        <v>0</v>
      </c>
      <c r="AD585">
        <v>0</v>
      </c>
      <c r="AE585">
        <v>0</v>
      </c>
      <c r="AF585">
        <v>0</v>
      </c>
      <c r="AG585">
        <v>0</v>
      </c>
      <c r="AH585">
        <v>0</v>
      </c>
      <c r="AI585">
        <v>7.6</v>
      </c>
      <c r="AJ585">
        <v>2.2999999999999998</v>
      </c>
      <c r="AK585">
        <v>1.5</v>
      </c>
      <c r="AL585">
        <v>0</v>
      </c>
      <c r="AM585">
        <v>0</v>
      </c>
      <c r="AN585">
        <v>0</v>
      </c>
      <c r="AO585">
        <v>0</v>
      </c>
      <c r="AP585">
        <v>0</v>
      </c>
      <c r="AQ585">
        <v>0</v>
      </c>
      <c r="AR585">
        <v>7.5</v>
      </c>
      <c r="AS585">
        <v>1</v>
      </c>
      <c r="AT585">
        <v>1</v>
      </c>
      <c r="AU585">
        <v>1</v>
      </c>
      <c r="AV585">
        <v>1</v>
      </c>
      <c r="AW585">
        <v>1</v>
      </c>
      <c r="AX585">
        <v>1</v>
      </c>
      <c r="AY585">
        <v>1</v>
      </c>
      <c r="AZ585">
        <v>1</v>
      </c>
      <c r="BA585">
        <v>1</v>
      </c>
      <c r="BB585">
        <v>1</v>
      </c>
      <c r="BC585">
        <v>1</v>
      </c>
      <c r="BD585">
        <v>1</v>
      </c>
      <c r="BE585">
        <v>1</v>
      </c>
      <c r="BF585">
        <v>1</v>
      </c>
      <c r="BG585">
        <v>1</v>
      </c>
      <c r="BH585">
        <v>1</v>
      </c>
      <c r="BI585">
        <v>1</v>
      </c>
      <c r="BJ585">
        <v>1</v>
      </c>
      <c r="BK585">
        <v>1</v>
      </c>
      <c r="BL585">
        <v>1</v>
      </c>
      <c r="BM585">
        <v>1</v>
      </c>
      <c r="BN585">
        <v>1</v>
      </c>
      <c r="BO585">
        <v>1</v>
      </c>
      <c r="BP585">
        <v>1</v>
      </c>
      <c r="BQ585">
        <v>1</v>
      </c>
      <c r="BR585">
        <v>1</v>
      </c>
      <c r="BS585">
        <v>1</v>
      </c>
      <c r="BT585">
        <v>1</v>
      </c>
      <c r="BU585">
        <v>1</v>
      </c>
      <c r="BV585">
        <v>1</v>
      </c>
      <c r="BW585">
        <v>1</v>
      </c>
    </row>
    <row r="586" spans="1:75" x14ac:dyDescent="0.25">
      <c r="A586">
        <v>2449000</v>
      </c>
      <c r="B586">
        <v>1</v>
      </c>
      <c r="C586" s="1">
        <v>31625</v>
      </c>
      <c r="D586">
        <v>1</v>
      </c>
      <c r="E586">
        <v>47.3</v>
      </c>
      <c r="F586">
        <v>152.80000000000001</v>
      </c>
      <c r="G586">
        <v>23</v>
      </c>
      <c r="H586">
        <v>9</v>
      </c>
      <c r="I586">
        <v>1</v>
      </c>
      <c r="J586">
        <v>1</v>
      </c>
      <c r="K586">
        <v>1</v>
      </c>
      <c r="N586">
        <v>0</v>
      </c>
      <c r="O586">
        <v>0</v>
      </c>
      <c r="P586">
        <v>0</v>
      </c>
      <c r="Q586">
        <v>0</v>
      </c>
      <c r="R586">
        <v>0</v>
      </c>
      <c r="S586">
        <v>0</v>
      </c>
      <c r="T586">
        <v>0</v>
      </c>
      <c r="U586">
        <v>0</v>
      </c>
      <c r="V586">
        <v>0</v>
      </c>
      <c r="W586">
        <v>0</v>
      </c>
      <c r="X586">
        <v>0</v>
      </c>
      <c r="Y586">
        <v>24.7</v>
      </c>
      <c r="Z586">
        <v>5</v>
      </c>
      <c r="AA586">
        <v>19.5</v>
      </c>
      <c r="AB586">
        <v>17.399999999999999</v>
      </c>
      <c r="AC586">
        <v>1.2</v>
      </c>
      <c r="AD586">
        <v>0</v>
      </c>
      <c r="AE586">
        <v>0</v>
      </c>
      <c r="AF586">
        <v>0</v>
      </c>
      <c r="AG586">
        <v>2.2999999999999998</v>
      </c>
      <c r="AH586">
        <v>26.7</v>
      </c>
      <c r="AI586">
        <v>8.6999999999999993</v>
      </c>
      <c r="AJ586">
        <v>47.3</v>
      </c>
      <c r="AK586">
        <v>0</v>
      </c>
      <c r="AL586">
        <v>0</v>
      </c>
      <c r="AM586">
        <v>0</v>
      </c>
      <c r="AN586">
        <v>0</v>
      </c>
      <c r="AO586">
        <v>0</v>
      </c>
      <c r="AP586">
        <v>0</v>
      </c>
      <c r="AQ586">
        <v>0</v>
      </c>
      <c r="AR586">
        <v>0</v>
      </c>
      <c r="AS586">
        <v>1</v>
      </c>
      <c r="AT586">
        <v>1</v>
      </c>
      <c r="AU586">
        <v>1</v>
      </c>
      <c r="AV586">
        <v>1</v>
      </c>
      <c r="AW586">
        <v>1</v>
      </c>
      <c r="AX586">
        <v>1</v>
      </c>
      <c r="AY586">
        <v>1</v>
      </c>
      <c r="AZ586">
        <v>1</v>
      </c>
      <c r="BA586">
        <v>1</v>
      </c>
      <c r="BB586">
        <v>1</v>
      </c>
      <c r="BC586">
        <v>1</v>
      </c>
      <c r="BD586">
        <v>1</v>
      </c>
      <c r="BE586">
        <v>1</v>
      </c>
      <c r="BF586">
        <v>1</v>
      </c>
      <c r="BG586">
        <v>1</v>
      </c>
      <c r="BH586">
        <v>1</v>
      </c>
      <c r="BI586">
        <v>1</v>
      </c>
      <c r="BJ586">
        <v>1</v>
      </c>
      <c r="BK586">
        <v>1</v>
      </c>
      <c r="BL586">
        <v>1</v>
      </c>
      <c r="BM586">
        <v>1</v>
      </c>
      <c r="BN586">
        <v>1</v>
      </c>
      <c r="BO586">
        <v>1</v>
      </c>
      <c r="BP586">
        <v>1</v>
      </c>
      <c r="BQ586">
        <v>1</v>
      </c>
      <c r="BR586">
        <v>1</v>
      </c>
      <c r="BS586">
        <v>1</v>
      </c>
      <c r="BT586">
        <v>1</v>
      </c>
      <c r="BU586">
        <v>1</v>
      </c>
      <c r="BV586">
        <v>1</v>
      </c>
      <c r="BW586">
        <v>1</v>
      </c>
    </row>
    <row r="587" spans="1:75" x14ac:dyDescent="0.25">
      <c r="A587">
        <v>2449000</v>
      </c>
      <c r="B587">
        <v>1</v>
      </c>
      <c r="C587" s="1">
        <v>31656</v>
      </c>
      <c r="D587">
        <v>1</v>
      </c>
      <c r="E587">
        <v>12.3</v>
      </c>
      <c r="F587">
        <v>47.3</v>
      </c>
      <c r="G587">
        <v>25</v>
      </c>
      <c r="H587">
        <v>8</v>
      </c>
      <c r="I587">
        <v>1</v>
      </c>
      <c r="J587">
        <v>1</v>
      </c>
      <c r="K587">
        <v>1</v>
      </c>
      <c r="N587">
        <v>0</v>
      </c>
      <c r="O587">
        <v>0</v>
      </c>
      <c r="P587">
        <v>0</v>
      </c>
      <c r="Q587">
        <v>0.5</v>
      </c>
      <c r="R587">
        <v>4.2</v>
      </c>
      <c r="S587">
        <v>0</v>
      </c>
      <c r="T587">
        <v>0</v>
      </c>
      <c r="U587">
        <v>0</v>
      </c>
      <c r="V587">
        <v>0</v>
      </c>
      <c r="W587">
        <v>0</v>
      </c>
      <c r="X587">
        <v>0</v>
      </c>
      <c r="Y587">
        <v>0</v>
      </c>
      <c r="Z587">
        <v>0</v>
      </c>
      <c r="AA587">
        <v>0</v>
      </c>
      <c r="AB587">
        <v>0</v>
      </c>
      <c r="AC587">
        <v>0</v>
      </c>
      <c r="AD587">
        <v>0</v>
      </c>
      <c r="AE587">
        <v>0</v>
      </c>
      <c r="AF587">
        <v>11.5</v>
      </c>
      <c r="AG587">
        <v>6.8</v>
      </c>
      <c r="AH587">
        <v>0</v>
      </c>
      <c r="AI587">
        <v>7.3</v>
      </c>
      <c r="AJ587">
        <v>0</v>
      </c>
      <c r="AK587">
        <v>0</v>
      </c>
      <c r="AL587">
        <v>12.3</v>
      </c>
      <c r="AM587">
        <v>3.2</v>
      </c>
      <c r="AN587">
        <v>0</v>
      </c>
      <c r="AO587">
        <v>0</v>
      </c>
      <c r="AP587">
        <v>1.5</v>
      </c>
      <c r="AQ587">
        <v>0</v>
      </c>
      <c r="AS587">
        <v>1</v>
      </c>
      <c r="AT587">
        <v>1</v>
      </c>
      <c r="AU587">
        <v>1</v>
      </c>
      <c r="AV587">
        <v>1</v>
      </c>
      <c r="AW587">
        <v>1</v>
      </c>
      <c r="AX587">
        <v>1</v>
      </c>
      <c r="AY587">
        <v>1</v>
      </c>
      <c r="AZ587">
        <v>1</v>
      </c>
      <c r="BA587">
        <v>1</v>
      </c>
      <c r="BB587">
        <v>1</v>
      </c>
      <c r="BC587">
        <v>1</v>
      </c>
      <c r="BD587">
        <v>1</v>
      </c>
      <c r="BE587">
        <v>1</v>
      </c>
      <c r="BF587">
        <v>1</v>
      </c>
      <c r="BG587">
        <v>1</v>
      </c>
      <c r="BH587">
        <v>1</v>
      </c>
      <c r="BI587">
        <v>1</v>
      </c>
      <c r="BJ587">
        <v>1</v>
      </c>
      <c r="BK587">
        <v>1</v>
      </c>
      <c r="BL587">
        <v>1</v>
      </c>
      <c r="BM587">
        <v>1</v>
      </c>
      <c r="BN587">
        <v>1</v>
      </c>
      <c r="BO587">
        <v>1</v>
      </c>
      <c r="BP587">
        <v>1</v>
      </c>
      <c r="BQ587">
        <v>1</v>
      </c>
      <c r="BR587">
        <v>1</v>
      </c>
      <c r="BS587">
        <v>1</v>
      </c>
      <c r="BT587">
        <v>1</v>
      </c>
      <c r="BU587">
        <v>1</v>
      </c>
      <c r="BV587">
        <v>1</v>
      </c>
      <c r="BW587">
        <v>0</v>
      </c>
    </row>
    <row r="588" spans="1:75" x14ac:dyDescent="0.25">
      <c r="A588">
        <v>2449000</v>
      </c>
      <c r="B588">
        <v>1</v>
      </c>
      <c r="C588" s="1">
        <v>31686</v>
      </c>
      <c r="D588">
        <v>1</v>
      </c>
      <c r="E588">
        <v>19.899999999999999</v>
      </c>
      <c r="F588">
        <v>71.400000000000006</v>
      </c>
      <c r="G588">
        <v>10</v>
      </c>
      <c r="H588">
        <v>8</v>
      </c>
      <c r="I588">
        <v>1</v>
      </c>
      <c r="J588">
        <v>1</v>
      </c>
      <c r="K588">
        <v>1</v>
      </c>
      <c r="N588">
        <v>0</v>
      </c>
      <c r="O588">
        <v>0</v>
      </c>
      <c r="P588">
        <v>0</v>
      </c>
      <c r="Q588">
        <v>0</v>
      </c>
      <c r="R588">
        <v>0</v>
      </c>
      <c r="S588">
        <v>0</v>
      </c>
      <c r="T588">
        <v>0</v>
      </c>
      <c r="U588">
        <v>0</v>
      </c>
      <c r="V588">
        <v>0</v>
      </c>
      <c r="W588">
        <v>19.899999999999999</v>
      </c>
      <c r="X588">
        <v>0</v>
      </c>
      <c r="Y588">
        <v>0.5</v>
      </c>
      <c r="Z588">
        <v>0</v>
      </c>
      <c r="AA588">
        <v>0</v>
      </c>
      <c r="AB588">
        <v>0</v>
      </c>
      <c r="AC588">
        <v>0</v>
      </c>
      <c r="AD588">
        <v>0</v>
      </c>
      <c r="AE588">
        <v>19.8</v>
      </c>
      <c r="AF588">
        <v>6.8</v>
      </c>
      <c r="AG588">
        <v>4.2</v>
      </c>
      <c r="AH588">
        <v>4.9000000000000004</v>
      </c>
      <c r="AI588">
        <v>3.3</v>
      </c>
      <c r="AJ588">
        <v>0</v>
      </c>
      <c r="AK588">
        <v>0</v>
      </c>
      <c r="AL588">
        <v>0</v>
      </c>
      <c r="AM588">
        <v>0</v>
      </c>
      <c r="AN588">
        <v>0</v>
      </c>
      <c r="AO588">
        <v>0</v>
      </c>
      <c r="AP588">
        <v>12</v>
      </c>
      <c r="AQ588">
        <v>0</v>
      </c>
      <c r="AR588">
        <v>0</v>
      </c>
      <c r="AS588">
        <v>1</v>
      </c>
      <c r="AT588">
        <v>1</v>
      </c>
      <c r="AU588">
        <v>1</v>
      </c>
      <c r="AV588">
        <v>1</v>
      </c>
      <c r="AW588">
        <v>1</v>
      </c>
      <c r="AX588">
        <v>1</v>
      </c>
      <c r="AY588">
        <v>1</v>
      </c>
      <c r="AZ588">
        <v>1</v>
      </c>
      <c r="BA588">
        <v>1</v>
      </c>
      <c r="BB588">
        <v>1</v>
      </c>
      <c r="BC588">
        <v>1</v>
      </c>
      <c r="BD588">
        <v>1</v>
      </c>
      <c r="BE588">
        <v>1</v>
      </c>
      <c r="BF588">
        <v>1</v>
      </c>
      <c r="BG588">
        <v>1</v>
      </c>
      <c r="BH588">
        <v>1</v>
      </c>
      <c r="BI588">
        <v>1</v>
      </c>
      <c r="BJ588">
        <v>1</v>
      </c>
      <c r="BK588">
        <v>1</v>
      </c>
      <c r="BL588">
        <v>1</v>
      </c>
      <c r="BM588">
        <v>1</v>
      </c>
      <c r="BN588">
        <v>1</v>
      </c>
      <c r="BO588">
        <v>1</v>
      </c>
      <c r="BP588">
        <v>1</v>
      </c>
      <c r="BQ588">
        <v>1</v>
      </c>
      <c r="BR588">
        <v>1</v>
      </c>
      <c r="BS588">
        <v>1</v>
      </c>
      <c r="BT588">
        <v>1</v>
      </c>
      <c r="BU588">
        <v>1</v>
      </c>
      <c r="BV588">
        <v>1</v>
      </c>
      <c r="BW588">
        <v>1</v>
      </c>
    </row>
    <row r="589" spans="1:75" x14ac:dyDescent="0.25">
      <c r="A589">
        <v>2449000</v>
      </c>
      <c r="B589">
        <v>1</v>
      </c>
      <c r="C589" s="1">
        <v>31717</v>
      </c>
      <c r="D589">
        <v>1</v>
      </c>
      <c r="E589">
        <v>31.2</v>
      </c>
      <c r="F589">
        <v>73.7</v>
      </c>
      <c r="G589">
        <v>11</v>
      </c>
      <c r="H589">
        <v>10</v>
      </c>
      <c r="I589">
        <v>1</v>
      </c>
      <c r="J589">
        <v>1</v>
      </c>
      <c r="K589">
        <v>1</v>
      </c>
      <c r="N589">
        <v>0</v>
      </c>
      <c r="O589">
        <v>15</v>
      </c>
      <c r="P589">
        <v>0.3</v>
      </c>
      <c r="Q589">
        <v>0.2</v>
      </c>
      <c r="R589">
        <v>0</v>
      </c>
      <c r="S589">
        <v>2.2000000000000002</v>
      </c>
      <c r="T589">
        <v>2.1</v>
      </c>
      <c r="U589">
        <v>0</v>
      </c>
      <c r="V589">
        <v>0</v>
      </c>
      <c r="W589">
        <v>0.6</v>
      </c>
      <c r="X589">
        <v>31.2</v>
      </c>
      <c r="Y589">
        <v>0</v>
      </c>
      <c r="Z589">
        <v>0</v>
      </c>
      <c r="AA589">
        <v>0</v>
      </c>
      <c r="AB589">
        <v>0</v>
      </c>
      <c r="AC589">
        <v>0</v>
      </c>
      <c r="AD589">
        <v>0</v>
      </c>
      <c r="AE589">
        <v>0</v>
      </c>
      <c r="AF589">
        <v>0</v>
      </c>
      <c r="AG589">
        <v>0</v>
      </c>
      <c r="AH589">
        <v>4.5</v>
      </c>
      <c r="AI589">
        <v>0</v>
      </c>
      <c r="AJ589">
        <v>0</v>
      </c>
      <c r="AK589">
        <v>0</v>
      </c>
      <c r="AL589">
        <v>0</v>
      </c>
      <c r="AM589">
        <v>4.3</v>
      </c>
      <c r="AN589">
        <v>0</v>
      </c>
      <c r="AO589">
        <v>0</v>
      </c>
      <c r="AP589">
        <v>0</v>
      </c>
      <c r="AQ589">
        <v>13.3</v>
      </c>
      <c r="AS589">
        <v>1</v>
      </c>
      <c r="AT589">
        <v>1</v>
      </c>
      <c r="AU589">
        <v>1</v>
      </c>
      <c r="AV589">
        <v>1</v>
      </c>
      <c r="AW589">
        <v>1</v>
      </c>
      <c r="AX589">
        <v>1</v>
      </c>
      <c r="AY589">
        <v>1</v>
      </c>
      <c r="AZ589">
        <v>1</v>
      </c>
      <c r="BA589">
        <v>1</v>
      </c>
      <c r="BB589">
        <v>1</v>
      </c>
      <c r="BC589">
        <v>1</v>
      </c>
      <c r="BD589">
        <v>1</v>
      </c>
      <c r="BE589">
        <v>1</v>
      </c>
      <c r="BF589">
        <v>1</v>
      </c>
      <c r="BG589">
        <v>1</v>
      </c>
      <c r="BH589">
        <v>1</v>
      </c>
      <c r="BI589">
        <v>1</v>
      </c>
      <c r="BJ589">
        <v>1</v>
      </c>
      <c r="BK589">
        <v>1</v>
      </c>
      <c r="BL589">
        <v>1</v>
      </c>
      <c r="BM589">
        <v>1</v>
      </c>
      <c r="BN589">
        <v>1</v>
      </c>
      <c r="BO589">
        <v>1</v>
      </c>
      <c r="BP589">
        <v>1</v>
      </c>
      <c r="BQ589">
        <v>1</v>
      </c>
      <c r="BR589">
        <v>1</v>
      </c>
      <c r="BS589">
        <v>1</v>
      </c>
      <c r="BT589">
        <v>1</v>
      </c>
      <c r="BU589">
        <v>1</v>
      </c>
      <c r="BV589">
        <v>1</v>
      </c>
      <c r="BW589">
        <v>0</v>
      </c>
    </row>
    <row r="590" spans="1:75" x14ac:dyDescent="0.25">
      <c r="A590">
        <v>2449000</v>
      </c>
      <c r="B590">
        <v>1</v>
      </c>
      <c r="C590" s="1">
        <v>31747</v>
      </c>
      <c r="D590">
        <v>1</v>
      </c>
      <c r="E590">
        <v>31.4</v>
      </c>
      <c r="F590">
        <v>114.4</v>
      </c>
      <c r="G590">
        <v>18</v>
      </c>
      <c r="H590">
        <v>12</v>
      </c>
      <c r="I590">
        <v>1</v>
      </c>
      <c r="J590">
        <v>1</v>
      </c>
      <c r="K590">
        <v>1</v>
      </c>
      <c r="N590">
        <v>1.3</v>
      </c>
      <c r="O590">
        <v>8.3000000000000007</v>
      </c>
      <c r="P590">
        <v>0.1</v>
      </c>
      <c r="Q590">
        <v>0</v>
      </c>
      <c r="R590">
        <v>0</v>
      </c>
      <c r="S590">
        <v>12.3</v>
      </c>
      <c r="T590">
        <v>0</v>
      </c>
      <c r="U590">
        <v>1.6</v>
      </c>
      <c r="V590">
        <v>0</v>
      </c>
      <c r="W590">
        <v>0</v>
      </c>
      <c r="X590">
        <v>0</v>
      </c>
      <c r="Y590">
        <v>6.4</v>
      </c>
      <c r="Z590">
        <v>0</v>
      </c>
      <c r="AA590">
        <v>0</v>
      </c>
      <c r="AB590">
        <v>0</v>
      </c>
      <c r="AC590">
        <v>0</v>
      </c>
      <c r="AD590">
        <v>0.5</v>
      </c>
      <c r="AE590">
        <v>31.4</v>
      </c>
      <c r="AF590">
        <v>19.399999999999999</v>
      </c>
      <c r="AG590">
        <v>0</v>
      </c>
      <c r="AH590">
        <v>0</v>
      </c>
      <c r="AI590">
        <v>10.4</v>
      </c>
      <c r="AJ590">
        <v>0</v>
      </c>
      <c r="AK590">
        <v>0</v>
      </c>
      <c r="AL590">
        <v>0</v>
      </c>
      <c r="AM590">
        <v>0</v>
      </c>
      <c r="AN590">
        <v>0</v>
      </c>
      <c r="AO590">
        <v>7.2</v>
      </c>
      <c r="AP590">
        <v>15.5</v>
      </c>
      <c r="AQ590">
        <v>0</v>
      </c>
      <c r="AR590">
        <v>0</v>
      </c>
      <c r="AS590">
        <v>1</v>
      </c>
      <c r="AT590">
        <v>1</v>
      </c>
      <c r="AU590">
        <v>1</v>
      </c>
      <c r="AV590">
        <v>1</v>
      </c>
      <c r="AW590">
        <v>1</v>
      </c>
      <c r="AX590">
        <v>1</v>
      </c>
      <c r="AY590">
        <v>1</v>
      </c>
      <c r="AZ590">
        <v>1</v>
      </c>
      <c r="BA590">
        <v>1</v>
      </c>
      <c r="BB590">
        <v>1</v>
      </c>
      <c r="BC590">
        <v>1</v>
      </c>
      <c r="BD590">
        <v>1</v>
      </c>
      <c r="BE590">
        <v>1</v>
      </c>
      <c r="BF590">
        <v>1</v>
      </c>
      <c r="BG590">
        <v>1</v>
      </c>
      <c r="BH590">
        <v>1</v>
      </c>
      <c r="BI590">
        <v>1</v>
      </c>
      <c r="BJ590">
        <v>1</v>
      </c>
      <c r="BK590">
        <v>1</v>
      </c>
      <c r="BL590">
        <v>1</v>
      </c>
      <c r="BM590">
        <v>1</v>
      </c>
      <c r="BN590">
        <v>1</v>
      </c>
      <c r="BO590">
        <v>1</v>
      </c>
      <c r="BP590">
        <v>1</v>
      </c>
      <c r="BQ590">
        <v>1</v>
      </c>
      <c r="BR590">
        <v>1</v>
      </c>
      <c r="BS590">
        <v>1</v>
      </c>
      <c r="BT590">
        <v>1</v>
      </c>
      <c r="BU590">
        <v>1</v>
      </c>
      <c r="BV590">
        <v>1</v>
      </c>
      <c r="BW590">
        <v>1</v>
      </c>
    </row>
    <row r="591" spans="1:75" s="2" customFormat="1" x14ac:dyDescent="0.25">
      <c r="A591" s="2">
        <v>2449000</v>
      </c>
      <c r="B591" s="2">
        <v>1</v>
      </c>
      <c r="C591" s="3">
        <v>31778</v>
      </c>
      <c r="D591" s="2">
        <v>1</v>
      </c>
      <c r="E591" s="2">
        <v>64.5</v>
      </c>
      <c r="F591" s="2">
        <v>171</v>
      </c>
      <c r="G591" s="2">
        <v>16</v>
      </c>
      <c r="H591" s="2">
        <v>12</v>
      </c>
      <c r="I591" s="2">
        <v>1</v>
      </c>
      <c r="J591" s="2">
        <v>1</v>
      </c>
      <c r="K591" s="2">
        <v>1</v>
      </c>
      <c r="N591" s="2">
        <v>0</v>
      </c>
      <c r="O591" s="2">
        <v>0</v>
      </c>
      <c r="P591" s="2">
        <v>7.5</v>
      </c>
      <c r="Q591" s="2">
        <v>0</v>
      </c>
      <c r="R591" s="2">
        <v>0</v>
      </c>
      <c r="S591" s="2">
        <v>0</v>
      </c>
      <c r="T591" s="2">
        <v>0</v>
      </c>
      <c r="U591" s="2">
        <v>0</v>
      </c>
      <c r="V591" s="2">
        <v>1.3</v>
      </c>
      <c r="W591" s="2">
        <v>0</v>
      </c>
      <c r="X591" s="2">
        <v>0</v>
      </c>
      <c r="Y591" s="2">
        <v>0</v>
      </c>
      <c r="Z591" s="2">
        <v>10.5</v>
      </c>
      <c r="AA591" s="2">
        <v>3</v>
      </c>
      <c r="AB591" s="2">
        <v>0</v>
      </c>
      <c r="AC591" s="2">
        <v>64.5</v>
      </c>
      <c r="AD591" s="2">
        <v>23.1</v>
      </c>
      <c r="AE591" s="2">
        <v>0</v>
      </c>
      <c r="AF591" s="2">
        <v>10.7</v>
      </c>
      <c r="AG591" s="2">
        <v>0</v>
      </c>
      <c r="AH591" s="2">
        <v>0</v>
      </c>
      <c r="AI591" s="2">
        <v>0</v>
      </c>
      <c r="AJ591" s="2">
        <v>5.3</v>
      </c>
      <c r="AK591" s="2">
        <v>30.1</v>
      </c>
      <c r="AL591" s="2">
        <v>0</v>
      </c>
      <c r="AM591" s="2">
        <v>0</v>
      </c>
      <c r="AN591" s="2">
        <v>0</v>
      </c>
      <c r="AO591" s="2">
        <v>0</v>
      </c>
      <c r="AP591" s="2">
        <v>4.3</v>
      </c>
      <c r="AQ591" s="2">
        <v>5</v>
      </c>
      <c r="AR591" s="2">
        <v>5.7</v>
      </c>
      <c r="AS591" s="2">
        <v>1</v>
      </c>
      <c r="AT591" s="2">
        <v>1</v>
      </c>
      <c r="AU591" s="2">
        <v>1</v>
      </c>
      <c r="AV591" s="2">
        <v>1</v>
      </c>
      <c r="AW591" s="2">
        <v>1</v>
      </c>
      <c r="AX591" s="2">
        <v>1</v>
      </c>
      <c r="AY591" s="2">
        <v>1</v>
      </c>
      <c r="AZ591" s="2">
        <v>1</v>
      </c>
      <c r="BA591" s="2">
        <v>1</v>
      </c>
      <c r="BB591" s="2">
        <v>1</v>
      </c>
      <c r="BC591" s="2">
        <v>1</v>
      </c>
      <c r="BD591" s="2">
        <v>1</v>
      </c>
      <c r="BE591" s="2">
        <v>1</v>
      </c>
      <c r="BF591" s="2">
        <v>1</v>
      </c>
      <c r="BG591" s="2">
        <v>1</v>
      </c>
      <c r="BH591" s="2">
        <v>1</v>
      </c>
      <c r="BI591" s="2">
        <v>1</v>
      </c>
      <c r="BJ591" s="2">
        <v>1</v>
      </c>
      <c r="BK591" s="2">
        <v>1</v>
      </c>
      <c r="BL591" s="2">
        <v>1</v>
      </c>
      <c r="BM591" s="2">
        <v>1</v>
      </c>
      <c r="BN591" s="2">
        <v>1</v>
      </c>
      <c r="BO591" s="2">
        <v>1</v>
      </c>
      <c r="BP591" s="2">
        <v>1</v>
      </c>
      <c r="BQ591" s="2">
        <v>1</v>
      </c>
      <c r="BR591" s="2">
        <v>1</v>
      </c>
      <c r="BS591" s="2">
        <v>1</v>
      </c>
      <c r="BT591" s="2">
        <v>1</v>
      </c>
      <c r="BU591" s="2">
        <v>1</v>
      </c>
      <c r="BV591" s="2">
        <v>1</v>
      </c>
      <c r="BW591" s="2">
        <v>1</v>
      </c>
    </row>
    <row r="592" spans="1:75" x14ac:dyDescent="0.25">
      <c r="A592">
        <v>2449000</v>
      </c>
      <c r="B592">
        <v>1</v>
      </c>
      <c r="C592" s="1">
        <v>31809</v>
      </c>
      <c r="D592">
        <v>1</v>
      </c>
      <c r="E592">
        <v>49.8</v>
      </c>
      <c r="F592">
        <v>158.6</v>
      </c>
      <c r="G592">
        <v>4</v>
      </c>
      <c r="H592">
        <v>18</v>
      </c>
      <c r="I592">
        <v>1</v>
      </c>
      <c r="J592">
        <v>1</v>
      </c>
      <c r="K592">
        <v>1</v>
      </c>
      <c r="N592">
        <v>8.4</v>
      </c>
      <c r="O592">
        <v>6.3</v>
      </c>
      <c r="P592">
        <v>5.0999999999999996</v>
      </c>
      <c r="Q592">
        <v>49.8</v>
      </c>
      <c r="R592">
        <v>8.6</v>
      </c>
      <c r="S592">
        <v>3.3</v>
      </c>
      <c r="T592">
        <v>1.9</v>
      </c>
      <c r="U592">
        <v>1.3</v>
      </c>
      <c r="V592">
        <v>12.5</v>
      </c>
      <c r="W592">
        <v>2.4</v>
      </c>
      <c r="X592">
        <v>0</v>
      </c>
      <c r="Y592">
        <v>5.4</v>
      </c>
      <c r="Z592">
        <v>1.1000000000000001</v>
      </c>
      <c r="AA592">
        <v>8</v>
      </c>
      <c r="AB592">
        <v>16.8</v>
      </c>
      <c r="AC592">
        <v>0</v>
      </c>
      <c r="AD592">
        <v>3.2</v>
      </c>
      <c r="AE592">
        <v>1.9</v>
      </c>
      <c r="AF592">
        <v>1.4</v>
      </c>
      <c r="AG592">
        <v>21.2</v>
      </c>
      <c r="AH592">
        <v>0</v>
      </c>
      <c r="AI592">
        <v>0</v>
      </c>
      <c r="AJ592">
        <v>0</v>
      </c>
      <c r="AK592">
        <v>0</v>
      </c>
      <c r="AL592">
        <v>0</v>
      </c>
      <c r="AM592">
        <v>0</v>
      </c>
      <c r="AN592">
        <v>0</v>
      </c>
      <c r="AO592">
        <v>0</v>
      </c>
      <c r="AS592">
        <v>1</v>
      </c>
      <c r="AT592">
        <v>1</v>
      </c>
      <c r="AU592">
        <v>1</v>
      </c>
      <c r="AV592">
        <v>1</v>
      </c>
      <c r="AW592">
        <v>1</v>
      </c>
      <c r="AX592">
        <v>1</v>
      </c>
      <c r="AY592">
        <v>1</v>
      </c>
      <c r="AZ592">
        <v>1</v>
      </c>
      <c r="BA592">
        <v>1</v>
      </c>
      <c r="BB592">
        <v>1</v>
      </c>
      <c r="BC592">
        <v>1</v>
      </c>
      <c r="BD592">
        <v>1</v>
      </c>
      <c r="BE592">
        <v>1</v>
      </c>
      <c r="BF592">
        <v>1</v>
      </c>
      <c r="BG592">
        <v>1</v>
      </c>
      <c r="BH592">
        <v>1</v>
      </c>
      <c r="BI592">
        <v>1</v>
      </c>
      <c r="BJ592">
        <v>1</v>
      </c>
      <c r="BK592">
        <v>1</v>
      </c>
      <c r="BL592">
        <v>1</v>
      </c>
      <c r="BM592">
        <v>1</v>
      </c>
      <c r="BN592">
        <v>1</v>
      </c>
      <c r="BO592">
        <v>1</v>
      </c>
      <c r="BP592">
        <v>1</v>
      </c>
      <c r="BQ592">
        <v>1</v>
      </c>
      <c r="BR592">
        <v>1</v>
      </c>
      <c r="BS592">
        <v>1</v>
      </c>
      <c r="BT592">
        <v>1</v>
      </c>
      <c r="BU592">
        <v>0</v>
      </c>
    </row>
    <row r="593" spans="1:75" x14ac:dyDescent="0.25">
      <c r="A593">
        <v>2449000</v>
      </c>
      <c r="B593">
        <v>1</v>
      </c>
      <c r="C593" s="1">
        <v>31837</v>
      </c>
      <c r="D593">
        <v>1</v>
      </c>
      <c r="E593">
        <v>6</v>
      </c>
      <c r="F593">
        <v>10.9</v>
      </c>
      <c r="G593">
        <v>19</v>
      </c>
      <c r="H593">
        <v>2</v>
      </c>
      <c r="I593">
        <v>1</v>
      </c>
      <c r="J593">
        <v>1</v>
      </c>
      <c r="K593">
        <v>1</v>
      </c>
      <c r="N593">
        <v>0</v>
      </c>
      <c r="O593">
        <v>0</v>
      </c>
      <c r="P593">
        <v>0</v>
      </c>
      <c r="Q593">
        <v>0</v>
      </c>
      <c r="R593">
        <v>0</v>
      </c>
      <c r="S593">
        <v>0</v>
      </c>
      <c r="T593">
        <v>0</v>
      </c>
      <c r="U593">
        <v>0</v>
      </c>
      <c r="V593">
        <v>0</v>
      </c>
      <c r="W593">
        <v>4.9000000000000004</v>
      </c>
      <c r="X593">
        <v>0</v>
      </c>
      <c r="Y593">
        <v>0</v>
      </c>
      <c r="Z593">
        <v>0</v>
      </c>
      <c r="AA593">
        <v>0</v>
      </c>
      <c r="AB593">
        <v>0</v>
      </c>
      <c r="AC593">
        <v>0</v>
      </c>
      <c r="AD593">
        <v>0</v>
      </c>
      <c r="AE593">
        <v>0</v>
      </c>
      <c r="AF593">
        <v>6</v>
      </c>
      <c r="AG593">
        <v>0</v>
      </c>
      <c r="AH593">
        <v>0</v>
      </c>
      <c r="AI593">
        <v>0</v>
      </c>
      <c r="AJ593">
        <v>0</v>
      </c>
      <c r="AK593">
        <v>0</v>
      </c>
      <c r="AL593">
        <v>0</v>
      </c>
      <c r="AM593">
        <v>0</v>
      </c>
      <c r="AN593">
        <v>0</v>
      </c>
      <c r="AO593">
        <v>0</v>
      </c>
      <c r="AP593">
        <v>0</v>
      </c>
      <c r="AQ593">
        <v>0</v>
      </c>
      <c r="AR593">
        <v>0</v>
      </c>
      <c r="AS593">
        <v>1</v>
      </c>
      <c r="AT593">
        <v>1</v>
      </c>
      <c r="AU593">
        <v>1</v>
      </c>
      <c r="AV593">
        <v>1</v>
      </c>
      <c r="AW593">
        <v>1</v>
      </c>
      <c r="AX593">
        <v>1</v>
      </c>
      <c r="AY593">
        <v>1</v>
      </c>
      <c r="AZ593">
        <v>1</v>
      </c>
      <c r="BA593">
        <v>1</v>
      </c>
      <c r="BB593">
        <v>1</v>
      </c>
      <c r="BC593">
        <v>1</v>
      </c>
      <c r="BD593">
        <v>1</v>
      </c>
      <c r="BE593">
        <v>1</v>
      </c>
      <c r="BF593">
        <v>1</v>
      </c>
      <c r="BG593">
        <v>1</v>
      </c>
      <c r="BH593">
        <v>1</v>
      </c>
      <c r="BI593">
        <v>1</v>
      </c>
      <c r="BJ593">
        <v>1</v>
      </c>
      <c r="BK593">
        <v>1</v>
      </c>
      <c r="BL593">
        <v>1</v>
      </c>
      <c r="BM593">
        <v>1</v>
      </c>
      <c r="BN593">
        <v>1</v>
      </c>
      <c r="BO593">
        <v>1</v>
      </c>
      <c r="BP593">
        <v>1</v>
      </c>
      <c r="BQ593">
        <v>1</v>
      </c>
      <c r="BR593">
        <v>1</v>
      </c>
      <c r="BS593">
        <v>1</v>
      </c>
      <c r="BT593">
        <v>1</v>
      </c>
      <c r="BU593">
        <v>1</v>
      </c>
      <c r="BV593">
        <v>1</v>
      </c>
      <c r="BW593">
        <v>1</v>
      </c>
    </row>
    <row r="594" spans="1:75" x14ac:dyDescent="0.25">
      <c r="A594">
        <v>2449000</v>
      </c>
      <c r="B594">
        <v>1</v>
      </c>
      <c r="C594" s="1">
        <v>31868</v>
      </c>
      <c r="D594">
        <v>1</v>
      </c>
      <c r="E594">
        <v>18.600000000000001</v>
      </c>
      <c r="F594">
        <v>54.9</v>
      </c>
      <c r="G594">
        <v>14</v>
      </c>
      <c r="H594">
        <v>12</v>
      </c>
      <c r="I594">
        <v>1</v>
      </c>
      <c r="J594">
        <v>1</v>
      </c>
      <c r="K594">
        <v>1</v>
      </c>
      <c r="N594">
        <v>0</v>
      </c>
      <c r="O594">
        <v>13.9</v>
      </c>
      <c r="P594">
        <v>2.7</v>
      </c>
      <c r="Q594">
        <v>0.3</v>
      </c>
      <c r="R594">
        <v>0</v>
      </c>
      <c r="S594">
        <v>3.9</v>
      </c>
      <c r="T594">
        <v>0</v>
      </c>
      <c r="U594">
        <v>0</v>
      </c>
      <c r="V594">
        <v>0.7</v>
      </c>
      <c r="W594">
        <v>6.7</v>
      </c>
      <c r="X594">
        <v>0</v>
      </c>
      <c r="Y594">
        <v>0</v>
      </c>
      <c r="Z594">
        <v>0</v>
      </c>
      <c r="AA594">
        <v>18.600000000000001</v>
      </c>
      <c r="AB594">
        <v>0</v>
      </c>
      <c r="AC594">
        <v>0</v>
      </c>
      <c r="AD594">
        <v>0</v>
      </c>
      <c r="AE594">
        <v>0</v>
      </c>
      <c r="AF594">
        <v>0</v>
      </c>
      <c r="AG594">
        <v>0</v>
      </c>
      <c r="AH594">
        <v>0</v>
      </c>
      <c r="AI594">
        <v>2.5</v>
      </c>
      <c r="AJ594">
        <v>0</v>
      </c>
      <c r="AK594">
        <v>0.6</v>
      </c>
      <c r="AL594">
        <v>0</v>
      </c>
      <c r="AM594">
        <v>0</v>
      </c>
      <c r="AN594">
        <v>1.2</v>
      </c>
      <c r="AO594">
        <v>3.5</v>
      </c>
      <c r="AP594">
        <v>0.3</v>
      </c>
      <c r="AQ594">
        <v>0</v>
      </c>
      <c r="AS594">
        <v>1</v>
      </c>
      <c r="AT594">
        <v>1</v>
      </c>
      <c r="AU594">
        <v>1</v>
      </c>
      <c r="AV594">
        <v>1</v>
      </c>
      <c r="AW594">
        <v>1</v>
      </c>
      <c r="AX594">
        <v>1</v>
      </c>
      <c r="AY594">
        <v>1</v>
      </c>
      <c r="AZ594">
        <v>1</v>
      </c>
      <c r="BA594">
        <v>1</v>
      </c>
      <c r="BB594">
        <v>1</v>
      </c>
      <c r="BC594">
        <v>1</v>
      </c>
      <c r="BD594">
        <v>1</v>
      </c>
      <c r="BE594">
        <v>1</v>
      </c>
      <c r="BF594">
        <v>1</v>
      </c>
      <c r="BG594">
        <v>1</v>
      </c>
      <c r="BH594">
        <v>1</v>
      </c>
      <c r="BI594">
        <v>1</v>
      </c>
      <c r="BJ594">
        <v>1</v>
      </c>
      <c r="BK594">
        <v>1</v>
      </c>
      <c r="BL594">
        <v>1</v>
      </c>
      <c r="BM594">
        <v>1</v>
      </c>
      <c r="BN594">
        <v>1</v>
      </c>
      <c r="BO594">
        <v>1</v>
      </c>
      <c r="BP594">
        <v>1</v>
      </c>
      <c r="BQ594">
        <v>1</v>
      </c>
      <c r="BR594">
        <v>1</v>
      </c>
      <c r="BS594">
        <v>1</v>
      </c>
      <c r="BT594">
        <v>1</v>
      </c>
      <c r="BU594">
        <v>1</v>
      </c>
      <c r="BV594">
        <v>1</v>
      </c>
      <c r="BW594">
        <v>0</v>
      </c>
    </row>
    <row r="595" spans="1:75" x14ac:dyDescent="0.25">
      <c r="A595">
        <v>2449000</v>
      </c>
      <c r="B595">
        <v>1</v>
      </c>
      <c r="C595" s="1">
        <v>31898</v>
      </c>
      <c r="D595">
        <v>1</v>
      </c>
      <c r="E595">
        <v>45</v>
      </c>
      <c r="F595">
        <v>213.5</v>
      </c>
      <c r="G595">
        <v>20</v>
      </c>
      <c r="H595">
        <v>13</v>
      </c>
      <c r="I595">
        <v>1</v>
      </c>
      <c r="J595">
        <v>1</v>
      </c>
      <c r="K595">
        <v>1</v>
      </c>
      <c r="N595">
        <v>0</v>
      </c>
      <c r="O595">
        <v>0</v>
      </c>
      <c r="P595">
        <v>0</v>
      </c>
      <c r="Q595">
        <v>0</v>
      </c>
      <c r="R595">
        <v>6.6</v>
      </c>
      <c r="S595">
        <v>17.8</v>
      </c>
      <c r="T595">
        <v>12</v>
      </c>
      <c r="U595">
        <v>5.6</v>
      </c>
      <c r="V595">
        <v>15.9</v>
      </c>
      <c r="W595">
        <v>0</v>
      </c>
      <c r="X595">
        <v>0</v>
      </c>
      <c r="Y595">
        <v>1.9</v>
      </c>
      <c r="Z595">
        <v>0</v>
      </c>
      <c r="AA595">
        <v>0</v>
      </c>
      <c r="AB595">
        <v>42.4</v>
      </c>
      <c r="AC595">
        <v>28.8</v>
      </c>
      <c r="AD595">
        <v>0</v>
      </c>
      <c r="AE595">
        <v>6.5</v>
      </c>
      <c r="AF595">
        <v>16.100000000000001</v>
      </c>
      <c r="AG595">
        <v>45</v>
      </c>
      <c r="AH595">
        <v>12.8</v>
      </c>
      <c r="AI595">
        <v>0</v>
      </c>
      <c r="AJ595">
        <v>0</v>
      </c>
      <c r="AK595">
        <v>0</v>
      </c>
      <c r="AL595">
        <v>0</v>
      </c>
      <c r="AM595">
        <v>0</v>
      </c>
      <c r="AN595">
        <v>0</v>
      </c>
      <c r="AO595">
        <v>2.1</v>
      </c>
      <c r="AP595">
        <v>0</v>
      </c>
      <c r="AQ595">
        <v>0</v>
      </c>
      <c r="AR595">
        <v>0</v>
      </c>
      <c r="AS595">
        <v>1</v>
      </c>
      <c r="AT595">
        <v>1</v>
      </c>
      <c r="AU595">
        <v>1</v>
      </c>
      <c r="AV595">
        <v>1</v>
      </c>
      <c r="AW595">
        <v>1</v>
      </c>
      <c r="AX595">
        <v>1</v>
      </c>
      <c r="AY595">
        <v>1</v>
      </c>
      <c r="AZ595">
        <v>1</v>
      </c>
      <c r="BA595">
        <v>1</v>
      </c>
      <c r="BB595">
        <v>1</v>
      </c>
      <c r="BC595">
        <v>1</v>
      </c>
      <c r="BD595">
        <v>1</v>
      </c>
      <c r="BE595">
        <v>1</v>
      </c>
      <c r="BF595">
        <v>1</v>
      </c>
      <c r="BG595">
        <v>1</v>
      </c>
      <c r="BH595">
        <v>1</v>
      </c>
      <c r="BI595">
        <v>1</v>
      </c>
      <c r="BJ595">
        <v>1</v>
      </c>
      <c r="BK595">
        <v>1</v>
      </c>
      <c r="BL595">
        <v>1</v>
      </c>
      <c r="BM595">
        <v>1</v>
      </c>
      <c r="BN595">
        <v>1</v>
      </c>
      <c r="BO595">
        <v>1</v>
      </c>
      <c r="BP595">
        <v>1</v>
      </c>
      <c r="BQ595">
        <v>1</v>
      </c>
      <c r="BR595">
        <v>1</v>
      </c>
      <c r="BS595">
        <v>1</v>
      </c>
      <c r="BT595">
        <v>1</v>
      </c>
      <c r="BU595">
        <v>1</v>
      </c>
      <c r="BV595">
        <v>1</v>
      </c>
      <c r="BW595">
        <v>1</v>
      </c>
    </row>
    <row r="596" spans="1:75" x14ac:dyDescent="0.25">
      <c r="A596">
        <v>2449000</v>
      </c>
      <c r="B596">
        <v>1</v>
      </c>
      <c r="C596" s="1">
        <v>31929</v>
      </c>
      <c r="D596">
        <v>1</v>
      </c>
      <c r="E596">
        <v>58.1</v>
      </c>
      <c r="F596">
        <v>135.5</v>
      </c>
      <c r="G596">
        <v>15</v>
      </c>
      <c r="H596">
        <v>5</v>
      </c>
      <c r="I596">
        <v>1</v>
      </c>
      <c r="J596">
        <v>1</v>
      </c>
      <c r="K596">
        <v>1</v>
      </c>
      <c r="N596">
        <v>0</v>
      </c>
      <c r="O596">
        <v>0</v>
      </c>
      <c r="P596">
        <v>0</v>
      </c>
      <c r="Q596">
        <v>0</v>
      </c>
      <c r="R596">
        <v>0</v>
      </c>
      <c r="S596">
        <v>0</v>
      </c>
      <c r="T596">
        <v>19.5</v>
      </c>
      <c r="U596">
        <v>0</v>
      </c>
      <c r="V596">
        <v>0</v>
      </c>
      <c r="W596">
        <v>0</v>
      </c>
      <c r="X596">
        <v>0</v>
      </c>
      <c r="Y596">
        <v>0</v>
      </c>
      <c r="Z596">
        <v>0</v>
      </c>
      <c r="AA596">
        <v>32.1</v>
      </c>
      <c r="AB596">
        <v>58.1</v>
      </c>
      <c r="AC596">
        <v>21.1</v>
      </c>
      <c r="AD596">
        <v>0</v>
      </c>
      <c r="AE596">
        <v>0</v>
      </c>
      <c r="AF596">
        <v>0</v>
      </c>
      <c r="AG596">
        <v>0</v>
      </c>
      <c r="AH596">
        <v>0</v>
      </c>
      <c r="AI596">
        <v>0</v>
      </c>
      <c r="AJ596">
        <v>4.7</v>
      </c>
      <c r="AK596">
        <v>0</v>
      </c>
      <c r="AL596">
        <v>0</v>
      </c>
      <c r="AM596">
        <v>0</v>
      </c>
      <c r="AN596">
        <v>0</v>
      </c>
      <c r="AO596">
        <v>0</v>
      </c>
      <c r="AP596">
        <v>0</v>
      </c>
      <c r="AQ596">
        <v>0</v>
      </c>
      <c r="AS596">
        <v>1</v>
      </c>
      <c r="AT596">
        <v>1</v>
      </c>
      <c r="AU596">
        <v>1</v>
      </c>
      <c r="AV596">
        <v>1</v>
      </c>
      <c r="AW596">
        <v>1</v>
      </c>
      <c r="AX596">
        <v>1</v>
      </c>
      <c r="AY596">
        <v>1</v>
      </c>
      <c r="AZ596">
        <v>1</v>
      </c>
      <c r="BA596">
        <v>1</v>
      </c>
      <c r="BB596">
        <v>1</v>
      </c>
      <c r="BC596">
        <v>1</v>
      </c>
      <c r="BD596">
        <v>1</v>
      </c>
      <c r="BE596">
        <v>1</v>
      </c>
      <c r="BF596">
        <v>1</v>
      </c>
      <c r="BG596">
        <v>1</v>
      </c>
      <c r="BH596">
        <v>1</v>
      </c>
      <c r="BI596">
        <v>1</v>
      </c>
      <c r="BJ596">
        <v>1</v>
      </c>
      <c r="BK596">
        <v>1</v>
      </c>
      <c r="BL596">
        <v>1</v>
      </c>
      <c r="BM596">
        <v>1</v>
      </c>
      <c r="BN596">
        <v>1</v>
      </c>
      <c r="BO596">
        <v>1</v>
      </c>
      <c r="BP596">
        <v>1</v>
      </c>
      <c r="BQ596">
        <v>1</v>
      </c>
      <c r="BR596">
        <v>1</v>
      </c>
      <c r="BS596">
        <v>1</v>
      </c>
      <c r="BT596">
        <v>1</v>
      </c>
      <c r="BU596">
        <v>1</v>
      </c>
      <c r="BV596">
        <v>1</v>
      </c>
      <c r="BW596">
        <v>0</v>
      </c>
    </row>
    <row r="597" spans="1:75" x14ac:dyDescent="0.25">
      <c r="A597">
        <v>2449000</v>
      </c>
      <c r="B597">
        <v>1</v>
      </c>
      <c r="C597" s="1">
        <v>31959</v>
      </c>
      <c r="D597">
        <v>1</v>
      </c>
      <c r="E597">
        <v>19.2</v>
      </c>
      <c r="F597">
        <v>25.7</v>
      </c>
      <c r="G597">
        <v>9</v>
      </c>
      <c r="H597">
        <v>5</v>
      </c>
      <c r="I597">
        <v>1</v>
      </c>
      <c r="J597">
        <v>1</v>
      </c>
      <c r="K597">
        <v>1</v>
      </c>
      <c r="N597">
        <v>0</v>
      </c>
      <c r="O597">
        <v>0.1</v>
      </c>
      <c r="P597">
        <v>0</v>
      </c>
      <c r="Q597">
        <v>0</v>
      </c>
      <c r="R597">
        <v>0</v>
      </c>
      <c r="S597">
        <v>0</v>
      </c>
      <c r="T597">
        <v>0</v>
      </c>
      <c r="U597">
        <v>1.4</v>
      </c>
      <c r="V597">
        <v>19.2</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2.2999999999999998</v>
      </c>
      <c r="AR597">
        <v>2.7</v>
      </c>
      <c r="AS597">
        <v>1</v>
      </c>
      <c r="AT597">
        <v>1</v>
      </c>
      <c r="AU597">
        <v>1</v>
      </c>
      <c r="AV597">
        <v>1</v>
      </c>
      <c r="AW597">
        <v>1</v>
      </c>
      <c r="AX597">
        <v>1</v>
      </c>
      <c r="AY597">
        <v>1</v>
      </c>
      <c r="AZ597">
        <v>1</v>
      </c>
      <c r="BA597">
        <v>1</v>
      </c>
      <c r="BB597">
        <v>1</v>
      </c>
      <c r="BC597">
        <v>1</v>
      </c>
      <c r="BD597">
        <v>1</v>
      </c>
      <c r="BE597">
        <v>1</v>
      </c>
      <c r="BF597">
        <v>1</v>
      </c>
      <c r="BG597">
        <v>1</v>
      </c>
      <c r="BH597">
        <v>1</v>
      </c>
      <c r="BI597">
        <v>1</v>
      </c>
      <c r="BJ597">
        <v>1</v>
      </c>
      <c r="BK597">
        <v>1</v>
      </c>
      <c r="BL597">
        <v>1</v>
      </c>
      <c r="BM597">
        <v>1</v>
      </c>
      <c r="BN597">
        <v>1</v>
      </c>
      <c r="BO597">
        <v>1</v>
      </c>
      <c r="BP597">
        <v>1</v>
      </c>
      <c r="BQ597">
        <v>1</v>
      </c>
      <c r="BR597">
        <v>1</v>
      </c>
      <c r="BS597">
        <v>1</v>
      </c>
      <c r="BT597">
        <v>1</v>
      </c>
      <c r="BU597">
        <v>1</v>
      </c>
      <c r="BV597">
        <v>1</v>
      </c>
      <c r="BW597">
        <v>1</v>
      </c>
    </row>
    <row r="598" spans="1:75" x14ac:dyDescent="0.25">
      <c r="A598">
        <v>2449000</v>
      </c>
      <c r="B598">
        <v>1</v>
      </c>
      <c r="C598" s="1">
        <v>31990</v>
      </c>
      <c r="D598">
        <v>1</v>
      </c>
      <c r="E598">
        <v>24.2</v>
      </c>
      <c r="F598">
        <v>34.5</v>
      </c>
      <c r="G598">
        <v>17</v>
      </c>
      <c r="H598">
        <v>4</v>
      </c>
      <c r="I598">
        <v>1</v>
      </c>
      <c r="J598">
        <v>1</v>
      </c>
      <c r="K598">
        <v>1</v>
      </c>
      <c r="N598">
        <v>0</v>
      </c>
      <c r="O598">
        <v>0</v>
      </c>
      <c r="P598">
        <v>0</v>
      </c>
      <c r="Q598">
        <v>0</v>
      </c>
      <c r="R598">
        <v>0</v>
      </c>
      <c r="S598">
        <v>0</v>
      </c>
      <c r="T598">
        <v>3.2</v>
      </c>
      <c r="U598">
        <v>0</v>
      </c>
      <c r="V598">
        <v>0</v>
      </c>
      <c r="W598">
        <v>0</v>
      </c>
      <c r="X598">
        <v>0</v>
      </c>
      <c r="Y598">
        <v>0</v>
      </c>
      <c r="Z598">
        <v>0</v>
      </c>
      <c r="AA598">
        <v>0</v>
      </c>
      <c r="AB598">
        <v>0</v>
      </c>
      <c r="AC598">
        <v>0</v>
      </c>
      <c r="AD598">
        <v>24.2</v>
      </c>
      <c r="AE598">
        <v>0</v>
      </c>
      <c r="AF598">
        <v>1.3</v>
      </c>
      <c r="AG598">
        <v>0</v>
      </c>
      <c r="AH598">
        <v>0</v>
      </c>
      <c r="AI598">
        <v>0</v>
      </c>
      <c r="AJ598">
        <v>0</v>
      </c>
      <c r="AK598">
        <v>0</v>
      </c>
      <c r="AL598">
        <v>0</v>
      </c>
      <c r="AM598">
        <v>0</v>
      </c>
      <c r="AN598">
        <v>0</v>
      </c>
      <c r="AO598">
        <v>0</v>
      </c>
      <c r="AP598">
        <v>0</v>
      </c>
      <c r="AQ598">
        <v>0</v>
      </c>
      <c r="AR598">
        <v>5.8</v>
      </c>
      <c r="AS598">
        <v>1</v>
      </c>
      <c r="AT598">
        <v>1</v>
      </c>
      <c r="AU598">
        <v>1</v>
      </c>
      <c r="AV598">
        <v>1</v>
      </c>
      <c r="AW598">
        <v>1</v>
      </c>
      <c r="AX598">
        <v>1</v>
      </c>
      <c r="AY598">
        <v>1</v>
      </c>
      <c r="AZ598">
        <v>1</v>
      </c>
      <c r="BA598">
        <v>1</v>
      </c>
      <c r="BB598">
        <v>1</v>
      </c>
      <c r="BC598">
        <v>1</v>
      </c>
      <c r="BD598">
        <v>1</v>
      </c>
      <c r="BE598">
        <v>1</v>
      </c>
      <c r="BF598">
        <v>1</v>
      </c>
      <c r="BG598">
        <v>1</v>
      </c>
      <c r="BH598">
        <v>1</v>
      </c>
      <c r="BI598">
        <v>1</v>
      </c>
      <c r="BJ598">
        <v>1</v>
      </c>
      <c r="BK598">
        <v>1</v>
      </c>
      <c r="BL598">
        <v>1</v>
      </c>
      <c r="BM598">
        <v>1</v>
      </c>
      <c r="BN598">
        <v>1</v>
      </c>
      <c r="BO598">
        <v>1</v>
      </c>
      <c r="BP598">
        <v>1</v>
      </c>
      <c r="BQ598">
        <v>1</v>
      </c>
      <c r="BR598">
        <v>1</v>
      </c>
      <c r="BS598">
        <v>1</v>
      </c>
      <c r="BT598">
        <v>1</v>
      </c>
      <c r="BU598">
        <v>1</v>
      </c>
      <c r="BV598">
        <v>1</v>
      </c>
      <c r="BW598">
        <v>1</v>
      </c>
    </row>
    <row r="599" spans="1:75" x14ac:dyDescent="0.25">
      <c r="A599">
        <v>2449000</v>
      </c>
      <c r="B599">
        <v>1</v>
      </c>
      <c r="C599" s="1">
        <v>32021</v>
      </c>
      <c r="D599">
        <v>1</v>
      </c>
      <c r="E599">
        <v>29.6</v>
      </c>
      <c r="F599">
        <v>119.6</v>
      </c>
      <c r="G599">
        <v>16</v>
      </c>
      <c r="H599">
        <v>13</v>
      </c>
      <c r="I599">
        <v>1</v>
      </c>
      <c r="J599">
        <v>1</v>
      </c>
      <c r="K599">
        <v>1</v>
      </c>
      <c r="N599">
        <v>0.2</v>
      </c>
      <c r="O599">
        <v>0</v>
      </c>
      <c r="P599">
        <v>7.8</v>
      </c>
      <c r="Q599">
        <v>0</v>
      </c>
      <c r="R599">
        <v>0</v>
      </c>
      <c r="S599">
        <v>27.5</v>
      </c>
      <c r="T599">
        <v>0</v>
      </c>
      <c r="U599">
        <v>0</v>
      </c>
      <c r="V599">
        <v>0</v>
      </c>
      <c r="W599">
        <v>0</v>
      </c>
      <c r="X599">
        <v>3.4</v>
      </c>
      <c r="Y599">
        <v>22.9</v>
      </c>
      <c r="Z599">
        <v>0</v>
      </c>
      <c r="AA599">
        <v>0</v>
      </c>
      <c r="AB599">
        <v>0</v>
      </c>
      <c r="AC599">
        <v>29.6</v>
      </c>
      <c r="AD599">
        <v>9.5</v>
      </c>
      <c r="AE599">
        <v>2.2000000000000002</v>
      </c>
      <c r="AF599">
        <v>0.9</v>
      </c>
      <c r="AG599">
        <v>0</v>
      </c>
      <c r="AH599">
        <v>9.1</v>
      </c>
      <c r="AI599">
        <v>0.8</v>
      </c>
      <c r="AJ599">
        <v>0</v>
      </c>
      <c r="AK599">
        <v>0</v>
      </c>
      <c r="AL599">
        <v>0</v>
      </c>
      <c r="AM599">
        <v>0</v>
      </c>
      <c r="AN599">
        <v>0</v>
      </c>
      <c r="AO599">
        <v>1.2</v>
      </c>
      <c r="AP599">
        <v>0</v>
      </c>
      <c r="AQ599">
        <v>4.5</v>
      </c>
      <c r="AS599">
        <v>1</v>
      </c>
      <c r="AT599">
        <v>1</v>
      </c>
      <c r="AU599">
        <v>1</v>
      </c>
      <c r="AV599">
        <v>1</v>
      </c>
      <c r="AW599">
        <v>1</v>
      </c>
      <c r="AX599">
        <v>1</v>
      </c>
      <c r="AY599">
        <v>1</v>
      </c>
      <c r="AZ599">
        <v>1</v>
      </c>
      <c r="BA599">
        <v>1</v>
      </c>
      <c r="BB599">
        <v>1</v>
      </c>
      <c r="BC599">
        <v>1</v>
      </c>
      <c r="BD599">
        <v>1</v>
      </c>
      <c r="BE599">
        <v>1</v>
      </c>
      <c r="BF599">
        <v>1</v>
      </c>
      <c r="BG599">
        <v>1</v>
      </c>
      <c r="BH599">
        <v>1</v>
      </c>
      <c r="BI599">
        <v>1</v>
      </c>
      <c r="BJ599">
        <v>1</v>
      </c>
      <c r="BK599">
        <v>1</v>
      </c>
      <c r="BL599">
        <v>1</v>
      </c>
      <c r="BM599">
        <v>1</v>
      </c>
      <c r="BN599">
        <v>1</v>
      </c>
      <c r="BO599">
        <v>1</v>
      </c>
      <c r="BP599">
        <v>1</v>
      </c>
      <c r="BQ599">
        <v>1</v>
      </c>
      <c r="BR599">
        <v>1</v>
      </c>
      <c r="BS599">
        <v>1</v>
      </c>
      <c r="BT599">
        <v>1</v>
      </c>
      <c r="BU599">
        <v>1</v>
      </c>
      <c r="BV599">
        <v>1</v>
      </c>
      <c r="BW599">
        <v>0</v>
      </c>
    </row>
    <row r="600" spans="1:75" x14ac:dyDescent="0.25">
      <c r="A600">
        <v>2449000</v>
      </c>
      <c r="B600">
        <v>1</v>
      </c>
      <c r="C600" s="1">
        <v>32051</v>
      </c>
      <c r="D600">
        <v>1</v>
      </c>
      <c r="E600">
        <v>23.9</v>
      </c>
      <c r="F600">
        <v>117.1</v>
      </c>
      <c r="G600">
        <v>14</v>
      </c>
      <c r="H600">
        <v>14</v>
      </c>
      <c r="I600">
        <v>1</v>
      </c>
      <c r="J600">
        <v>1</v>
      </c>
      <c r="K600">
        <v>1</v>
      </c>
      <c r="N600">
        <v>4.8</v>
      </c>
      <c r="O600">
        <v>21.5</v>
      </c>
      <c r="P600">
        <v>0</v>
      </c>
      <c r="Q600">
        <v>0</v>
      </c>
      <c r="R600">
        <v>0</v>
      </c>
      <c r="S600">
        <v>2.5</v>
      </c>
      <c r="T600">
        <v>0</v>
      </c>
      <c r="U600">
        <v>0</v>
      </c>
      <c r="V600">
        <v>0</v>
      </c>
      <c r="W600">
        <v>0</v>
      </c>
      <c r="X600">
        <v>0</v>
      </c>
      <c r="Y600">
        <v>0</v>
      </c>
      <c r="Z600">
        <v>1.5</v>
      </c>
      <c r="AA600">
        <v>23.9</v>
      </c>
      <c r="AB600">
        <v>0</v>
      </c>
      <c r="AC600">
        <v>0</v>
      </c>
      <c r="AD600">
        <v>3.4</v>
      </c>
      <c r="AE600">
        <v>0</v>
      </c>
      <c r="AF600">
        <v>15.9</v>
      </c>
      <c r="AG600">
        <v>2.6</v>
      </c>
      <c r="AH600">
        <v>2.2999999999999998</v>
      </c>
      <c r="AI600">
        <v>3.6</v>
      </c>
      <c r="AJ600">
        <v>0</v>
      </c>
      <c r="AK600">
        <v>17.5</v>
      </c>
      <c r="AL600">
        <v>0</v>
      </c>
      <c r="AM600">
        <v>8.8000000000000007</v>
      </c>
      <c r="AN600">
        <v>0</v>
      </c>
      <c r="AO600">
        <v>1</v>
      </c>
      <c r="AP600">
        <v>7.8</v>
      </c>
      <c r="AQ600">
        <v>0</v>
      </c>
      <c r="AR600">
        <v>0</v>
      </c>
      <c r="AS600">
        <v>1</v>
      </c>
      <c r="AT600">
        <v>1</v>
      </c>
      <c r="AU600">
        <v>1</v>
      </c>
      <c r="AV600">
        <v>1</v>
      </c>
      <c r="AW600">
        <v>1</v>
      </c>
      <c r="AX600">
        <v>1</v>
      </c>
      <c r="AY600">
        <v>1</v>
      </c>
      <c r="AZ600">
        <v>1</v>
      </c>
      <c r="BA600">
        <v>1</v>
      </c>
      <c r="BB600">
        <v>1</v>
      </c>
      <c r="BC600">
        <v>1</v>
      </c>
      <c r="BD600">
        <v>1</v>
      </c>
      <c r="BE600">
        <v>1</v>
      </c>
      <c r="BF600">
        <v>1</v>
      </c>
      <c r="BG600">
        <v>1</v>
      </c>
      <c r="BH600">
        <v>1</v>
      </c>
      <c r="BI600">
        <v>1</v>
      </c>
      <c r="BJ600">
        <v>1</v>
      </c>
      <c r="BK600">
        <v>1</v>
      </c>
      <c r="BL600">
        <v>1</v>
      </c>
      <c r="BM600">
        <v>1</v>
      </c>
      <c r="BN600">
        <v>1</v>
      </c>
      <c r="BO600">
        <v>1</v>
      </c>
      <c r="BP600">
        <v>1</v>
      </c>
      <c r="BQ600">
        <v>1</v>
      </c>
      <c r="BR600">
        <v>1</v>
      </c>
      <c r="BS600">
        <v>1</v>
      </c>
      <c r="BT600">
        <v>1</v>
      </c>
      <c r="BU600">
        <v>1</v>
      </c>
      <c r="BV600">
        <v>1</v>
      </c>
      <c r="BW600">
        <v>1</v>
      </c>
    </row>
    <row r="601" spans="1:75" x14ac:dyDescent="0.25">
      <c r="A601">
        <v>2449000</v>
      </c>
      <c r="B601">
        <v>1</v>
      </c>
      <c r="C601" s="1">
        <v>32082</v>
      </c>
      <c r="D601">
        <v>1</v>
      </c>
      <c r="E601">
        <v>18.600000000000001</v>
      </c>
      <c r="F601">
        <v>64.599999999999994</v>
      </c>
      <c r="G601">
        <v>6</v>
      </c>
      <c r="H601">
        <v>7</v>
      </c>
      <c r="I601">
        <v>1</v>
      </c>
      <c r="J601">
        <v>1</v>
      </c>
      <c r="K601">
        <v>1</v>
      </c>
      <c r="N601">
        <v>0</v>
      </c>
      <c r="O601">
        <v>0</v>
      </c>
      <c r="P601">
        <v>0</v>
      </c>
      <c r="Q601">
        <v>0</v>
      </c>
      <c r="R601">
        <v>0</v>
      </c>
      <c r="S601">
        <v>18.600000000000001</v>
      </c>
      <c r="T601">
        <v>0</v>
      </c>
      <c r="U601">
        <v>0</v>
      </c>
      <c r="V601">
        <v>2.6</v>
      </c>
      <c r="W601">
        <v>0</v>
      </c>
      <c r="X601">
        <v>0</v>
      </c>
      <c r="Y601">
        <v>0</v>
      </c>
      <c r="Z601">
        <v>0</v>
      </c>
      <c r="AA601">
        <v>6.9</v>
      </c>
      <c r="AB601">
        <v>6.1</v>
      </c>
      <c r="AC601">
        <v>15.1</v>
      </c>
      <c r="AD601">
        <v>0</v>
      </c>
      <c r="AE601">
        <v>0</v>
      </c>
      <c r="AF601">
        <v>0</v>
      </c>
      <c r="AG601">
        <v>0</v>
      </c>
      <c r="AH601">
        <v>0</v>
      </c>
      <c r="AI601">
        <v>0.8</v>
      </c>
      <c r="AJ601">
        <v>0</v>
      </c>
      <c r="AK601">
        <v>0</v>
      </c>
      <c r="AL601">
        <v>14.5</v>
      </c>
      <c r="AM601">
        <v>0</v>
      </c>
      <c r="AN601">
        <v>0</v>
      </c>
      <c r="AO601">
        <v>0</v>
      </c>
      <c r="AP601">
        <v>0</v>
      </c>
      <c r="AQ601">
        <v>0</v>
      </c>
      <c r="AS601">
        <v>1</v>
      </c>
      <c r="AT601">
        <v>1</v>
      </c>
      <c r="AU601">
        <v>1</v>
      </c>
      <c r="AV601">
        <v>1</v>
      </c>
      <c r="AW601">
        <v>1</v>
      </c>
      <c r="AX601">
        <v>1</v>
      </c>
      <c r="AY601">
        <v>1</v>
      </c>
      <c r="AZ601">
        <v>1</v>
      </c>
      <c r="BA601">
        <v>1</v>
      </c>
      <c r="BB601">
        <v>1</v>
      </c>
      <c r="BC601">
        <v>1</v>
      </c>
      <c r="BD601">
        <v>1</v>
      </c>
      <c r="BE601">
        <v>1</v>
      </c>
      <c r="BF601">
        <v>1</v>
      </c>
      <c r="BG601">
        <v>1</v>
      </c>
      <c r="BH601">
        <v>1</v>
      </c>
      <c r="BI601">
        <v>1</v>
      </c>
      <c r="BJ601">
        <v>1</v>
      </c>
      <c r="BK601">
        <v>1</v>
      </c>
      <c r="BL601">
        <v>1</v>
      </c>
      <c r="BM601">
        <v>1</v>
      </c>
      <c r="BN601">
        <v>1</v>
      </c>
      <c r="BO601">
        <v>1</v>
      </c>
      <c r="BP601">
        <v>1</v>
      </c>
      <c r="BQ601">
        <v>1</v>
      </c>
      <c r="BR601">
        <v>1</v>
      </c>
      <c r="BS601">
        <v>1</v>
      </c>
      <c r="BT601">
        <v>1</v>
      </c>
      <c r="BU601">
        <v>1</v>
      </c>
      <c r="BV601">
        <v>1</v>
      </c>
      <c r="BW601">
        <v>0</v>
      </c>
    </row>
    <row r="602" spans="1:75" x14ac:dyDescent="0.25">
      <c r="A602">
        <v>2449000</v>
      </c>
      <c r="B602">
        <v>1</v>
      </c>
      <c r="C602" s="1">
        <v>32112</v>
      </c>
      <c r="D602">
        <v>1</v>
      </c>
      <c r="E602">
        <v>39.700000000000003</v>
      </c>
      <c r="F602">
        <v>155.80000000000001</v>
      </c>
      <c r="G602">
        <v>18</v>
      </c>
      <c r="H602">
        <v>13</v>
      </c>
      <c r="I602">
        <v>1</v>
      </c>
      <c r="J602">
        <v>1</v>
      </c>
      <c r="K602">
        <v>1</v>
      </c>
      <c r="N602">
        <v>0</v>
      </c>
      <c r="O602">
        <v>0</v>
      </c>
      <c r="P602">
        <v>10.6</v>
      </c>
      <c r="Q602">
        <v>13</v>
      </c>
      <c r="R602">
        <v>2.5</v>
      </c>
      <c r="S602">
        <v>14.5</v>
      </c>
      <c r="T602">
        <v>0</v>
      </c>
      <c r="U602">
        <v>19.2</v>
      </c>
      <c r="V602">
        <v>0</v>
      </c>
      <c r="W602">
        <v>0</v>
      </c>
      <c r="X602">
        <v>0</v>
      </c>
      <c r="Y602">
        <v>0.4</v>
      </c>
      <c r="Z602">
        <v>0</v>
      </c>
      <c r="AA602">
        <v>0</v>
      </c>
      <c r="AB602">
        <v>0</v>
      </c>
      <c r="AC602">
        <v>0</v>
      </c>
      <c r="AD602">
        <v>28.3</v>
      </c>
      <c r="AE602">
        <v>39.700000000000003</v>
      </c>
      <c r="AF602">
        <v>0</v>
      </c>
      <c r="AG602">
        <v>1.5</v>
      </c>
      <c r="AH602">
        <v>6.5</v>
      </c>
      <c r="AI602">
        <v>0</v>
      </c>
      <c r="AJ602">
        <v>0</v>
      </c>
      <c r="AK602">
        <v>0</v>
      </c>
      <c r="AL602">
        <v>0</v>
      </c>
      <c r="AM602">
        <v>0</v>
      </c>
      <c r="AN602">
        <v>0</v>
      </c>
      <c r="AO602">
        <v>0</v>
      </c>
      <c r="AP602">
        <v>10.5</v>
      </c>
      <c r="AQ602">
        <v>7.3</v>
      </c>
      <c r="AR602">
        <v>1.8</v>
      </c>
      <c r="AS602">
        <v>1</v>
      </c>
      <c r="AT602">
        <v>1</v>
      </c>
      <c r="AU602">
        <v>1</v>
      </c>
      <c r="AV602">
        <v>1</v>
      </c>
      <c r="AW602">
        <v>1</v>
      </c>
      <c r="AX602">
        <v>1</v>
      </c>
      <c r="AY602">
        <v>1</v>
      </c>
      <c r="AZ602">
        <v>1</v>
      </c>
      <c r="BA602">
        <v>1</v>
      </c>
      <c r="BB602">
        <v>1</v>
      </c>
      <c r="BC602">
        <v>1</v>
      </c>
      <c r="BD602">
        <v>1</v>
      </c>
      <c r="BE602">
        <v>1</v>
      </c>
      <c r="BF602">
        <v>1</v>
      </c>
      <c r="BG602">
        <v>1</v>
      </c>
      <c r="BH602">
        <v>1</v>
      </c>
      <c r="BI602">
        <v>1</v>
      </c>
      <c r="BJ602">
        <v>1</v>
      </c>
      <c r="BK602">
        <v>1</v>
      </c>
      <c r="BL602">
        <v>1</v>
      </c>
      <c r="BM602">
        <v>1</v>
      </c>
      <c r="BN602">
        <v>1</v>
      </c>
      <c r="BO602">
        <v>1</v>
      </c>
      <c r="BP602">
        <v>1</v>
      </c>
      <c r="BQ602">
        <v>1</v>
      </c>
      <c r="BR602">
        <v>1</v>
      </c>
      <c r="BS602">
        <v>1</v>
      </c>
      <c r="BT602">
        <v>1</v>
      </c>
      <c r="BU602">
        <v>1</v>
      </c>
      <c r="BV602">
        <v>1</v>
      </c>
      <c r="BW602">
        <v>1</v>
      </c>
    </row>
    <row r="603" spans="1:75" s="2" customFormat="1" x14ac:dyDescent="0.25">
      <c r="A603" s="2">
        <v>2449000</v>
      </c>
      <c r="B603" s="2">
        <v>1</v>
      </c>
      <c r="C603" s="3">
        <v>32143</v>
      </c>
      <c r="D603" s="2">
        <v>1</v>
      </c>
      <c r="E603" s="2">
        <v>51</v>
      </c>
      <c r="F603" s="2">
        <v>193.4</v>
      </c>
      <c r="G603" s="2">
        <v>17</v>
      </c>
      <c r="H603" s="2">
        <v>12</v>
      </c>
      <c r="I603" s="2">
        <v>1</v>
      </c>
      <c r="J603" s="2">
        <v>1</v>
      </c>
      <c r="K603" s="2">
        <v>1</v>
      </c>
      <c r="N603" s="2">
        <v>0</v>
      </c>
      <c r="O603" s="2">
        <v>0</v>
      </c>
      <c r="P603" s="2">
        <v>0</v>
      </c>
      <c r="Q603" s="2">
        <v>0</v>
      </c>
      <c r="R603" s="2">
        <v>0</v>
      </c>
      <c r="S603" s="2">
        <v>0</v>
      </c>
      <c r="T603" s="2">
        <v>25.8</v>
      </c>
      <c r="U603" s="2">
        <v>16.5</v>
      </c>
      <c r="V603" s="2">
        <v>0</v>
      </c>
      <c r="W603" s="2">
        <v>0</v>
      </c>
      <c r="X603" s="2">
        <v>2.6</v>
      </c>
      <c r="Y603" s="2">
        <v>0</v>
      </c>
      <c r="Z603" s="2">
        <v>0</v>
      </c>
      <c r="AA603" s="2">
        <v>0</v>
      </c>
      <c r="AB603" s="2">
        <v>0</v>
      </c>
      <c r="AC603" s="2">
        <v>31.5</v>
      </c>
      <c r="AD603" s="2">
        <v>51</v>
      </c>
      <c r="AE603" s="2">
        <v>1.4</v>
      </c>
      <c r="AF603" s="2">
        <v>0</v>
      </c>
      <c r="AG603" s="2">
        <v>0</v>
      </c>
      <c r="AH603" s="2">
        <v>0</v>
      </c>
      <c r="AI603" s="2">
        <v>0</v>
      </c>
      <c r="AJ603" s="2">
        <v>28.4</v>
      </c>
      <c r="AK603" s="2">
        <v>0</v>
      </c>
      <c r="AL603" s="2">
        <v>0</v>
      </c>
      <c r="AM603" s="2">
        <v>5.9</v>
      </c>
      <c r="AN603" s="2">
        <v>0</v>
      </c>
      <c r="AO603" s="2">
        <v>9.8000000000000007</v>
      </c>
      <c r="AP603" s="2">
        <v>10.199999999999999</v>
      </c>
      <c r="AQ603" s="2">
        <v>8.5</v>
      </c>
      <c r="AR603" s="2">
        <v>1.8</v>
      </c>
      <c r="AS603" s="2">
        <v>1</v>
      </c>
      <c r="AT603" s="2">
        <v>1</v>
      </c>
      <c r="AU603" s="2">
        <v>1</v>
      </c>
      <c r="AV603" s="2">
        <v>1</v>
      </c>
      <c r="AW603" s="2">
        <v>1</v>
      </c>
      <c r="AX603" s="2">
        <v>1</v>
      </c>
      <c r="AY603" s="2">
        <v>1</v>
      </c>
      <c r="AZ603" s="2">
        <v>1</v>
      </c>
      <c r="BA603" s="2">
        <v>1</v>
      </c>
      <c r="BB603" s="2">
        <v>1</v>
      </c>
      <c r="BC603" s="2">
        <v>1</v>
      </c>
      <c r="BD603" s="2">
        <v>1</v>
      </c>
      <c r="BE603" s="2">
        <v>1</v>
      </c>
      <c r="BF603" s="2">
        <v>1</v>
      </c>
      <c r="BG603" s="2">
        <v>1</v>
      </c>
      <c r="BH603" s="2">
        <v>1</v>
      </c>
      <c r="BI603" s="2">
        <v>1</v>
      </c>
      <c r="BJ603" s="2">
        <v>1</v>
      </c>
      <c r="BK603" s="2">
        <v>1</v>
      </c>
      <c r="BL603" s="2">
        <v>1</v>
      </c>
      <c r="BM603" s="2">
        <v>1</v>
      </c>
      <c r="BN603" s="2">
        <v>1</v>
      </c>
      <c r="BO603" s="2">
        <v>1</v>
      </c>
      <c r="BP603" s="2">
        <v>1</v>
      </c>
      <c r="BQ603" s="2">
        <v>1</v>
      </c>
      <c r="BR603" s="2">
        <v>1</v>
      </c>
      <c r="BS603" s="2">
        <v>1</v>
      </c>
      <c r="BT603" s="2">
        <v>1</v>
      </c>
      <c r="BU603" s="2">
        <v>1</v>
      </c>
      <c r="BV603" s="2">
        <v>1</v>
      </c>
      <c r="BW603" s="2">
        <v>1</v>
      </c>
    </row>
    <row r="604" spans="1:75" x14ac:dyDescent="0.25">
      <c r="A604">
        <v>2449000</v>
      </c>
      <c r="B604">
        <v>1</v>
      </c>
      <c r="C604" s="1">
        <v>32174</v>
      </c>
      <c r="D604">
        <v>1</v>
      </c>
      <c r="E604">
        <v>38.6</v>
      </c>
      <c r="F604">
        <v>113.4</v>
      </c>
      <c r="G604">
        <v>25</v>
      </c>
      <c r="H604">
        <v>8</v>
      </c>
      <c r="I604">
        <v>1</v>
      </c>
      <c r="J604">
        <v>1</v>
      </c>
      <c r="K604">
        <v>1</v>
      </c>
      <c r="N604">
        <v>22.7</v>
      </c>
      <c r="O604">
        <v>0</v>
      </c>
      <c r="P604">
        <v>0</v>
      </c>
      <c r="Q604">
        <v>0</v>
      </c>
      <c r="R604">
        <v>0</v>
      </c>
      <c r="S604">
        <v>0</v>
      </c>
      <c r="T604">
        <v>0</v>
      </c>
      <c r="U604">
        <v>34.9</v>
      </c>
      <c r="V604">
        <v>3.3</v>
      </c>
      <c r="W604">
        <v>0.8</v>
      </c>
      <c r="X604">
        <v>0</v>
      </c>
      <c r="Y604">
        <v>0</v>
      </c>
      <c r="Z604">
        <v>0</v>
      </c>
      <c r="AA604">
        <v>0</v>
      </c>
      <c r="AB604">
        <v>0</v>
      </c>
      <c r="AC604">
        <v>0</v>
      </c>
      <c r="AD604">
        <v>0</v>
      </c>
      <c r="AE604">
        <v>0</v>
      </c>
      <c r="AF604">
        <v>0</v>
      </c>
      <c r="AG604">
        <v>11.7</v>
      </c>
      <c r="AH604">
        <v>0</v>
      </c>
      <c r="AI604">
        <v>0</v>
      </c>
      <c r="AJ604">
        <v>0</v>
      </c>
      <c r="AK604">
        <v>0</v>
      </c>
      <c r="AL604">
        <v>38.6</v>
      </c>
      <c r="AM604">
        <v>0</v>
      </c>
      <c r="AN604">
        <v>0.5</v>
      </c>
      <c r="AO604">
        <v>0</v>
      </c>
      <c r="AP604">
        <v>0.9</v>
      </c>
      <c r="AS604">
        <v>1</v>
      </c>
      <c r="AT604">
        <v>1</v>
      </c>
      <c r="AU604">
        <v>1</v>
      </c>
      <c r="AV604">
        <v>1</v>
      </c>
      <c r="AW604">
        <v>1</v>
      </c>
      <c r="AX604">
        <v>1</v>
      </c>
      <c r="AY604">
        <v>1</v>
      </c>
      <c r="AZ604">
        <v>1</v>
      </c>
      <c r="BA604">
        <v>1</v>
      </c>
      <c r="BB604">
        <v>1</v>
      </c>
      <c r="BC604">
        <v>1</v>
      </c>
      <c r="BD604">
        <v>1</v>
      </c>
      <c r="BE604">
        <v>1</v>
      </c>
      <c r="BF604">
        <v>1</v>
      </c>
      <c r="BG604">
        <v>1</v>
      </c>
      <c r="BH604">
        <v>1</v>
      </c>
      <c r="BI604">
        <v>1</v>
      </c>
      <c r="BJ604">
        <v>1</v>
      </c>
      <c r="BK604">
        <v>1</v>
      </c>
      <c r="BL604">
        <v>1</v>
      </c>
      <c r="BM604">
        <v>1</v>
      </c>
      <c r="BN604">
        <v>1</v>
      </c>
      <c r="BO604">
        <v>1</v>
      </c>
      <c r="BP604">
        <v>1</v>
      </c>
      <c r="BQ604">
        <v>1</v>
      </c>
      <c r="BR604">
        <v>1</v>
      </c>
      <c r="BS604">
        <v>1</v>
      </c>
      <c r="BT604">
        <v>1</v>
      </c>
      <c r="BU604">
        <v>1</v>
      </c>
      <c r="BV604">
        <v>0</v>
      </c>
    </row>
    <row r="605" spans="1:75" x14ac:dyDescent="0.25">
      <c r="A605">
        <v>2449000</v>
      </c>
      <c r="B605">
        <v>1</v>
      </c>
      <c r="C605" s="1">
        <v>32203</v>
      </c>
      <c r="D605">
        <v>1</v>
      </c>
      <c r="E605">
        <v>26.1</v>
      </c>
      <c r="F605">
        <v>91.7</v>
      </c>
      <c r="G605">
        <v>18</v>
      </c>
      <c r="H605">
        <v>9</v>
      </c>
      <c r="I605">
        <v>1</v>
      </c>
      <c r="J605">
        <v>1</v>
      </c>
      <c r="K605">
        <v>1</v>
      </c>
      <c r="N605">
        <v>1.9</v>
      </c>
      <c r="O605">
        <v>15.8</v>
      </c>
      <c r="P605">
        <v>25.2</v>
      </c>
      <c r="Q605">
        <v>2.2000000000000002</v>
      </c>
      <c r="R605">
        <v>12.4</v>
      </c>
      <c r="S605">
        <v>0</v>
      </c>
      <c r="T605">
        <v>0</v>
      </c>
      <c r="U605">
        <v>0.9</v>
      </c>
      <c r="V605">
        <v>0</v>
      </c>
      <c r="W605">
        <v>0</v>
      </c>
      <c r="X605">
        <v>0</v>
      </c>
      <c r="Y605">
        <v>0</v>
      </c>
      <c r="Z605">
        <v>0</v>
      </c>
      <c r="AA605">
        <v>0</v>
      </c>
      <c r="AB605">
        <v>0</v>
      </c>
      <c r="AC605">
        <v>0</v>
      </c>
      <c r="AD605">
        <v>0</v>
      </c>
      <c r="AE605">
        <v>26.1</v>
      </c>
      <c r="AF605">
        <v>0</v>
      </c>
      <c r="AG605">
        <v>0</v>
      </c>
      <c r="AH605">
        <v>0</v>
      </c>
      <c r="AI605">
        <v>0</v>
      </c>
      <c r="AJ605">
        <v>0</v>
      </c>
      <c r="AK605">
        <v>0</v>
      </c>
      <c r="AL605">
        <v>0</v>
      </c>
      <c r="AM605">
        <v>0</v>
      </c>
      <c r="AN605">
        <v>0</v>
      </c>
      <c r="AO605">
        <v>0</v>
      </c>
      <c r="AP605">
        <v>0.6</v>
      </c>
      <c r="AQ605">
        <v>0</v>
      </c>
      <c r="AR605">
        <v>6.6</v>
      </c>
      <c r="AS605">
        <v>1</v>
      </c>
      <c r="AT605">
        <v>1</v>
      </c>
      <c r="AU605">
        <v>1</v>
      </c>
      <c r="AV605">
        <v>1</v>
      </c>
      <c r="AW605">
        <v>1</v>
      </c>
      <c r="AX605">
        <v>1</v>
      </c>
      <c r="AY605">
        <v>1</v>
      </c>
      <c r="AZ605">
        <v>1</v>
      </c>
      <c r="BA605">
        <v>1</v>
      </c>
      <c r="BB605">
        <v>1</v>
      </c>
      <c r="BC605">
        <v>1</v>
      </c>
      <c r="BD605">
        <v>1</v>
      </c>
      <c r="BE605">
        <v>1</v>
      </c>
      <c r="BF605">
        <v>1</v>
      </c>
      <c r="BG605">
        <v>1</v>
      </c>
      <c r="BH605">
        <v>1</v>
      </c>
      <c r="BI605">
        <v>1</v>
      </c>
      <c r="BJ605">
        <v>1</v>
      </c>
      <c r="BK605">
        <v>1</v>
      </c>
      <c r="BL605">
        <v>1</v>
      </c>
      <c r="BM605">
        <v>1</v>
      </c>
      <c r="BN605">
        <v>1</v>
      </c>
      <c r="BO605">
        <v>1</v>
      </c>
      <c r="BP605">
        <v>1</v>
      </c>
      <c r="BQ605">
        <v>1</v>
      </c>
      <c r="BR605">
        <v>1</v>
      </c>
      <c r="BS605">
        <v>1</v>
      </c>
      <c r="BT605">
        <v>1</v>
      </c>
      <c r="BU605">
        <v>1</v>
      </c>
      <c r="BV605">
        <v>1</v>
      </c>
      <c r="BW605">
        <v>1</v>
      </c>
    </row>
    <row r="606" spans="1:75" x14ac:dyDescent="0.25">
      <c r="A606">
        <v>2449000</v>
      </c>
      <c r="B606">
        <v>1</v>
      </c>
      <c r="C606" s="1">
        <v>32234</v>
      </c>
      <c r="D606">
        <v>1</v>
      </c>
      <c r="E606">
        <v>26.5</v>
      </c>
      <c r="F606">
        <v>78.400000000000006</v>
      </c>
      <c r="G606">
        <v>13</v>
      </c>
      <c r="H606">
        <v>8</v>
      </c>
      <c r="I606">
        <v>1</v>
      </c>
      <c r="J606">
        <v>1</v>
      </c>
      <c r="K606">
        <v>1</v>
      </c>
      <c r="N606">
        <v>0</v>
      </c>
      <c r="O606">
        <v>0.4</v>
      </c>
      <c r="P606">
        <v>0</v>
      </c>
      <c r="Q606">
        <v>0</v>
      </c>
      <c r="R606">
        <v>0</v>
      </c>
      <c r="S606">
        <v>0</v>
      </c>
      <c r="T606">
        <v>0</v>
      </c>
      <c r="U606">
        <v>5.6</v>
      </c>
      <c r="V606">
        <v>0</v>
      </c>
      <c r="W606">
        <v>0</v>
      </c>
      <c r="X606">
        <v>0</v>
      </c>
      <c r="Y606">
        <v>0</v>
      </c>
      <c r="Z606">
        <v>26.5</v>
      </c>
      <c r="AA606">
        <v>13.7</v>
      </c>
      <c r="AB606">
        <v>0</v>
      </c>
      <c r="AC606">
        <v>0</v>
      </c>
      <c r="AD606">
        <v>0</v>
      </c>
      <c r="AE606">
        <v>0</v>
      </c>
      <c r="AF606">
        <v>0</v>
      </c>
      <c r="AG606">
        <v>6.3</v>
      </c>
      <c r="AH606">
        <v>1.8</v>
      </c>
      <c r="AI606">
        <v>0</v>
      </c>
      <c r="AJ606">
        <v>14.8</v>
      </c>
      <c r="AK606">
        <v>0</v>
      </c>
      <c r="AL606">
        <v>0</v>
      </c>
      <c r="AM606">
        <v>9.3000000000000007</v>
      </c>
      <c r="AN606">
        <v>0</v>
      </c>
      <c r="AO606">
        <v>0</v>
      </c>
      <c r="AP606">
        <v>0</v>
      </c>
      <c r="AQ606">
        <v>0</v>
      </c>
      <c r="AS606">
        <v>1</v>
      </c>
      <c r="AT606">
        <v>1</v>
      </c>
      <c r="AU606">
        <v>1</v>
      </c>
      <c r="AV606">
        <v>1</v>
      </c>
      <c r="AW606">
        <v>1</v>
      </c>
      <c r="AX606">
        <v>1</v>
      </c>
      <c r="AY606">
        <v>1</v>
      </c>
      <c r="AZ606">
        <v>1</v>
      </c>
      <c r="BA606">
        <v>1</v>
      </c>
      <c r="BB606">
        <v>1</v>
      </c>
      <c r="BC606">
        <v>1</v>
      </c>
      <c r="BD606">
        <v>1</v>
      </c>
      <c r="BE606">
        <v>1</v>
      </c>
      <c r="BF606">
        <v>1</v>
      </c>
      <c r="BG606">
        <v>1</v>
      </c>
      <c r="BH606">
        <v>1</v>
      </c>
      <c r="BI606">
        <v>1</v>
      </c>
      <c r="BJ606">
        <v>1</v>
      </c>
      <c r="BK606">
        <v>1</v>
      </c>
      <c r="BL606">
        <v>1</v>
      </c>
      <c r="BM606">
        <v>1</v>
      </c>
      <c r="BN606">
        <v>1</v>
      </c>
      <c r="BO606">
        <v>1</v>
      </c>
      <c r="BP606">
        <v>1</v>
      </c>
      <c r="BQ606">
        <v>1</v>
      </c>
      <c r="BR606">
        <v>1</v>
      </c>
      <c r="BS606">
        <v>1</v>
      </c>
      <c r="BT606">
        <v>1</v>
      </c>
      <c r="BU606">
        <v>1</v>
      </c>
      <c r="BV606">
        <v>1</v>
      </c>
      <c r="BW606">
        <v>0</v>
      </c>
    </row>
    <row r="607" spans="1:75" x14ac:dyDescent="0.25">
      <c r="A607">
        <v>2449000</v>
      </c>
      <c r="B607">
        <v>1</v>
      </c>
      <c r="C607" s="1">
        <v>32264</v>
      </c>
      <c r="D607">
        <v>1</v>
      </c>
      <c r="E607">
        <v>60.8</v>
      </c>
      <c r="F607">
        <v>265.5</v>
      </c>
      <c r="G607">
        <v>23</v>
      </c>
      <c r="H607">
        <v>17</v>
      </c>
      <c r="I607">
        <v>1</v>
      </c>
      <c r="J607">
        <v>1</v>
      </c>
      <c r="K607">
        <v>1</v>
      </c>
      <c r="N607">
        <v>0</v>
      </c>
      <c r="O607">
        <v>1.1000000000000001</v>
      </c>
      <c r="P607">
        <v>9.9</v>
      </c>
      <c r="Q607">
        <v>17.8</v>
      </c>
      <c r="R607">
        <v>39.9</v>
      </c>
      <c r="S607">
        <v>2.4</v>
      </c>
      <c r="T607">
        <v>0.6</v>
      </c>
      <c r="U607">
        <v>0</v>
      </c>
      <c r="V607">
        <v>0</v>
      </c>
      <c r="W607">
        <v>0</v>
      </c>
      <c r="X607">
        <v>0</v>
      </c>
      <c r="Y607">
        <v>0</v>
      </c>
      <c r="Z607">
        <v>14.6</v>
      </c>
      <c r="AA607">
        <v>3.8</v>
      </c>
      <c r="AB607">
        <v>0</v>
      </c>
      <c r="AC607">
        <v>0</v>
      </c>
      <c r="AD607">
        <v>4.9000000000000004</v>
      </c>
      <c r="AE607">
        <v>3.5</v>
      </c>
      <c r="AF607">
        <v>0</v>
      </c>
      <c r="AG607">
        <v>0</v>
      </c>
      <c r="AH607">
        <v>21.5</v>
      </c>
      <c r="AI607">
        <v>15.4</v>
      </c>
      <c r="AJ607">
        <v>60.8</v>
      </c>
      <c r="AK607">
        <v>14.1</v>
      </c>
      <c r="AL607">
        <v>0</v>
      </c>
      <c r="AM607">
        <v>0</v>
      </c>
      <c r="AN607">
        <v>0</v>
      </c>
      <c r="AO607">
        <v>0</v>
      </c>
      <c r="AP607">
        <v>26.7</v>
      </c>
      <c r="AQ607">
        <v>21.4</v>
      </c>
      <c r="AR607">
        <v>7.1</v>
      </c>
      <c r="AS607">
        <v>1</v>
      </c>
      <c r="AT607">
        <v>1</v>
      </c>
      <c r="AU607">
        <v>1</v>
      </c>
      <c r="AV607">
        <v>1</v>
      </c>
      <c r="AW607">
        <v>1</v>
      </c>
      <c r="AX607">
        <v>1</v>
      </c>
      <c r="AY607">
        <v>1</v>
      </c>
      <c r="AZ607">
        <v>1</v>
      </c>
      <c r="BA607">
        <v>1</v>
      </c>
      <c r="BB607">
        <v>1</v>
      </c>
      <c r="BC607">
        <v>1</v>
      </c>
      <c r="BD607">
        <v>1</v>
      </c>
      <c r="BE607">
        <v>1</v>
      </c>
      <c r="BF607">
        <v>1</v>
      </c>
      <c r="BG607">
        <v>1</v>
      </c>
      <c r="BH607">
        <v>1</v>
      </c>
      <c r="BI607">
        <v>1</v>
      </c>
      <c r="BJ607">
        <v>1</v>
      </c>
      <c r="BK607">
        <v>1</v>
      </c>
      <c r="BL607">
        <v>1</v>
      </c>
      <c r="BM607">
        <v>1</v>
      </c>
      <c r="BN607">
        <v>1</v>
      </c>
      <c r="BO607">
        <v>1</v>
      </c>
      <c r="BP607">
        <v>1</v>
      </c>
      <c r="BQ607">
        <v>1</v>
      </c>
      <c r="BR607">
        <v>1</v>
      </c>
      <c r="BS607">
        <v>1</v>
      </c>
      <c r="BT607">
        <v>1</v>
      </c>
      <c r="BU607">
        <v>1</v>
      </c>
      <c r="BV607">
        <v>1</v>
      </c>
      <c r="BW607">
        <v>1</v>
      </c>
    </row>
    <row r="608" spans="1:75" x14ac:dyDescent="0.25">
      <c r="A608">
        <v>2449000</v>
      </c>
      <c r="B608">
        <v>1</v>
      </c>
      <c r="C608" s="1">
        <v>32295</v>
      </c>
      <c r="D608">
        <v>1</v>
      </c>
      <c r="E608">
        <v>29</v>
      </c>
      <c r="F608">
        <v>81.5</v>
      </c>
      <c r="G608">
        <v>14</v>
      </c>
      <c r="H608">
        <v>6</v>
      </c>
      <c r="I608">
        <v>1</v>
      </c>
      <c r="J608">
        <v>1</v>
      </c>
      <c r="K608">
        <v>1</v>
      </c>
      <c r="N608">
        <v>0</v>
      </c>
      <c r="O608">
        <v>0</v>
      </c>
      <c r="P608">
        <v>0</v>
      </c>
      <c r="Q608">
        <v>15</v>
      </c>
      <c r="R608">
        <v>0</v>
      </c>
      <c r="S608">
        <v>0</v>
      </c>
      <c r="T608">
        <v>0</v>
      </c>
      <c r="U608">
        <v>0</v>
      </c>
      <c r="V608">
        <v>0</v>
      </c>
      <c r="W608">
        <v>0</v>
      </c>
      <c r="X608">
        <v>0</v>
      </c>
      <c r="Y608">
        <v>0</v>
      </c>
      <c r="Z608">
        <v>0</v>
      </c>
      <c r="AA608">
        <v>29</v>
      </c>
      <c r="AB608">
        <v>3.4</v>
      </c>
      <c r="AC608">
        <v>0</v>
      </c>
      <c r="AD608">
        <v>0</v>
      </c>
      <c r="AE608">
        <v>0</v>
      </c>
      <c r="AF608">
        <v>0</v>
      </c>
      <c r="AG608">
        <v>1.8</v>
      </c>
      <c r="AH608">
        <v>13.8</v>
      </c>
      <c r="AI608">
        <v>0</v>
      </c>
      <c r="AJ608">
        <v>0</v>
      </c>
      <c r="AK608">
        <v>0</v>
      </c>
      <c r="AL608">
        <v>18.5</v>
      </c>
      <c r="AM608">
        <v>0</v>
      </c>
      <c r="AN608">
        <v>0</v>
      </c>
      <c r="AO608">
        <v>0</v>
      </c>
      <c r="AP608">
        <v>0</v>
      </c>
      <c r="AQ608">
        <v>0</v>
      </c>
      <c r="AS608">
        <v>1</v>
      </c>
      <c r="AT608">
        <v>1</v>
      </c>
      <c r="AU608">
        <v>1</v>
      </c>
      <c r="AV608">
        <v>1</v>
      </c>
      <c r="AW608">
        <v>1</v>
      </c>
      <c r="AX608">
        <v>1</v>
      </c>
      <c r="AY608">
        <v>1</v>
      </c>
      <c r="AZ608">
        <v>1</v>
      </c>
      <c r="BA608">
        <v>1</v>
      </c>
      <c r="BB608">
        <v>1</v>
      </c>
      <c r="BC608">
        <v>1</v>
      </c>
      <c r="BD608">
        <v>1</v>
      </c>
      <c r="BE608">
        <v>1</v>
      </c>
      <c r="BF608">
        <v>1</v>
      </c>
      <c r="BG608">
        <v>1</v>
      </c>
      <c r="BH608">
        <v>1</v>
      </c>
      <c r="BI608">
        <v>1</v>
      </c>
      <c r="BJ608">
        <v>1</v>
      </c>
      <c r="BK608">
        <v>1</v>
      </c>
      <c r="BL608">
        <v>1</v>
      </c>
      <c r="BM608">
        <v>1</v>
      </c>
      <c r="BN608">
        <v>1</v>
      </c>
      <c r="BO608">
        <v>1</v>
      </c>
      <c r="BP608">
        <v>1</v>
      </c>
      <c r="BQ608">
        <v>1</v>
      </c>
      <c r="BR608">
        <v>1</v>
      </c>
      <c r="BS608">
        <v>1</v>
      </c>
      <c r="BT608">
        <v>1</v>
      </c>
      <c r="BU608">
        <v>1</v>
      </c>
      <c r="BV608">
        <v>1</v>
      </c>
      <c r="BW608">
        <v>0</v>
      </c>
    </row>
    <row r="609" spans="1:75" x14ac:dyDescent="0.25">
      <c r="A609">
        <v>2449000</v>
      </c>
      <c r="B609">
        <v>1</v>
      </c>
      <c r="C609" s="1">
        <v>32325</v>
      </c>
      <c r="D609">
        <v>1</v>
      </c>
      <c r="E609">
        <v>6.1</v>
      </c>
      <c r="F609">
        <v>11.7</v>
      </c>
      <c r="G609">
        <v>24</v>
      </c>
      <c r="H609">
        <v>3</v>
      </c>
      <c r="I609">
        <v>1</v>
      </c>
      <c r="J609">
        <v>1</v>
      </c>
      <c r="K609">
        <v>1</v>
      </c>
      <c r="N609">
        <v>0</v>
      </c>
      <c r="O609">
        <v>0</v>
      </c>
      <c r="P609">
        <v>0</v>
      </c>
      <c r="Q609">
        <v>0</v>
      </c>
      <c r="R609">
        <v>0</v>
      </c>
      <c r="S609">
        <v>0</v>
      </c>
      <c r="T609">
        <v>0</v>
      </c>
      <c r="U609">
        <v>0.5</v>
      </c>
      <c r="V609">
        <v>0</v>
      </c>
      <c r="W609">
        <v>5.0999999999999996</v>
      </c>
      <c r="X609">
        <v>0</v>
      </c>
      <c r="Y609">
        <v>0</v>
      </c>
      <c r="Z609">
        <v>0</v>
      </c>
      <c r="AA609">
        <v>0</v>
      </c>
      <c r="AB609">
        <v>0</v>
      </c>
      <c r="AC609">
        <v>0</v>
      </c>
      <c r="AD609">
        <v>0</v>
      </c>
      <c r="AE609">
        <v>0</v>
      </c>
      <c r="AF609">
        <v>0</v>
      </c>
      <c r="AG609">
        <v>0</v>
      </c>
      <c r="AH609">
        <v>0</v>
      </c>
      <c r="AI609">
        <v>0</v>
      </c>
      <c r="AJ609">
        <v>0</v>
      </c>
      <c r="AK609">
        <v>6.1</v>
      </c>
      <c r="AL609">
        <v>0</v>
      </c>
      <c r="AM609">
        <v>0</v>
      </c>
      <c r="AN609">
        <v>0</v>
      </c>
      <c r="AO609">
        <v>0</v>
      </c>
      <c r="AP609">
        <v>0</v>
      </c>
      <c r="AQ609">
        <v>0</v>
      </c>
      <c r="AR609">
        <v>0</v>
      </c>
      <c r="AS609">
        <v>1</v>
      </c>
      <c r="AT609">
        <v>1</v>
      </c>
      <c r="AU609">
        <v>1</v>
      </c>
      <c r="AV609">
        <v>1</v>
      </c>
      <c r="AW609">
        <v>1</v>
      </c>
      <c r="AX609">
        <v>1</v>
      </c>
      <c r="AY609">
        <v>1</v>
      </c>
      <c r="AZ609">
        <v>1</v>
      </c>
      <c r="BA609">
        <v>1</v>
      </c>
      <c r="BB609">
        <v>1</v>
      </c>
      <c r="BC609">
        <v>1</v>
      </c>
      <c r="BD609">
        <v>1</v>
      </c>
      <c r="BE609">
        <v>1</v>
      </c>
      <c r="BF609">
        <v>1</v>
      </c>
      <c r="BG609">
        <v>1</v>
      </c>
      <c r="BH609">
        <v>1</v>
      </c>
      <c r="BI609">
        <v>1</v>
      </c>
      <c r="BJ609">
        <v>1</v>
      </c>
      <c r="BK609">
        <v>1</v>
      </c>
      <c r="BL609">
        <v>1</v>
      </c>
      <c r="BM609">
        <v>1</v>
      </c>
      <c r="BN609">
        <v>1</v>
      </c>
      <c r="BO609">
        <v>1</v>
      </c>
      <c r="BP609">
        <v>1</v>
      </c>
      <c r="BQ609">
        <v>1</v>
      </c>
      <c r="BR609">
        <v>1</v>
      </c>
      <c r="BS609">
        <v>1</v>
      </c>
      <c r="BT609">
        <v>1</v>
      </c>
      <c r="BU609">
        <v>1</v>
      </c>
      <c r="BV609">
        <v>1</v>
      </c>
      <c r="BW609">
        <v>1</v>
      </c>
    </row>
    <row r="610" spans="1:75" x14ac:dyDescent="0.25">
      <c r="A610">
        <v>2449000</v>
      </c>
      <c r="B610">
        <v>1</v>
      </c>
      <c r="C610" s="1">
        <v>32356</v>
      </c>
      <c r="D610">
        <v>1</v>
      </c>
      <c r="E610">
        <v>0.6</v>
      </c>
      <c r="F610">
        <v>1</v>
      </c>
      <c r="G610">
        <v>18</v>
      </c>
      <c r="H610">
        <v>2</v>
      </c>
      <c r="I610">
        <v>1</v>
      </c>
      <c r="J610">
        <v>1</v>
      </c>
      <c r="K610">
        <v>1</v>
      </c>
      <c r="N610">
        <v>0</v>
      </c>
      <c r="O610">
        <v>0</v>
      </c>
      <c r="P610">
        <v>0</v>
      </c>
      <c r="Q610">
        <v>0</v>
      </c>
      <c r="R610">
        <v>0</v>
      </c>
      <c r="S610">
        <v>0</v>
      </c>
      <c r="T610">
        <v>0</v>
      </c>
      <c r="U610">
        <v>0</v>
      </c>
      <c r="V610">
        <v>0</v>
      </c>
      <c r="W610">
        <v>0</v>
      </c>
      <c r="X610">
        <v>0</v>
      </c>
      <c r="Y610">
        <v>0</v>
      </c>
      <c r="Z610">
        <v>0</v>
      </c>
      <c r="AA610">
        <v>0</v>
      </c>
      <c r="AB610">
        <v>0</v>
      </c>
      <c r="AC610">
        <v>0</v>
      </c>
      <c r="AD610">
        <v>0</v>
      </c>
      <c r="AE610">
        <v>0.6</v>
      </c>
      <c r="AF610">
        <v>0</v>
      </c>
      <c r="AG610">
        <v>0</v>
      </c>
      <c r="AH610">
        <v>0.4</v>
      </c>
      <c r="AI610">
        <v>0</v>
      </c>
      <c r="AJ610">
        <v>0</v>
      </c>
      <c r="AK610">
        <v>0</v>
      </c>
      <c r="AL610">
        <v>0</v>
      </c>
      <c r="AM610">
        <v>0</v>
      </c>
      <c r="AN610">
        <v>0</v>
      </c>
      <c r="AO610">
        <v>0</v>
      </c>
      <c r="AP610">
        <v>0</v>
      </c>
      <c r="AQ610">
        <v>0</v>
      </c>
      <c r="AR610">
        <v>0</v>
      </c>
      <c r="AS610">
        <v>1</v>
      </c>
      <c r="AT610">
        <v>1</v>
      </c>
      <c r="AU610">
        <v>1</v>
      </c>
      <c r="AV610">
        <v>1</v>
      </c>
      <c r="AW610">
        <v>1</v>
      </c>
      <c r="AX610">
        <v>1</v>
      </c>
      <c r="AY610">
        <v>1</v>
      </c>
      <c r="AZ610">
        <v>1</v>
      </c>
      <c r="BA610">
        <v>1</v>
      </c>
      <c r="BB610">
        <v>1</v>
      </c>
      <c r="BC610">
        <v>1</v>
      </c>
      <c r="BD610">
        <v>1</v>
      </c>
      <c r="BE610">
        <v>1</v>
      </c>
      <c r="BF610">
        <v>1</v>
      </c>
      <c r="BG610">
        <v>1</v>
      </c>
      <c r="BH610">
        <v>1</v>
      </c>
      <c r="BI610">
        <v>1</v>
      </c>
      <c r="BJ610">
        <v>1</v>
      </c>
      <c r="BK610">
        <v>1</v>
      </c>
      <c r="BL610">
        <v>1</v>
      </c>
      <c r="BM610">
        <v>1</v>
      </c>
      <c r="BN610">
        <v>1</v>
      </c>
      <c r="BO610">
        <v>1</v>
      </c>
      <c r="BP610">
        <v>1</v>
      </c>
      <c r="BQ610">
        <v>1</v>
      </c>
      <c r="BR610">
        <v>1</v>
      </c>
      <c r="BS610">
        <v>1</v>
      </c>
      <c r="BT610">
        <v>1</v>
      </c>
      <c r="BU610">
        <v>1</v>
      </c>
      <c r="BV610">
        <v>1</v>
      </c>
      <c r="BW610">
        <v>1</v>
      </c>
    </row>
    <row r="611" spans="1:75" x14ac:dyDescent="0.25">
      <c r="A611">
        <v>2449000</v>
      </c>
      <c r="B611">
        <v>1</v>
      </c>
      <c r="C611" s="1">
        <v>32387</v>
      </c>
      <c r="D611">
        <v>1</v>
      </c>
      <c r="E611">
        <v>23.7</v>
      </c>
      <c r="F611">
        <v>50.6</v>
      </c>
      <c r="G611">
        <v>17</v>
      </c>
      <c r="H611">
        <v>5</v>
      </c>
      <c r="I611">
        <v>1</v>
      </c>
      <c r="J611">
        <v>1</v>
      </c>
      <c r="K611">
        <v>1</v>
      </c>
      <c r="N611">
        <v>0</v>
      </c>
      <c r="O611">
        <v>0</v>
      </c>
      <c r="P611">
        <v>0</v>
      </c>
      <c r="Q611">
        <v>0</v>
      </c>
      <c r="R611">
        <v>0</v>
      </c>
      <c r="S611">
        <v>0</v>
      </c>
      <c r="T611">
        <v>0</v>
      </c>
      <c r="U611">
        <v>0</v>
      </c>
      <c r="V611">
        <v>0</v>
      </c>
      <c r="W611">
        <v>0</v>
      </c>
      <c r="X611">
        <v>0</v>
      </c>
      <c r="Y611">
        <v>0</v>
      </c>
      <c r="Z611">
        <v>0</v>
      </c>
      <c r="AA611">
        <v>5.8</v>
      </c>
      <c r="AB611">
        <v>4.3</v>
      </c>
      <c r="AC611">
        <v>0</v>
      </c>
      <c r="AD611">
        <v>23.7</v>
      </c>
      <c r="AE611">
        <v>8.9</v>
      </c>
      <c r="AF611">
        <v>0</v>
      </c>
      <c r="AG611">
        <v>0</v>
      </c>
      <c r="AH611">
        <v>0</v>
      </c>
      <c r="AI611">
        <v>0</v>
      </c>
      <c r="AJ611">
        <v>0</v>
      </c>
      <c r="AK611">
        <v>0</v>
      </c>
      <c r="AL611">
        <v>0</v>
      </c>
      <c r="AM611">
        <v>0</v>
      </c>
      <c r="AN611">
        <v>0</v>
      </c>
      <c r="AO611">
        <v>7.9</v>
      </c>
      <c r="AP611">
        <v>0</v>
      </c>
      <c r="AQ611">
        <v>0</v>
      </c>
      <c r="AS611">
        <v>1</v>
      </c>
      <c r="AT611">
        <v>1</v>
      </c>
      <c r="AU611">
        <v>1</v>
      </c>
      <c r="AV611">
        <v>1</v>
      </c>
      <c r="AW611">
        <v>1</v>
      </c>
      <c r="AX611">
        <v>1</v>
      </c>
      <c r="AY611">
        <v>1</v>
      </c>
      <c r="AZ611">
        <v>1</v>
      </c>
      <c r="BA611">
        <v>1</v>
      </c>
      <c r="BB611">
        <v>1</v>
      </c>
      <c r="BC611">
        <v>1</v>
      </c>
      <c r="BD611">
        <v>1</v>
      </c>
      <c r="BE611">
        <v>1</v>
      </c>
      <c r="BF611">
        <v>1</v>
      </c>
      <c r="BG611">
        <v>1</v>
      </c>
      <c r="BH611">
        <v>1</v>
      </c>
      <c r="BI611">
        <v>1</v>
      </c>
      <c r="BJ611">
        <v>1</v>
      </c>
      <c r="BK611">
        <v>1</v>
      </c>
      <c r="BL611">
        <v>1</v>
      </c>
      <c r="BM611">
        <v>1</v>
      </c>
      <c r="BN611">
        <v>1</v>
      </c>
      <c r="BO611">
        <v>1</v>
      </c>
      <c r="BP611">
        <v>1</v>
      </c>
      <c r="BQ611">
        <v>1</v>
      </c>
      <c r="BR611">
        <v>1</v>
      </c>
      <c r="BS611">
        <v>1</v>
      </c>
      <c r="BT611">
        <v>1</v>
      </c>
      <c r="BU611">
        <v>1</v>
      </c>
      <c r="BV611">
        <v>1</v>
      </c>
      <c r="BW611">
        <v>0</v>
      </c>
    </row>
    <row r="612" spans="1:75" x14ac:dyDescent="0.25">
      <c r="A612">
        <v>2449000</v>
      </c>
      <c r="B612">
        <v>1</v>
      </c>
      <c r="C612" s="1">
        <v>32417</v>
      </c>
      <c r="D612">
        <v>1</v>
      </c>
      <c r="E612">
        <v>46.1</v>
      </c>
      <c r="F612">
        <v>127.2</v>
      </c>
      <c r="G612">
        <v>20</v>
      </c>
      <c r="H612">
        <v>10</v>
      </c>
      <c r="I612">
        <v>1</v>
      </c>
      <c r="J612">
        <v>1</v>
      </c>
      <c r="K612">
        <v>1</v>
      </c>
      <c r="N612">
        <v>0</v>
      </c>
      <c r="O612">
        <v>0</v>
      </c>
      <c r="P612">
        <v>0</v>
      </c>
      <c r="Q612">
        <v>8.1999999999999993</v>
      </c>
      <c r="R612">
        <v>0</v>
      </c>
      <c r="S612">
        <v>0</v>
      </c>
      <c r="T612">
        <v>0</v>
      </c>
      <c r="U612">
        <v>0</v>
      </c>
      <c r="V612">
        <v>0</v>
      </c>
      <c r="W612">
        <v>4.5</v>
      </c>
      <c r="X612">
        <v>0</v>
      </c>
      <c r="Y612">
        <v>0</v>
      </c>
      <c r="Z612">
        <v>2.8</v>
      </c>
      <c r="AA612">
        <v>4.4000000000000004</v>
      </c>
      <c r="AB612">
        <v>0</v>
      </c>
      <c r="AC612">
        <v>0</v>
      </c>
      <c r="AD612">
        <v>0</v>
      </c>
      <c r="AE612">
        <v>0</v>
      </c>
      <c r="AF612">
        <v>0</v>
      </c>
      <c r="AG612">
        <v>46.1</v>
      </c>
      <c r="AH612">
        <v>0</v>
      </c>
      <c r="AI612">
        <v>0</v>
      </c>
      <c r="AJ612">
        <v>13.3</v>
      </c>
      <c r="AK612">
        <v>0</v>
      </c>
      <c r="AL612">
        <v>0</v>
      </c>
      <c r="AM612">
        <v>37</v>
      </c>
      <c r="AN612">
        <v>8.6999999999999993</v>
      </c>
      <c r="AO612">
        <v>0</v>
      </c>
      <c r="AP612">
        <v>0</v>
      </c>
      <c r="AQ612">
        <v>1.8</v>
      </c>
      <c r="AR612">
        <v>0.4</v>
      </c>
      <c r="AS612">
        <v>1</v>
      </c>
      <c r="AT612">
        <v>1</v>
      </c>
      <c r="AU612">
        <v>1</v>
      </c>
      <c r="AV612">
        <v>1</v>
      </c>
      <c r="AW612">
        <v>1</v>
      </c>
      <c r="AX612">
        <v>1</v>
      </c>
      <c r="AY612">
        <v>1</v>
      </c>
      <c r="AZ612">
        <v>1</v>
      </c>
      <c r="BA612">
        <v>1</v>
      </c>
      <c r="BB612">
        <v>1</v>
      </c>
      <c r="BC612">
        <v>1</v>
      </c>
      <c r="BD612">
        <v>1</v>
      </c>
      <c r="BE612">
        <v>1</v>
      </c>
      <c r="BF612">
        <v>1</v>
      </c>
      <c r="BG612">
        <v>1</v>
      </c>
      <c r="BH612">
        <v>1</v>
      </c>
      <c r="BI612">
        <v>1</v>
      </c>
      <c r="BJ612">
        <v>1</v>
      </c>
      <c r="BK612">
        <v>1</v>
      </c>
      <c r="BL612">
        <v>1</v>
      </c>
      <c r="BM612">
        <v>1</v>
      </c>
      <c r="BN612">
        <v>1</v>
      </c>
      <c r="BO612">
        <v>1</v>
      </c>
      <c r="BP612">
        <v>1</v>
      </c>
      <c r="BQ612">
        <v>1</v>
      </c>
      <c r="BR612">
        <v>1</v>
      </c>
      <c r="BS612">
        <v>1</v>
      </c>
      <c r="BT612">
        <v>1</v>
      </c>
      <c r="BU612">
        <v>1</v>
      </c>
      <c r="BV612">
        <v>1</v>
      </c>
      <c r="BW612">
        <v>1</v>
      </c>
    </row>
    <row r="613" spans="1:75" x14ac:dyDescent="0.25">
      <c r="A613">
        <v>2449000</v>
      </c>
      <c r="B613">
        <v>1</v>
      </c>
      <c r="C613" s="1">
        <v>32448</v>
      </c>
      <c r="D613">
        <v>1</v>
      </c>
      <c r="E613">
        <v>21.3</v>
      </c>
      <c r="F613">
        <v>47.6</v>
      </c>
      <c r="G613">
        <v>22</v>
      </c>
      <c r="H613">
        <v>5</v>
      </c>
      <c r="I613">
        <v>1</v>
      </c>
      <c r="J613">
        <v>1</v>
      </c>
      <c r="K613">
        <v>1</v>
      </c>
      <c r="N613">
        <v>0</v>
      </c>
      <c r="O613">
        <v>0</v>
      </c>
      <c r="P613">
        <v>0</v>
      </c>
      <c r="Q613">
        <v>0</v>
      </c>
      <c r="R613">
        <v>0</v>
      </c>
      <c r="S613">
        <v>1.5</v>
      </c>
      <c r="T613">
        <v>0</v>
      </c>
      <c r="U613">
        <v>0</v>
      </c>
      <c r="V613">
        <v>0</v>
      </c>
      <c r="W613">
        <v>0</v>
      </c>
      <c r="X613">
        <v>0</v>
      </c>
      <c r="Y613">
        <v>0</v>
      </c>
      <c r="Z613">
        <v>7.4</v>
      </c>
      <c r="AA613">
        <v>0</v>
      </c>
      <c r="AB613">
        <v>8.1999999999999993</v>
      </c>
      <c r="AC613">
        <v>0</v>
      </c>
      <c r="AD613">
        <v>0</v>
      </c>
      <c r="AE613">
        <v>0</v>
      </c>
      <c r="AF613">
        <v>0</v>
      </c>
      <c r="AG613">
        <v>0</v>
      </c>
      <c r="AH613">
        <v>0</v>
      </c>
      <c r="AI613">
        <v>21.3</v>
      </c>
      <c r="AJ613">
        <v>0</v>
      </c>
      <c r="AK613">
        <v>0</v>
      </c>
      <c r="AL613">
        <v>0</v>
      </c>
      <c r="AM613">
        <v>0</v>
      </c>
      <c r="AN613">
        <v>0</v>
      </c>
      <c r="AO613">
        <v>9.1999999999999993</v>
      </c>
      <c r="AP613">
        <v>0</v>
      </c>
      <c r="AQ613">
        <v>0</v>
      </c>
      <c r="AS613">
        <v>1</v>
      </c>
      <c r="AT613">
        <v>1</v>
      </c>
      <c r="AU613">
        <v>1</v>
      </c>
      <c r="AV613">
        <v>1</v>
      </c>
      <c r="AW613">
        <v>1</v>
      </c>
      <c r="AX613">
        <v>1</v>
      </c>
      <c r="AY613">
        <v>1</v>
      </c>
      <c r="AZ613">
        <v>1</v>
      </c>
      <c r="BA613">
        <v>1</v>
      </c>
      <c r="BB613">
        <v>1</v>
      </c>
      <c r="BC613">
        <v>1</v>
      </c>
      <c r="BD613">
        <v>1</v>
      </c>
      <c r="BE613">
        <v>1</v>
      </c>
      <c r="BF613">
        <v>1</v>
      </c>
      <c r="BG613">
        <v>1</v>
      </c>
      <c r="BH613">
        <v>1</v>
      </c>
      <c r="BI613">
        <v>1</v>
      </c>
      <c r="BJ613">
        <v>1</v>
      </c>
      <c r="BK613">
        <v>1</v>
      </c>
      <c r="BL613">
        <v>1</v>
      </c>
      <c r="BM613">
        <v>1</v>
      </c>
      <c r="BN613">
        <v>1</v>
      </c>
      <c r="BO613">
        <v>1</v>
      </c>
      <c r="BP613">
        <v>1</v>
      </c>
      <c r="BQ613">
        <v>1</v>
      </c>
      <c r="BR613">
        <v>1</v>
      </c>
      <c r="BS613">
        <v>1</v>
      </c>
      <c r="BT613">
        <v>1</v>
      </c>
      <c r="BU613">
        <v>1</v>
      </c>
      <c r="BV613">
        <v>1</v>
      </c>
      <c r="BW613">
        <v>0</v>
      </c>
    </row>
    <row r="614" spans="1:75" x14ac:dyDescent="0.25">
      <c r="A614">
        <v>2449000</v>
      </c>
      <c r="B614">
        <v>1</v>
      </c>
      <c r="C614" s="1">
        <v>32478</v>
      </c>
      <c r="D614">
        <v>1</v>
      </c>
      <c r="E614">
        <v>34.5</v>
      </c>
      <c r="F614">
        <v>131.80000000000001</v>
      </c>
      <c r="G614">
        <v>30</v>
      </c>
      <c r="H614">
        <v>11</v>
      </c>
      <c r="I614">
        <v>1</v>
      </c>
      <c r="J614">
        <v>1</v>
      </c>
      <c r="K614">
        <v>1</v>
      </c>
      <c r="N614">
        <v>0</v>
      </c>
      <c r="O614">
        <v>5.4</v>
      </c>
      <c r="P614">
        <v>0</v>
      </c>
      <c r="Q614">
        <v>0</v>
      </c>
      <c r="R614">
        <v>0</v>
      </c>
      <c r="S614">
        <v>0</v>
      </c>
      <c r="T614">
        <v>0</v>
      </c>
      <c r="U614">
        <v>0</v>
      </c>
      <c r="V614">
        <v>0</v>
      </c>
      <c r="W614">
        <v>0</v>
      </c>
      <c r="X614">
        <v>0</v>
      </c>
      <c r="Y614">
        <v>0</v>
      </c>
      <c r="Z614">
        <v>0</v>
      </c>
      <c r="AA614">
        <v>4.5</v>
      </c>
      <c r="AB614">
        <v>9.1999999999999993</v>
      </c>
      <c r="AC614">
        <v>0</v>
      </c>
      <c r="AD614">
        <v>0</v>
      </c>
      <c r="AE614">
        <v>0</v>
      </c>
      <c r="AF614">
        <v>0</v>
      </c>
      <c r="AG614">
        <v>31.4</v>
      </c>
      <c r="AH614">
        <v>0</v>
      </c>
      <c r="AI614">
        <v>12.6</v>
      </c>
      <c r="AJ614">
        <v>0</v>
      </c>
      <c r="AK614">
        <v>1.7</v>
      </c>
      <c r="AL614">
        <v>0</v>
      </c>
      <c r="AM614">
        <v>1.1000000000000001</v>
      </c>
      <c r="AN614">
        <v>0</v>
      </c>
      <c r="AO614">
        <v>18.8</v>
      </c>
      <c r="AP614">
        <v>3.9</v>
      </c>
      <c r="AQ614">
        <v>34.5</v>
      </c>
      <c r="AR614">
        <v>8.6999999999999993</v>
      </c>
      <c r="AS614">
        <v>1</v>
      </c>
      <c r="AT614">
        <v>1</v>
      </c>
      <c r="AU614">
        <v>1</v>
      </c>
      <c r="AV614">
        <v>1</v>
      </c>
      <c r="AW614">
        <v>1</v>
      </c>
      <c r="AX614">
        <v>1</v>
      </c>
      <c r="AY614">
        <v>1</v>
      </c>
      <c r="AZ614">
        <v>1</v>
      </c>
      <c r="BA614">
        <v>1</v>
      </c>
      <c r="BB614">
        <v>1</v>
      </c>
      <c r="BC614">
        <v>1</v>
      </c>
      <c r="BD614">
        <v>1</v>
      </c>
      <c r="BE614">
        <v>1</v>
      </c>
      <c r="BF614">
        <v>1</v>
      </c>
      <c r="BG614">
        <v>1</v>
      </c>
      <c r="BH614">
        <v>1</v>
      </c>
      <c r="BI614">
        <v>1</v>
      </c>
      <c r="BJ614">
        <v>1</v>
      </c>
      <c r="BK614">
        <v>1</v>
      </c>
      <c r="BL614">
        <v>1</v>
      </c>
      <c r="BM614">
        <v>1</v>
      </c>
      <c r="BN614">
        <v>1</v>
      </c>
      <c r="BO614">
        <v>1</v>
      </c>
      <c r="BP614">
        <v>1</v>
      </c>
      <c r="BQ614">
        <v>1</v>
      </c>
      <c r="BR614">
        <v>1</v>
      </c>
      <c r="BS614">
        <v>1</v>
      </c>
      <c r="BT614">
        <v>1</v>
      </c>
      <c r="BU614">
        <v>1</v>
      </c>
      <c r="BV614">
        <v>1</v>
      </c>
      <c r="BW614">
        <v>1</v>
      </c>
    </row>
    <row r="615" spans="1:75" s="2" customFormat="1" x14ac:dyDescent="0.25">
      <c r="A615" s="2">
        <v>2449000</v>
      </c>
      <c r="B615" s="2">
        <v>1</v>
      </c>
      <c r="C615" s="3">
        <v>32509</v>
      </c>
      <c r="D615" s="2">
        <v>1</v>
      </c>
      <c r="E615" s="2">
        <v>45.6</v>
      </c>
      <c r="F615" s="2">
        <v>178.2</v>
      </c>
      <c r="G615" s="2">
        <v>5</v>
      </c>
      <c r="H615" s="2">
        <v>19</v>
      </c>
      <c r="I615" s="2">
        <v>1</v>
      </c>
      <c r="J615" s="2">
        <v>1</v>
      </c>
      <c r="K615" s="2">
        <v>1</v>
      </c>
      <c r="N615" s="2">
        <v>9.3000000000000007</v>
      </c>
      <c r="O615" s="2">
        <v>0.7</v>
      </c>
      <c r="P615" s="2">
        <v>3.6</v>
      </c>
      <c r="Q615" s="2">
        <v>6.8</v>
      </c>
      <c r="R615" s="2">
        <v>45.6</v>
      </c>
      <c r="S615" s="2">
        <v>20.399999999999999</v>
      </c>
      <c r="T615" s="2">
        <v>7.7</v>
      </c>
      <c r="U615" s="2">
        <v>0</v>
      </c>
      <c r="V615" s="2">
        <v>10.6</v>
      </c>
      <c r="W615" s="2">
        <v>0</v>
      </c>
      <c r="X615" s="2">
        <v>6.6</v>
      </c>
      <c r="Y615" s="2">
        <v>16.3</v>
      </c>
      <c r="Z615" s="2">
        <v>19.8</v>
      </c>
      <c r="AA615" s="2">
        <v>12.4</v>
      </c>
      <c r="AB615" s="2">
        <v>0.9</v>
      </c>
      <c r="AC615" s="2">
        <v>0</v>
      </c>
      <c r="AD615" s="2">
        <v>0</v>
      </c>
      <c r="AE615" s="2">
        <v>0</v>
      </c>
      <c r="AF615" s="2">
        <v>0</v>
      </c>
      <c r="AG615" s="2">
        <v>0</v>
      </c>
      <c r="AH615" s="2">
        <v>0</v>
      </c>
      <c r="AI615" s="2">
        <v>1.3</v>
      </c>
      <c r="AJ615" s="2">
        <v>0</v>
      </c>
      <c r="AK615" s="2">
        <v>0</v>
      </c>
      <c r="AL615" s="2">
        <v>7.5</v>
      </c>
      <c r="AM615" s="2">
        <v>0</v>
      </c>
      <c r="AN615" s="2">
        <v>0</v>
      </c>
      <c r="AO615" s="2">
        <v>0.9</v>
      </c>
      <c r="AP615" s="2">
        <v>6.3</v>
      </c>
      <c r="AQ615" s="2">
        <v>0.4</v>
      </c>
      <c r="AR615" s="2">
        <v>1.1000000000000001</v>
      </c>
      <c r="AS615" s="2">
        <v>1</v>
      </c>
      <c r="AT615" s="2">
        <v>1</v>
      </c>
      <c r="AU615" s="2">
        <v>1</v>
      </c>
      <c r="AV615" s="2">
        <v>1</v>
      </c>
      <c r="AW615" s="2">
        <v>1</v>
      </c>
      <c r="AX615" s="2">
        <v>1</v>
      </c>
      <c r="AY615" s="2">
        <v>1</v>
      </c>
      <c r="AZ615" s="2">
        <v>1</v>
      </c>
      <c r="BA615" s="2">
        <v>1</v>
      </c>
      <c r="BB615" s="2">
        <v>1</v>
      </c>
      <c r="BC615" s="2">
        <v>1</v>
      </c>
      <c r="BD615" s="2">
        <v>1</v>
      </c>
      <c r="BE615" s="2">
        <v>1</v>
      </c>
      <c r="BF615" s="2">
        <v>1</v>
      </c>
      <c r="BG615" s="2">
        <v>1</v>
      </c>
      <c r="BH615" s="2">
        <v>1</v>
      </c>
      <c r="BI615" s="2">
        <v>1</v>
      </c>
      <c r="BJ615" s="2">
        <v>1</v>
      </c>
      <c r="BK615" s="2">
        <v>1</v>
      </c>
      <c r="BL615" s="2">
        <v>1</v>
      </c>
      <c r="BM615" s="2">
        <v>1</v>
      </c>
      <c r="BN615" s="2">
        <v>1</v>
      </c>
      <c r="BO615" s="2">
        <v>1</v>
      </c>
      <c r="BP615" s="2">
        <v>1</v>
      </c>
      <c r="BQ615" s="2">
        <v>1</v>
      </c>
      <c r="BR615" s="2">
        <v>1</v>
      </c>
      <c r="BS615" s="2">
        <v>1</v>
      </c>
      <c r="BT615" s="2">
        <v>1</v>
      </c>
      <c r="BU615" s="2">
        <v>1</v>
      </c>
      <c r="BV615" s="2">
        <v>1</v>
      </c>
      <c r="BW615" s="2">
        <v>1</v>
      </c>
    </row>
    <row r="616" spans="1:75" x14ac:dyDescent="0.25">
      <c r="A616">
        <v>2449000</v>
      </c>
      <c r="B616">
        <v>1</v>
      </c>
      <c r="C616" s="1">
        <v>32540</v>
      </c>
      <c r="D616">
        <v>1</v>
      </c>
      <c r="E616">
        <v>31</v>
      </c>
      <c r="F616">
        <v>176.3</v>
      </c>
      <c r="G616">
        <v>3</v>
      </c>
      <c r="H616">
        <v>14</v>
      </c>
      <c r="I616">
        <v>1</v>
      </c>
      <c r="J616">
        <v>1</v>
      </c>
      <c r="K616">
        <v>1</v>
      </c>
      <c r="N616">
        <v>11.3</v>
      </c>
      <c r="O616">
        <v>16</v>
      </c>
      <c r="P616">
        <v>31</v>
      </c>
      <c r="Q616">
        <v>24.3</v>
      </c>
      <c r="R616">
        <v>0</v>
      </c>
      <c r="S616">
        <v>0</v>
      </c>
      <c r="T616">
        <v>0</v>
      </c>
      <c r="U616">
        <v>0</v>
      </c>
      <c r="V616">
        <v>0</v>
      </c>
      <c r="W616">
        <v>0</v>
      </c>
      <c r="X616">
        <v>20.2</v>
      </c>
      <c r="Y616">
        <v>10</v>
      </c>
      <c r="Z616">
        <v>4.5999999999999996</v>
      </c>
      <c r="AA616">
        <v>21.3</v>
      </c>
      <c r="AB616">
        <v>7.6</v>
      </c>
      <c r="AC616">
        <v>0</v>
      </c>
      <c r="AD616">
        <v>0</v>
      </c>
      <c r="AE616">
        <v>10.3</v>
      </c>
      <c r="AF616">
        <v>0</v>
      </c>
      <c r="AG616">
        <v>0.6</v>
      </c>
      <c r="AH616">
        <v>0</v>
      </c>
      <c r="AI616">
        <v>0</v>
      </c>
      <c r="AJ616">
        <v>5.6</v>
      </c>
      <c r="AK616">
        <v>0</v>
      </c>
      <c r="AL616">
        <v>0</v>
      </c>
      <c r="AM616">
        <v>4.9000000000000004</v>
      </c>
      <c r="AN616">
        <v>8.6</v>
      </c>
      <c r="AO616">
        <v>0</v>
      </c>
      <c r="AS616">
        <v>1</v>
      </c>
      <c r="AT616">
        <v>1</v>
      </c>
      <c r="AU616">
        <v>1</v>
      </c>
      <c r="AV616">
        <v>1</v>
      </c>
      <c r="AW616">
        <v>1</v>
      </c>
      <c r="AX616">
        <v>1</v>
      </c>
      <c r="AY616">
        <v>1</v>
      </c>
      <c r="AZ616">
        <v>1</v>
      </c>
      <c r="BA616">
        <v>1</v>
      </c>
      <c r="BB616">
        <v>1</v>
      </c>
      <c r="BC616">
        <v>1</v>
      </c>
      <c r="BD616">
        <v>1</v>
      </c>
      <c r="BE616">
        <v>1</v>
      </c>
      <c r="BF616">
        <v>1</v>
      </c>
      <c r="BG616">
        <v>1</v>
      </c>
      <c r="BH616">
        <v>1</v>
      </c>
      <c r="BI616">
        <v>1</v>
      </c>
      <c r="BJ616">
        <v>1</v>
      </c>
      <c r="BK616">
        <v>1</v>
      </c>
      <c r="BL616">
        <v>1</v>
      </c>
      <c r="BM616">
        <v>1</v>
      </c>
      <c r="BN616">
        <v>1</v>
      </c>
      <c r="BO616">
        <v>1</v>
      </c>
      <c r="BP616">
        <v>1</v>
      </c>
      <c r="BQ616">
        <v>1</v>
      </c>
      <c r="BR616">
        <v>1</v>
      </c>
      <c r="BS616">
        <v>1</v>
      </c>
      <c r="BT616">
        <v>1</v>
      </c>
      <c r="BU616">
        <v>0</v>
      </c>
    </row>
    <row r="617" spans="1:75" x14ac:dyDescent="0.25">
      <c r="A617">
        <v>2449000</v>
      </c>
      <c r="B617">
        <v>1</v>
      </c>
      <c r="C617" s="1">
        <v>32568</v>
      </c>
      <c r="D617">
        <v>1</v>
      </c>
      <c r="E617">
        <v>26.6</v>
      </c>
      <c r="F617">
        <v>117.3</v>
      </c>
      <c r="G617">
        <v>31</v>
      </c>
      <c r="H617">
        <v>13</v>
      </c>
      <c r="I617">
        <v>1</v>
      </c>
      <c r="J617">
        <v>1</v>
      </c>
      <c r="K617">
        <v>1</v>
      </c>
      <c r="N617">
        <v>9.9</v>
      </c>
      <c r="O617">
        <v>16.100000000000001</v>
      </c>
      <c r="P617">
        <v>0</v>
      </c>
      <c r="Q617">
        <v>0</v>
      </c>
      <c r="R617">
        <v>7.9</v>
      </c>
      <c r="S617">
        <v>3.4</v>
      </c>
      <c r="T617">
        <v>0</v>
      </c>
      <c r="U617">
        <v>0</v>
      </c>
      <c r="V617">
        <v>0</v>
      </c>
      <c r="W617">
        <v>0</v>
      </c>
      <c r="X617">
        <v>0</v>
      </c>
      <c r="Y617">
        <v>0</v>
      </c>
      <c r="Z617">
        <v>0.2</v>
      </c>
      <c r="AA617">
        <v>0</v>
      </c>
      <c r="AB617">
        <v>3.3</v>
      </c>
      <c r="AC617">
        <v>0</v>
      </c>
      <c r="AD617">
        <v>0</v>
      </c>
      <c r="AE617">
        <v>0</v>
      </c>
      <c r="AF617">
        <v>11</v>
      </c>
      <c r="AG617">
        <v>14.3</v>
      </c>
      <c r="AH617">
        <v>6.6</v>
      </c>
      <c r="AI617">
        <v>9.8000000000000007</v>
      </c>
      <c r="AJ617">
        <v>1.3</v>
      </c>
      <c r="AK617">
        <v>0</v>
      </c>
      <c r="AL617">
        <v>0</v>
      </c>
      <c r="AM617">
        <v>6.9</v>
      </c>
      <c r="AN617">
        <v>0</v>
      </c>
      <c r="AO617">
        <v>0</v>
      </c>
      <c r="AP617">
        <v>0</v>
      </c>
      <c r="AQ617">
        <v>0</v>
      </c>
      <c r="AR617">
        <v>26.6</v>
      </c>
      <c r="AS617">
        <v>1</v>
      </c>
      <c r="AT617">
        <v>1</v>
      </c>
      <c r="AU617">
        <v>1</v>
      </c>
      <c r="AV617">
        <v>1</v>
      </c>
      <c r="AW617">
        <v>1</v>
      </c>
      <c r="AX617">
        <v>1</v>
      </c>
      <c r="AY617">
        <v>1</v>
      </c>
      <c r="AZ617">
        <v>1</v>
      </c>
      <c r="BA617">
        <v>1</v>
      </c>
      <c r="BB617">
        <v>1</v>
      </c>
      <c r="BC617">
        <v>1</v>
      </c>
      <c r="BD617">
        <v>1</v>
      </c>
      <c r="BE617">
        <v>1</v>
      </c>
      <c r="BF617">
        <v>1</v>
      </c>
      <c r="BG617">
        <v>1</v>
      </c>
      <c r="BH617">
        <v>1</v>
      </c>
      <c r="BI617">
        <v>1</v>
      </c>
      <c r="BJ617">
        <v>1</v>
      </c>
      <c r="BK617">
        <v>1</v>
      </c>
      <c r="BL617">
        <v>1</v>
      </c>
      <c r="BM617">
        <v>1</v>
      </c>
      <c r="BN617">
        <v>1</v>
      </c>
      <c r="BO617">
        <v>1</v>
      </c>
      <c r="BP617">
        <v>1</v>
      </c>
      <c r="BQ617">
        <v>1</v>
      </c>
      <c r="BR617">
        <v>1</v>
      </c>
      <c r="BS617">
        <v>1</v>
      </c>
      <c r="BT617">
        <v>1</v>
      </c>
      <c r="BU617">
        <v>1</v>
      </c>
      <c r="BV617">
        <v>1</v>
      </c>
      <c r="BW617">
        <v>1</v>
      </c>
    </row>
    <row r="618" spans="1:75" x14ac:dyDescent="0.25">
      <c r="A618">
        <v>2449000</v>
      </c>
      <c r="B618">
        <v>1</v>
      </c>
      <c r="C618" s="1">
        <v>32599</v>
      </c>
      <c r="D618">
        <v>1</v>
      </c>
      <c r="E618">
        <v>38.200000000000003</v>
      </c>
      <c r="F618">
        <v>89</v>
      </c>
      <c r="G618">
        <v>1</v>
      </c>
      <c r="H618">
        <v>12</v>
      </c>
      <c r="I618">
        <v>1</v>
      </c>
      <c r="J618">
        <v>1</v>
      </c>
      <c r="K618">
        <v>1</v>
      </c>
      <c r="N618">
        <v>38.200000000000003</v>
      </c>
      <c r="O618">
        <v>21</v>
      </c>
      <c r="P618">
        <v>3.1</v>
      </c>
      <c r="Q618">
        <v>0</v>
      </c>
      <c r="R618">
        <v>0</v>
      </c>
      <c r="S618">
        <v>1.7</v>
      </c>
      <c r="T618">
        <v>0</v>
      </c>
      <c r="U618">
        <v>0</v>
      </c>
      <c r="V618">
        <v>0</v>
      </c>
      <c r="W618">
        <v>0</v>
      </c>
      <c r="X618">
        <v>0</v>
      </c>
      <c r="Y618">
        <v>1.2</v>
      </c>
      <c r="Z618">
        <v>5.9</v>
      </c>
      <c r="AA618">
        <v>0</v>
      </c>
      <c r="AB618">
        <v>0</v>
      </c>
      <c r="AC618">
        <v>0</v>
      </c>
      <c r="AD618">
        <v>0</v>
      </c>
      <c r="AE618">
        <v>1.2</v>
      </c>
      <c r="AF618">
        <v>0.8</v>
      </c>
      <c r="AG618">
        <v>0</v>
      </c>
      <c r="AH618">
        <v>0</v>
      </c>
      <c r="AI618">
        <v>0</v>
      </c>
      <c r="AJ618">
        <v>0</v>
      </c>
      <c r="AK618">
        <v>0</v>
      </c>
      <c r="AL618">
        <v>0</v>
      </c>
      <c r="AM618">
        <v>0</v>
      </c>
      <c r="AN618">
        <v>9.6999999999999993</v>
      </c>
      <c r="AO618">
        <v>1.1000000000000001</v>
      </c>
      <c r="AP618">
        <v>3.6</v>
      </c>
      <c r="AQ618">
        <v>1.5</v>
      </c>
      <c r="AS618">
        <v>1</v>
      </c>
      <c r="AT618">
        <v>1</v>
      </c>
      <c r="AU618">
        <v>1</v>
      </c>
      <c r="AV618">
        <v>1</v>
      </c>
      <c r="AW618">
        <v>1</v>
      </c>
      <c r="AX618">
        <v>1</v>
      </c>
      <c r="AY618">
        <v>1</v>
      </c>
      <c r="AZ618">
        <v>1</v>
      </c>
      <c r="BA618">
        <v>1</v>
      </c>
      <c r="BB618">
        <v>1</v>
      </c>
      <c r="BC618">
        <v>1</v>
      </c>
      <c r="BD618">
        <v>1</v>
      </c>
      <c r="BE618">
        <v>1</v>
      </c>
      <c r="BF618">
        <v>1</v>
      </c>
      <c r="BG618">
        <v>1</v>
      </c>
      <c r="BH618">
        <v>1</v>
      </c>
      <c r="BI618">
        <v>1</v>
      </c>
      <c r="BJ618">
        <v>1</v>
      </c>
      <c r="BK618">
        <v>1</v>
      </c>
      <c r="BL618">
        <v>1</v>
      </c>
      <c r="BM618">
        <v>1</v>
      </c>
      <c r="BN618">
        <v>1</v>
      </c>
      <c r="BO618">
        <v>1</v>
      </c>
      <c r="BP618">
        <v>1</v>
      </c>
      <c r="BQ618">
        <v>1</v>
      </c>
      <c r="BR618">
        <v>1</v>
      </c>
      <c r="BS618">
        <v>1</v>
      </c>
      <c r="BT618">
        <v>1</v>
      </c>
      <c r="BU618">
        <v>1</v>
      </c>
      <c r="BV618">
        <v>1</v>
      </c>
      <c r="BW618">
        <v>0</v>
      </c>
    </row>
    <row r="619" spans="1:75" x14ac:dyDescent="0.25">
      <c r="A619">
        <v>2449000</v>
      </c>
      <c r="B619">
        <v>1</v>
      </c>
      <c r="C619" s="1">
        <v>32629</v>
      </c>
      <c r="D619">
        <v>1</v>
      </c>
      <c r="E619">
        <v>38.4</v>
      </c>
      <c r="F619">
        <v>111.4</v>
      </c>
      <c r="G619">
        <v>5</v>
      </c>
      <c r="H619">
        <v>8</v>
      </c>
      <c r="I619">
        <v>1</v>
      </c>
      <c r="J619">
        <v>1</v>
      </c>
      <c r="K619">
        <v>1</v>
      </c>
      <c r="N619">
        <v>26.7</v>
      </c>
      <c r="O619">
        <v>23.4</v>
      </c>
      <c r="P619">
        <v>6</v>
      </c>
      <c r="Q619">
        <v>0</v>
      </c>
      <c r="R619">
        <v>38.4</v>
      </c>
      <c r="S619">
        <v>0</v>
      </c>
      <c r="T619">
        <v>0</v>
      </c>
      <c r="U619">
        <v>0</v>
      </c>
      <c r="V619">
        <v>5.5</v>
      </c>
      <c r="W619">
        <v>0</v>
      </c>
      <c r="X619">
        <v>0</v>
      </c>
      <c r="Y619">
        <v>0</v>
      </c>
      <c r="Z619">
        <v>0</v>
      </c>
      <c r="AA619">
        <v>0</v>
      </c>
      <c r="AB619">
        <v>0</v>
      </c>
      <c r="AC619">
        <v>0</v>
      </c>
      <c r="AD619">
        <v>0</v>
      </c>
      <c r="AE619">
        <v>0</v>
      </c>
      <c r="AF619">
        <v>6.6</v>
      </c>
      <c r="AG619">
        <v>0</v>
      </c>
      <c r="AH619">
        <v>0</v>
      </c>
      <c r="AI619">
        <v>0</v>
      </c>
      <c r="AJ619">
        <v>0</v>
      </c>
      <c r="AK619">
        <v>0</v>
      </c>
      <c r="AL619">
        <v>1.2</v>
      </c>
      <c r="AM619">
        <v>3.6</v>
      </c>
      <c r="AN619">
        <v>0</v>
      </c>
      <c r="AO619">
        <v>0</v>
      </c>
      <c r="AP619">
        <v>0</v>
      </c>
      <c r="AQ619">
        <v>0</v>
      </c>
      <c r="AR619">
        <v>0</v>
      </c>
      <c r="AS619">
        <v>1</v>
      </c>
      <c r="AT619">
        <v>1</v>
      </c>
      <c r="AU619">
        <v>1</v>
      </c>
      <c r="AV619">
        <v>1</v>
      </c>
      <c r="AW619">
        <v>1</v>
      </c>
      <c r="AX619">
        <v>1</v>
      </c>
      <c r="AY619">
        <v>1</v>
      </c>
      <c r="AZ619">
        <v>1</v>
      </c>
      <c r="BA619">
        <v>1</v>
      </c>
      <c r="BB619">
        <v>1</v>
      </c>
      <c r="BC619">
        <v>1</v>
      </c>
      <c r="BD619">
        <v>1</v>
      </c>
      <c r="BE619">
        <v>1</v>
      </c>
      <c r="BF619">
        <v>1</v>
      </c>
      <c r="BG619">
        <v>1</v>
      </c>
      <c r="BH619">
        <v>1</v>
      </c>
      <c r="BI619">
        <v>1</v>
      </c>
      <c r="BJ619">
        <v>1</v>
      </c>
      <c r="BK619">
        <v>1</v>
      </c>
      <c r="BL619">
        <v>1</v>
      </c>
      <c r="BM619">
        <v>1</v>
      </c>
      <c r="BN619">
        <v>1</v>
      </c>
      <c r="BO619">
        <v>1</v>
      </c>
      <c r="BP619">
        <v>1</v>
      </c>
      <c r="BQ619">
        <v>1</v>
      </c>
      <c r="BR619">
        <v>1</v>
      </c>
      <c r="BS619">
        <v>1</v>
      </c>
      <c r="BT619">
        <v>1</v>
      </c>
      <c r="BU619">
        <v>1</v>
      </c>
      <c r="BV619">
        <v>1</v>
      </c>
      <c r="BW619">
        <v>1</v>
      </c>
    </row>
    <row r="620" spans="1:75" x14ac:dyDescent="0.25">
      <c r="A620">
        <v>2449000</v>
      </c>
      <c r="B620">
        <v>1</v>
      </c>
      <c r="C620" s="1">
        <v>32660</v>
      </c>
      <c r="D620">
        <v>1</v>
      </c>
      <c r="E620">
        <v>47.5</v>
      </c>
      <c r="F620">
        <v>80.400000000000006</v>
      </c>
      <c r="G620">
        <v>12</v>
      </c>
      <c r="H620">
        <v>6</v>
      </c>
      <c r="I620">
        <v>1</v>
      </c>
      <c r="J620">
        <v>1</v>
      </c>
      <c r="K620">
        <v>1</v>
      </c>
      <c r="N620">
        <v>0</v>
      </c>
      <c r="O620">
        <v>0</v>
      </c>
      <c r="P620">
        <v>0</v>
      </c>
      <c r="Q620">
        <v>0</v>
      </c>
      <c r="R620">
        <v>0</v>
      </c>
      <c r="S620">
        <v>0</v>
      </c>
      <c r="T620">
        <v>0</v>
      </c>
      <c r="U620">
        <v>13.2</v>
      </c>
      <c r="V620">
        <v>0</v>
      </c>
      <c r="W620">
        <v>0</v>
      </c>
      <c r="X620">
        <v>0</v>
      </c>
      <c r="Y620">
        <v>47.5</v>
      </c>
      <c r="Z620">
        <v>0</v>
      </c>
      <c r="AA620">
        <v>0</v>
      </c>
      <c r="AB620">
        <v>0.3</v>
      </c>
      <c r="AC620">
        <v>6.7</v>
      </c>
      <c r="AD620">
        <v>0</v>
      </c>
      <c r="AE620">
        <v>0</v>
      </c>
      <c r="AF620">
        <v>0</v>
      </c>
      <c r="AG620">
        <v>0</v>
      </c>
      <c r="AH620">
        <v>0</v>
      </c>
      <c r="AI620">
        <v>0</v>
      </c>
      <c r="AJ620">
        <v>0</v>
      </c>
      <c r="AK620">
        <v>0</v>
      </c>
      <c r="AL620">
        <v>8.3000000000000007</v>
      </c>
      <c r="AM620">
        <v>0</v>
      </c>
      <c r="AN620">
        <v>0</v>
      </c>
      <c r="AO620">
        <v>4.4000000000000004</v>
      </c>
      <c r="AP620">
        <v>0</v>
      </c>
      <c r="AQ620">
        <v>0</v>
      </c>
      <c r="AS620">
        <v>1</v>
      </c>
      <c r="AT620">
        <v>1</v>
      </c>
      <c r="AU620">
        <v>1</v>
      </c>
      <c r="AV620">
        <v>1</v>
      </c>
      <c r="AW620">
        <v>1</v>
      </c>
      <c r="AX620">
        <v>1</v>
      </c>
      <c r="AY620">
        <v>1</v>
      </c>
      <c r="AZ620">
        <v>1</v>
      </c>
      <c r="BA620">
        <v>1</v>
      </c>
      <c r="BB620">
        <v>1</v>
      </c>
      <c r="BC620">
        <v>1</v>
      </c>
      <c r="BD620">
        <v>1</v>
      </c>
      <c r="BE620">
        <v>1</v>
      </c>
      <c r="BF620">
        <v>1</v>
      </c>
      <c r="BG620">
        <v>1</v>
      </c>
      <c r="BH620">
        <v>1</v>
      </c>
      <c r="BI620">
        <v>1</v>
      </c>
      <c r="BJ620">
        <v>1</v>
      </c>
      <c r="BK620">
        <v>1</v>
      </c>
      <c r="BL620">
        <v>1</v>
      </c>
      <c r="BM620">
        <v>1</v>
      </c>
      <c r="BN620">
        <v>1</v>
      </c>
      <c r="BO620">
        <v>1</v>
      </c>
      <c r="BP620">
        <v>1</v>
      </c>
      <c r="BQ620">
        <v>1</v>
      </c>
      <c r="BR620">
        <v>1</v>
      </c>
      <c r="BS620">
        <v>1</v>
      </c>
      <c r="BT620">
        <v>1</v>
      </c>
      <c r="BU620">
        <v>1</v>
      </c>
      <c r="BV620">
        <v>1</v>
      </c>
      <c r="BW620">
        <v>0</v>
      </c>
    </row>
    <row r="621" spans="1:75" x14ac:dyDescent="0.25">
      <c r="A621">
        <v>2449000</v>
      </c>
      <c r="B621">
        <v>1</v>
      </c>
      <c r="C621" s="1">
        <v>32690</v>
      </c>
      <c r="D621">
        <v>1</v>
      </c>
      <c r="E621">
        <v>90.3</v>
      </c>
      <c r="F621">
        <v>171.4</v>
      </c>
      <c r="G621">
        <v>26</v>
      </c>
      <c r="H621">
        <v>5</v>
      </c>
      <c r="I621">
        <v>1</v>
      </c>
      <c r="J621">
        <v>1</v>
      </c>
      <c r="K621">
        <v>1</v>
      </c>
      <c r="N621">
        <v>0</v>
      </c>
      <c r="O621">
        <v>0</v>
      </c>
      <c r="P621">
        <v>1.7</v>
      </c>
      <c r="Q621">
        <v>0</v>
      </c>
      <c r="R621">
        <v>0</v>
      </c>
      <c r="S621">
        <v>31.2</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90.3</v>
      </c>
      <c r="AN621">
        <v>12.3</v>
      </c>
      <c r="AO621">
        <v>0</v>
      </c>
      <c r="AP621">
        <v>0</v>
      </c>
      <c r="AQ621">
        <v>35.9</v>
      </c>
      <c r="AR621">
        <v>0</v>
      </c>
      <c r="AS621">
        <v>1</v>
      </c>
      <c r="AT621">
        <v>1</v>
      </c>
      <c r="AU621">
        <v>1</v>
      </c>
      <c r="AV621">
        <v>1</v>
      </c>
      <c r="AW621">
        <v>1</v>
      </c>
      <c r="AX621">
        <v>1</v>
      </c>
      <c r="AY621">
        <v>1</v>
      </c>
      <c r="AZ621">
        <v>1</v>
      </c>
      <c r="BA621">
        <v>1</v>
      </c>
      <c r="BB621">
        <v>1</v>
      </c>
      <c r="BC621">
        <v>1</v>
      </c>
      <c r="BD621">
        <v>1</v>
      </c>
      <c r="BE621">
        <v>1</v>
      </c>
      <c r="BF621">
        <v>1</v>
      </c>
      <c r="BG621">
        <v>1</v>
      </c>
      <c r="BH621">
        <v>1</v>
      </c>
      <c r="BI621">
        <v>1</v>
      </c>
      <c r="BJ621">
        <v>1</v>
      </c>
      <c r="BK621">
        <v>1</v>
      </c>
      <c r="BL621">
        <v>1</v>
      </c>
      <c r="BM621">
        <v>1</v>
      </c>
      <c r="BN621">
        <v>1</v>
      </c>
      <c r="BO621">
        <v>1</v>
      </c>
      <c r="BP621">
        <v>1</v>
      </c>
      <c r="BQ621">
        <v>1</v>
      </c>
      <c r="BR621">
        <v>1</v>
      </c>
      <c r="BS621">
        <v>1</v>
      </c>
      <c r="BT621">
        <v>1</v>
      </c>
      <c r="BU621">
        <v>1</v>
      </c>
      <c r="BV621">
        <v>1</v>
      </c>
      <c r="BW621">
        <v>1</v>
      </c>
    </row>
    <row r="622" spans="1:75" x14ac:dyDescent="0.25">
      <c r="A622">
        <v>2449000</v>
      </c>
      <c r="B622">
        <v>1</v>
      </c>
      <c r="C622" s="1">
        <v>32721</v>
      </c>
      <c r="D622">
        <v>1</v>
      </c>
      <c r="E622">
        <v>6.3</v>
      </c>
      <c r="F622">
        <v>18.100000000000001</v>
      </c>
      <c r="G622">
        <v>26</v>
      </c>
      <c r="H622">
        <v>5</v>
      </c>
      <c r="I622">
        <v>1</v>
      </c>
      <c r="J622">
        <v>1</v>
      </c>
      <c r="K622">
        <v>1</v>
      </c>
      <c r="N622">
        <v>0</v>
      </c>
      <c r="O622">
        <v>0</v>
      </c>
      <c r="P622">
        <v>0</v>
      </c>
      <c r="Q622">
        <v>0</v>
      </c>
      <c r="R622">
        <v>1.5</v>
      </c>
      <c r="S622">
        <v>0</v>
      </c>
      <c r="T622">
        <v>0</v>
      </c>
      <c r="U622">
        <v>0</v>
      </c>
      <c r="V622">
        <v>0</v>
      </c>
      <c r="W622">
        <v>0</v>
      </c>
      <c r="X622">
        <v>0</v>
      </c>
      <c r="Y622">
        <v>0</v>
      </c>
      <c r="Z622">
        <v>0</v>
      </c>
      <c r="AA622">
        <v>0</v>
      </c>
      <c r="AB622">
        <v>0</v>
      </c>
      <c r="AC622">
        <v>0</v>
      </c>
      <c r="AD622">
        <v>0</v>
      </c>
      <c r="AE622">
        <v>0</v>
      </c>
      <c r="AF622">
        <v>0</v>
      </c>
      <c r="AG622">
        <v>0</v>
      </c>
      <c r="AH622">
        <v>0</v>
      </c>
      <c r="AI622">
        <v>3.3</v>
      </c>
      <c r="AJ622">
        <v>0</v>
      </c>
      <c r="AK622">
        <v>5.3</v>
      </c>
      <c r="AL622">
        <v>0</v>
      </c>
      <c r="AM622">
        <v>6.3</v>
      </c>
      <c r="AN622">
        <v>0</v>
      </c>
      <c r="AO622">
        <v>1.7</v>
      </c>
      <c r="AP622">
        <v>0</v>
      </c>
      <c r="AQ622">
        <v>0</v>
      </c>
      <c r="AR622">
        <v>0</v>
      </c>
      <c r="AS622">
        <v>1</v>
      </c>
      <c r="AT622">
        <v>1</v>
      </c>
      <c r="AU622">
        <v>1</v>
      </c>
      <c r="AV622">
        <v>1</v>
      </c>
      <c r="AW622">
        <v>1</v>
      </c>
      <c r="AX622">
        <v>1</v>
      </c>
      <c r="AY622">
        <v>1</v>
      </c>
      <c r="AZ622">
        <v>1</v>
      </c>
      <c r="BA622">
        <v>1</v>
      </c>
      <c r="BB622">
        <v>1</v>
      </c>
      <c r="BC622">
        <v>1</v>
      </c>
      <c r="BD622">
        <v>1</v>
      </c>
      <c r="BE622">
        <v>1</v>
      </c>
      <c r="BF622">
        <v>1</v>
      </c>
      <c r="BG622">
        <v>1</v>
      </c>
      <c r="BH622">
        <v>1</v>
      </c>
      <c r="BI622">
        <v>1</v>
      </c>
      <c r="BJ622">
        <v>1</v>
      </c>
      <c r="BK622">
        <v>1</v>
      </c>
      <c r="BL622">
        <v>1</v>
      </c>
      <c r="BM622">
        <v>1</v>
      </c>
      <c r="BN622">
        <v>1</v>
      </c>
      <c r="BO622">
        <v>1</v>
      </c>
      <c r="BP622">
        <v>1</v>
      </c>
      <c r="BQ622">
        <v>1</v>
      </c>
      <c r="BR622">
        <v>1</v>
      </c>
      <c r="BS622">
        <v>1</v>
      </c>
      <c r="BT622">
        <v>1</v>
      </c>
      <c r="BU622">
        <v>1</v>
      </c>
      <c r="BV622">
        <v>1</v>
      </c>
      <c r="BW622">
        <v>1</v>
      </c>
    </row>
    <row r="623" spans="1:75" x14ac:dyDescent="0.25">
      <c r="A623">
        <v>2449000</v>
      </c>
      <c r="B623">
        <v>1</v>
      </c>
      <c r="C623" s="1">
        <v>32752</v>
      </c>
      <c r="D623">
        <v>1</v>
      </c>
      <c r="E623">
        <v>35.200000000000003</v>
      </c>
      <c r="F623">
        <v>123</v>
      </c>
      <c r="G623">
        <v>11</v>
      </c>
      <c r="H623">
        <v>10</v>
      </c>
      <c r="I623">
        <v>1</v>
      </c>
      <c r="J623">
        <v>1</v>
      </c>
      <c r="K623">
        <v>1</v>
      </c>
      <c r="N623">
        <v>10</v>
      </c>
      <c r="O623">
        <v>0</v>
      </c>
      <c r="P623">
        <v>0</v>
      </c>
      <c r="Q623">
        <v>0</v>
      </c>
      <c r="R623">
        <v>0</v>
      </c>
      <c r="S623">
        <v>0</v>
      </c>
      <c r="T623">
        <v>6.6</v>
      </c>
      <c r="U623">
        <v>2.2999999999999998</v>
      </c>
      <c r="V623">
        <v>0</v>
      </c>
      <c r="W623">
        <v>16.7</v>
      </c>
      <c r="X623">
        <v>35.200000000000003</v>
      </c>
      <c r="Y623">
        <v>0</v>
      </c>
      <c r="Z623">
        <v>20.9</v>
      </c>
      <c r="AA623">
        <v>10.4</v>
      </c>
      <c r="AB623">
        <v>0</v>
      </c>
      <c r="AC623">
        <v>0</v>
      </c>
      <c r="AD623">
        <v>0</v>
      </c>
      <c r="AE623">
        <v>0</v>
      </c>
      <c r="AF623">
        <v>0</v>
      </c>
      <c r="AG623">
        <v>0</v>
      </c>
      <c r="AH623">
        <v>0</v>
      </c>
      <c r="AI623">
        <v>0</v>
      </c>
      <c r="AJ623">
        <v>0</v>
      </c>
      <c r="AK623">
        <v>0</v>
      </c>
      <c r="AL623">
        <v>16.899999999999999</v>
      </c>
      <c r="AM623">
        <v>0</v>
      </c>
      <c r="AN623">
        <v>1.8</v>
      </c>
      <c r="AO623">
        <v>2.2000000000000002</v>
      </c>
      <c r="AP623">
        <v>0</v>
      </c>
      <c r="AQ623">
        <v>0</v>
      </c>
      <c r="AS623">
        <v>1</v>
      </c>
      <c r="AT623">
        <v>1</v>
      </c>
      <c r="AU623">
        <v>1</v>
      </c>
      <c r="AV623">
        <v>1</v>
      </c>
      <c r="AW623">
        <v>1</v>
      </c>
      <c r="AX623">
        <v>1</v>
      </c>
      <c r="AY623">
        <v>1</v>
      </c>
      <c r="AZ623">
        <v>1</v>
      </c>
      <c r="BA623">
        <v>1</v>
      </c>
      <c r="BB623">
        <v>1</v>
      </c>
      <c r="BC623">
        <v>1</v>
      </c>
      <c r="BD623">
        <v>1</v>
      </c>
      <c r="BE623">
        <v>1</v>
      </c>
      <c r="BF623">
        <v>1</v>
      </c>
      <c r="BG623">
        <v>1</v>
      </c>
      <c r="BH623">
        <v>1</v>
      </c>
      <c r="BI623">
        <v>1</v>
      </c>
      <c r="BJ623">
        <v>1</v>
      </c>
      <c r="BK623">
        <v>1</v>
      </c>
      <c r="BL623">
        <v>1</v>
      </c>
      <c r="BM623">
        <v>1</v>
      </c>
      <c r="BN623">
        <v>1</v>
      </c>
      <c r="BO623">
        <v>1</v>
      </c>
      <c r="BP623">
        <v>1</v>
      </c>
      <c r="BQ623">
        <v>1</v>
      </c>
      <c r="BR623">
        <v>1</v>
      </c>
      <c r="BS623">
        <v>1</v>
      </c>
      <c r="BT623">
        <v>1</v>
      </c>
      <c r="BU623">
        <v>1</v>
      </c>
      <c r="BV623">
        <v>1</v>
      </c>
      <c r="BW623">
        <v>0</v>
      </c>
    </row>
    <row r="624" spans="1:75" x14ac:dyDescent="0.25">
      <c r="A624">
        <v>2449000</v>
      </c>
      <c r="B624">
        <v>1</v>
      </c>
      <c r="C624" s="1">
        <v>32782</v>
      </c>
      <c r="D624">
        <v>1</v>
      </c>
      <c r="E624">
        <v>22.4</v>
      </c>
      <c r="F624">
        <v>55</v>
      </c>
      <c r="G624">
        <v>27</v>
      </c>
      <c r="H624">
        <v>5</v>
      </c>
      <c r="I624">
        <v>1</v>
      </c>
      <c r="J624">
        <v>1</v>
      </c>
      <c r="K624">
        <v>1</v>
      </c>
      <c r="N624">
        <v>0</v>
      </c>
      <c r="O624">
        <v>0</v>
      </c>
      <c r="P624">
        <v>0</v>
      </c>
      <c r="Q624">
        <v>16.399999999999999</v>
      </c>
      <c r="R624">
        <v>0</v>
      </c>
      <c r="S624">
        <v>0</v>
      </c>
      <c r="T624">
        <v>0</v>
      </c>
      <c r="U624">
        <v>0</v>
      </c>
      <c r="V624">
        <v>0</v>
      </c>
      <c r="W624">
        <v>0</v>
      </c>
      <c r="X624">
        <v>9.6999999999999993</v>
      </c>
      <c r="Y624">
        <v>2.2999999999999998</v>
      </c>
      <c r="Z624">
        <v>0</v>
      </c>
      <c r="AA624">
        <v>0</v>
      </c>
      <c r="AB624">
        <v>0</v>
      </c>
      <c r="AC624">
        <v>0</v>
      </c>
      <c r="AD624">
        <v>0</v>
      </c>
      <c r="AE624">
        <v>0</v>
      </c>
      <c r="AF624">
        <v>0</v>
      </c>
      <c r="AG624">
        <v>0</v>
      </c>
      <c r="AH624">
        <v>0</v>
      </c>
      <c r="AI624">
        <v>0</v>
      </c>
      <c r="AJ624">
        <v>0</v>
      </c>
      <c r="AK624">
        <v>0</v>
      </c>
      <c r="AL624">
        <v>0</v>
      </c>
      <c r="AM624">
        <v>4.2</v>
      </c>
      <c r="AN624">
        <v>22.4</v>
      </c>
      <c r="AO624">
        <v>0</v>
      </c>
      <c r="AP624">
        <v>0</v>
      </c>
      <c r="AQ624">
        <v>0</v>
      </c>
      <c r="AR624">
        <v>0</v>
      </c>
      <c r="AS624">
        <v>1</v>
      </c>
      <c r="AT624">
        <v>1</v>
      </c>
      <c r="AU624">
        <v>1</v>
      </c>
      <c r="AV624">
        <v>1</v>
      </c>
      <c r="AW624">
        <v>1</v>
      </c>
      <c r="AX624">
        <v>1</v>
      </c>
      <c r="AY624">
        <v>1</v>
      </c>
      <c r="AZ624">
        <v>1</v>
      </c>
      <c r="BA624">
        <v>1</v>
      </c>
      <c r="BB624">
        <v>1</v>
      </c>
      <c r="BC624">
        <v>1</v>
      </c>
      <c r="BD624">
        <v>1</v>
      </c>
      <c r="BE624">
        <v>1</v>
      </c>
      <c r="BF624">
        <v>1</v>
      </c>
      <c r="BG624">
        <v>1</v>
      </c>
      <c r="BH624">
        <v>1</v>
      </c>
      <c r="BI624">
        <v>1</v>
      </c>
      <c r="BJ624">
        <v>1</v>
      </c>
      <c r="BK624">
        <v>1</v>
      </c>
      <c r="BL624">
        <v>1</v>
      </c>
      <c r="BM624">
        <v>1</v>
      </c>
      <c r="BN624">
        <v>1</v>
      </c>
      <c r="BO624">
        <v>1</v>
      </c>
      <c r="BP624">
        <v>1</v>
      </c>
      <c r="BQ624">
        <v>1</v>
      </c>
      <c r="BR624">
        <v>1</v>
      </c>
      <c r="BS624">
        <v>1</v>
      </c>
      <c r="BT624">
        <v>1</v>
      </c>
      <c r="BU624">
        <v>1</v>
      </c>
      <c r="BV624">
        <v>1</v>
      </c>
      <c r="BW624">
        <v>1</v>
      </c>
    </row>
    <row r="625" spans="1:75" x14ac:dyDescent="0.25">
      <c r="A625">
        <v>2449000</v>
      </c>
      <c r="B625">
        <v>1</v>
      </c>
      <c r="C625" s="1">
        <v>32813</v>
      </c>
      <c r="D625">
        <v>1</v>
      </c>
      <c r="E625">
        <v>42.5</v>
      </c>
      <c r="F625">
        <v>67.599999999999994</v>
      </c>
      <c r="G625">
        <v>12</v>
      </c>
      <c r="H625">
        <v>7</v>
      </c>
      <c r="I625">
        <v>1</v>
      </c>
      <c r="J625">
        <v>1</v>
      </c>
      <c r="K625">
        <v>1</v>
      </c>
      <c r="N625">
        <v>0</v>
      </c>
      <c r="O625">
        <v>0</v>
      </c>
      <c r="P625">
        <v>0</v>
      </c>
      <c r="Q625">
        <v>1.4</v>
      </c>
      <c r="R625">
        <v>0</v>
      </c>
      <c r="S625">
        <v>0</v>
      </c>
      <c r="T625">
        <v>0</v>
      </c>
      <c r="U625">
        <v>0</v>
      </c>
      <c r="V625">
        <v>0</v>
      </c>
      <c r="W625">
        <v>0</v>
      </c>
      <c r="X625">
        <v>0</v>
      </c>
      <c r="Y625">
        <v>42.5</v>
      </c>
      <c r="Z625">
        <v>0</v>
      </c>
      <c r="AA625">
        <v>0</v>
      </c>
      <c r="AB625">
        <v>0</v>
      </c>
      <c r="AC625">
        <v>0</v>
      </c>
      <c r="AD625">
        <v>0</v>
      </c>
      <c r="AE625">
        <v>0</v>
      </c>
      <c r="AF625">
        <v>0</v>
      </c>
      <c r="AG625">
        <v>0</v>
      </c>
      <c r="AH625">
        <v>0</v>
      </c>
      <c r="AI625">
        <v>11.9</v>
      </c>
      <c r="AJ625">
        <v>0</v>
      </c>
      <c r="AK625">
        <v>0.7</v>
      </c>
      <c r="AL625">
        <v>8.8000000000000007</v>
      </c>
      <c r="AM625">
        <v>0</v>
      </c>
      <c r="AN625">
        <v>0</v>
      </c>
      <c r="AO625">
        <v>2.1</v>
      </c>
      <c r="AP625">
        <v>0</v>
      </c>
      <c r="AQ625">
        <v>0.2</v>
      </c>
      <c r="AS625">
        <v>1</v>
      </c>
      <c r="AT625">
        <v>1</v>
      </c>
      <c r="AU625">
        <v>1</v>
      </c>
      <c r="AV625">
        <v>1</v>
      </c>
      <c r="AW625">
        <v>1</v>
      </c>
      <c r="AX625">
        <v>1</v>
      </c>
      <c r="AY625">
        <v>1</v>
      </c>
      <c r="AZ625">
        <v>1</v>
      </c>
      <c r="BA625">
        <v>1</v>
      </c>
      <c r="BB625">
        <v>1</v>
      </c>
      <c r="BC625">
        <v>1</v>
      </c>
      <c r="BD625">
        <v>1</v>
      </c>
      <c r="BE625">
        <v>1</v>
      </c>
      <c r="BF625">
        <v>1</v>
      </c>
      <c r="BG625">
        <v>1</v>
      </c>
      <c r="BH625">
        <v>1</v>
      </c>
      <c r="BI625">
        <v>1</v>
      </c>
      <c r="BJ625">
        <v>1</v>
      </c>
      <c r="BK625">
        <v>1</v>
      </c>
      <c r="BL625">
        <v>1</v>
      </c>
      <c r="BM625">
        <v>1</v>
      </c>
      <c r="BN625">
        <v>1</v>
      </c>
      <c r="BO625">
        <v>1</v>
      </c>
      <c r="BP625">
        <v>1</v>
      </c>
      <c r="BQ625">
        <v>1</v>
      </c>
      <c r="BR625">
        <v>1</v>
      </c>
      <c r="BS625">
        <v>1</v>
      </c>
      <c r="BT625">
        <v>1</v>
      </c>
      <c r="BU625">
        <v>1</v>
      </c>
      <c r="BV625">
        <v>1</v>
      </c>
      <c r="BW625">
        <v>0</v>
      </c>
    </row>
    <row r="626" spans="1:75" x14ac:dyDescent="0.25">
      <c r="A626">
        <v>2449000</v>
      </c>
      <c r="B626">
        <v>1</v>
      </c>
      <c r="C626" s="1">
        <v>32843</v>
      </c>
      <c r="D626">
        <v>1</v>
      </c>
      <c r="E626">
        <v>53.7</v>
      </c>
      <c r="F626">
        <v>168.1</v>
      </c>
      <c r="G626">
        <v>30</v>
      </c>
      <c r="H626">
        <v>11</v>
      </c>
      <c r="I626">
        <v>1</v>
      </c>
      <c r="J626">
        <v>1</v>
      </c>
      <c r="K626">
        <v>1</v>
      </c>
      <c r="N626">
        <v>0</v>
      </c>
      <c r="O626">
        <v>1</v>
      </c>
      <c r="P626">
        <v>0</v>
      </c>
      <c r="Q626">
        <v>0</v>
      </c>
      <c r="R626">
        <v>0</v>
      </c>
      <c r="S626">
        <v>0</v>
      </c>
      <c r="T626">
        <v>0</v>
      </c>
      <c r="U626">
        <v>0</v>
      </c>
      <c r="V626">
        <v>0</v>
      </c>
      <c r="W626">
        <v>0.5</v>
      </c>
      <c r="X626">
        <v>0</v>
      </c>
      <c r="Y626">
        <v>0</v>
      </c>
      <c r="Z626">
        <v>13.5</v>
      </c>
      <c r="AA626">
        <v>18.3</v>
      </c>
      <c r="AB626">
        <v>0</v>
      </c>
      <c r="AC626">
        <v>0</v>
      </c>
      <c r="AD626">
        <v>0</v>
      </c>
      <c r="AE626">
        <v>0.3</v>
      </c>
      <c r="AF626">
        <v>9.8000000000000007</v>
      </c>
      <c r="AG626">
        <v>0</v>
      </c>
      <c r="AH626">
        <v>0</v>
      </c>
      <c r="AI626">
        <v>0</v>
      </c>
      <c r="AJ626">
        <v>0</v>
      </c>
      <c r="AK626">
        <v>0</v>
      </c>
      <c r="AL626">
        <v>0</v>
      </c>
      <c r="AM626">
        <v>0</v>
      </c>
      <c r="AN626">
        <v>0.1</v>
      </c>
      <c r="AO626">
        <v>11.8</v>
      </c>
      <c r="AP626">
        <v>23.2</v>
      </c>
      <c r="AQ626">
        <v>53.7</v>
      </c>
      <c r="AR626">
        <v>35.9</v>
      </c>
      <c r="AS626">
        <v>1</v>
      </c>
      <c r="AT626">
        <v>1</v>
      </c>
      <c r="AU626">
        <v>1</v>
      </c>
      <c r="AV626">
        <v>1</v>
      </c>
      <c r="AW626">
        <v>1</v>
      </c>
      <c r="AX626">
        <v>1</v>
      </c>
      <c r="AY626">
        <v>1</v>
      </c>
      <c r="AZ626">
        <v>1</v>
      </c>
      <c r="BA626">
        <v>1</v>
      </c>
      <c r="BB626">
        <v>1</v>
      </c>
      <c r="BC626">
        <v>1</v>
      </c>
      <c r="BD626">
        <v>1</v>
      </c>
      <c r="BE626">
        <v>1</v>
      </c>
      <c r="BF626">
        <v>1</v>
      </c>
      <c r="BG626">
        <v>1</v>
      </c>
      <c r="BH626">
        <v>1</v>
      </c>
      <c r="BI626">
        <v>1</v>
      </c>
      <c r="BJ626">
        <v>1</v>
      </c>
      <c r="BK626">
        <v>1</v>
      </c>
      <c r="BL626">
        <v>1</v>
      </c>
      <c r="BM626">
        <v>1</v>
      </c>
      <c r="BN626">
        <v>1</v>
      </c>
      <c r="BO626">
        <v>1</v>
      </c>
      <c r="BP626">
        <v>1</v>
      </c>
      <c r="BQ626">
        <v>1</v>
      </c>
      <c r="BR626">
        <v>1</v>
      </c>
      <c r="BS626">
        <v>1</v>
      </c>
      <c r="BT626">
        <v>1</v>
      </c>
      <c r="BU626">
        <v>1</v>
      </c>
      <c r="BV626">
        <v>1</v>
      </c>
      <c r="BW626">
        <v>1</v>
      </c>
    </row>
    <row r="627" spans="1:75" s="2" customFormat="1" x14ac:dyDescent="0.25">
      <c r="A627" s="2">
        <v>2449000</v>
      </c>
      <c r="B627" s="2">
        <v>1</v>
      </c>
      <c r="C627" s="3">
        <v>32874</v>
      </c>
      <c r="D627" s="2">
        <v>1</v>
      </c>
      <c r="E627" s="2">
        <v>40</v>
      </c>
      <c r="F627" s="2">
        <v>210.3</v>
      </c>
      <c r="G627" s="2">
        <v>10</v>
      </c>
      <c r="H627" s="2">
        <v>16</v>
      </c>
      <c r="I627" s="2">
        <v>1</v>
      </c>
      <c r="J627" s="2">
        <v>1</v>
      </c>
      <c r="K627" s="2">
        <v>1</v>
      </c>
      <c r="N627" s="2">
        <v>0.1</v>
      </c>
      <c r="O627" s="2">
        <v>9.4</v>
      </c>
      <c r="P627" s="2">
        <v>13.7</v>
      </c>
      <c r="Q627" s="2">
        <v>0</v>
      </c>
      <c r="R627" s="2">
        <v>0</v>
      </c>
      <c r="S627" s="2">
        <v>7.1</v>
      </c>
      <c r="T627" s="2">
        <v>3.6</v>
      </c>
      <c r="U627" s="2">
        <v>16.899999999999999</v>
      </c>
      <c r="V627" s="2">
        <v>38.9</v>
      </c>
      <c r="W627" s="2">
        <v>40</v>
      </c>
      <c r="X627" s="2">
        <v>4.7</v>
      </c>
      <c r="Y627" s="2">
        <v>0</v>
      </c>
      <c r="Z627" s="2">
        <v>17.2</v>
      </c>
      <c r="AA627" s="2">
        <v>0</v>
      </c>
      <c r="AB627" s="2">
        <v>18.5</v>
      </c>
      <c r="AC627" s="2">
        <v>1.4</v>
      </c>
      <c r="AD627" s="2">
        <v>0</v>
      </c>
      <c r="AE627" s="2">
        <v>0</v>
      </c>
      <c r="AF627" s="2">
        <v>0</v>
      </c>
      <c r="AG627" s="2">
        <v>0</v>
      </c>
      <c r="AH627" s="2">
        <v>0</v>
      </c>
      <c r="AI627" s="2">
        <v>32.200000000000003</v>
      </c>
      <c r="AJ627" s="2">
        <v>0</v>
      </c>
      <c r="AK627" s="2">
        <v>2.1</v>
      </c>
      <c r="AL627" s="2">
        <v>2.2999999999999998</v>
      </c>
      <c r="AM627" s="2">
        <v>0</v>
      </c>
      <c r="AN627" s="2">
        <v>0</v>
      </c>
      <c r="AO627" s="2">
        <v>0</v>
      </c>
      <c r="AP627" s="2">
        <v>2.2000000000000002</v>
      </c>
      <c r="AQ627" s="2">
        <v>0</v>
      </c>
      <c r="AR627" s="2">
        <v>0</v>
      </c>
      <c r="AS627" s="2">
        <v>1</v>
      </c>
      <c r="AT627" s="2">
        <v>1</v>
      </c>
      <c r="AU627" s="2">
        <v>1</v>
      </c>
      <c r="AV627" s="2">
        <v>1</v>
      </c>
      <c r="AW627" s="2">
        <v>1</v>
      </c>
      <c r="AX627" s="2">
        <v>1</v>
      </c>
      <c r="AY627" s="2">
        <v>1</v>
      </c>
      <c r="AZ627" s="2">
        <v>1</v>
      </c>
      <c r="BA627" s="2">
        <v>1</v>
      </c>
      <c r="BB627" s="2">
        <v>1</v>
      </c>
      <c r="BC627" s="2">
        <v>1</v>
      </c>
      <c r="BD627" s="2">
        <v>1</v>
      </c>
      <c r="BE627" s="2">
        <v>1</v>
      </c>
      <c r="BF627" s="2">
        <v>1</v>
      </c>
      <c r="BG627" s="2">
        <v>1</v>
      </c>
      <c r="BH627" s="2">
        <v>1</v>
      </c>
      <c r="BI627" s="2">
        <v>1</v>
      </c>
      <c r="BJ627" s="2">
        <v>1</v>
      </c>
      <c r="BK627" s="2">
        <v>1</v>
      </c>
      <c r="BL627" s="2">
        <v>1</v>
      </c>
      <c r="BM627" s="2">
        <v>1</v>
      </c>
      <c r="BN627" s="2">
        <v>1</v>
      </c>
      <c r="BO627" s="2">
        <v>1</v>
      </c>
      <c r="BP627" s="2">
        <v>1</v>
      </c>
      <c r="BQ627" s="2">
        <v>1</v>
      </c>
      <c r="BR627" s="2">
        <v>1</v>
      </c>
      <c r="BS627" s="2">
        <v>1</v>
      </c>
      <c r="BT627" s="2">
        <v>1</v>
      </c>
      <c r="BU627" s="2">
        <v>1</v>
      </c>
      <c r="BV627" s="2">
        <v>1</v>
      </c>
      <c r="BW627" s="2">
        <v>1</v>
      </c>
    </row>
    <row r="628" spans="1:75" x14ac:dyDescent="0.25">
      <c r="A628">
        <v>2449000</v>
      </c>
      <c r="B628">
        <v>1</v>
      </c>
      <c r="C628" s="1">
        <v>32905</v>
      </c>
      <c r="D628">
        <v>1</v>
      </c>
      <c r="E628">
        <v>30.1</v>
      </c>
      <c r="F628">
        <v>77</v>
      </c>
      <c r="G628">
        <v>23</v>
      </c>
      <c r="H628">
        <v>6</v>
      </c>
      <c r="I628">
        <v>1</v>
      </c>
      <c r="J628">
        <v>1</v>
      </c>
      <c r="K628">
        <v>1</v>
      </c>
      <c r="N628">
        <v>0</v>
      </c>
      <c r="O628">
        <v>0</v>
      </c>
      <c r="P628">
        <v>0</v>
      </c>
      <c r="Q628">
        <v>0</v>
      </c>
      <c r="R628">
        <v>0</v>
      </c>
      <c r="S628">
        <v>0</v>
      </c>
      <c r="T628">
        <v>0</v>
      </c>
      <c r="U628">
        <v>0</v>
      </c>
      <c r="V628">
        <v>0</v>
      </c>
      <c r="W628">
        <v>7.1</v>
      </c>
      <c r="X628">
        <v>2.2999999999999998</v>
      </c>
      <c r="Y628">
        <v>0</v>
      </c>
      <c r="Z628">
        <v>24.1</v>
      </c>
      <c r="AA628">
        <v>11.9</v>
      </c>
      <c r="AB628">
        <v>0</v>
      </c>
      <c r="AC628">
        <v>0</v>
      </c>
      <c r="AD628">
        <v>0</v>
      </c>
      <c r="AE628">
        <v>0</v>
      </c>
      <c r="AF628">
        <v>0</v>
      </c>
      <c r="AG628">
        <v>0</v>
      </c>
      <c r="AH628">
        <v>0</v>
      </c>
      <c r="AI628">
        <v>0</v>
      </c>
      <c r="AJ628">
        <v>30.1</v>
      </c>
      <c r="AK628">
        <v>0</v>
      </c>
      <c r="AL628">
        <v>1.5</v>
      </c>
      <c r="AM628">
        <v>0</v>
      </c>
      <c r="AN628">
        <v>0</v>
      </c>
      <c r="AO628">
        <v>0</v>
      </c>
      <c r="AS628">
        <v>1</v>
      </c>
      <c r="AT628">
        <v>1</v>
      </c>
      <c r="AU628">
        <v>1</v>
      </c>
      <c r="AV628">
        <v>1</v>
      </c>
      <c r="AW628">
        <v>1</v>
      </c>
      <c r="AX628">
        <v>1</v>
      </c>
      <c r="AY628">
        <v>1</v>
      </c>
      <c r="AZ628">
        <v>1</v>
      </c>
      <c r="BA628">
        <v>1</v>
      </c>
      <c r="BB628">
        <v>1</v>
      </c>
      <c r="BC628">
        <v>1</v>
      </c>
      <c r="BD628">
        <v>1</v>
      </c>
      <c r="BE628">
        <v>1</v>
      </c>
      <c r="BF628">
        <v>1</v>
      </c>
      <c r="BG628">
        <v>1</v>
      </c>
      <c r="BH628">
        <v>1</v>
      </c>
      <c r="BI628">
        <v>1</v>
      </c>
      <c r="BJ628">
        <v>1</v>
      </c>
      <c r="BK628">
        <v>1</v>
      </c>
      <c r="BL628">
        <v>1</v>
      </c>
      <c r="BM628">
        <v>1</v>
      </c>
      <c r="BN628">
        <v>1</v>
      </c>
      <c r="BO628">
        <v>1</v>
      </c>
      <c r="BP628">
        <v>1</v>
      </c>
      <c r="BQ628">
        <v>1</v>
      </c>
      <c r="BR628">
        <v>1</v>
      </c>
      <c r="BS628">
        <v>1</v>
      </c>
      <c r="BT628">
        <v>1</v>
      </c>
      <c r="BU628">
        <v>0</v>
      </c>
    </row>
    <row r="629" spans="1:75" x14ac:dyDescent="0.25">
      <c r="A629">
        <v>2449000</v>
      </c>
      <c r="B629">
        <v>1</v>
      </c>
      <c r="C629" s="1">
        <v>32933</v>
      </c>
      <c r="D629">
        <v>1</v>
      </c>
      <c r="E629">
        <v>32.299999999999997</v>
      </c>
      <c r="F629">
        <v>99.9</v>
      </c>
      <c r="G629">
        <v>17</v>
      </c>
      <c r="H629">
        <v>11</v>
      </c>
      <c r="I629">
        <v>1</v>
      </c>
      <c r="J629">
        <v>1</v>
      </c>
      <c r="K629">
        <v>1</v>
      </c>
      <c r="N629">
        <v>0</v>
      </c>
      <c r="O629">
        <v>0</v>
      </c>
      <c r="P629">
        <v>0</v>
      </c>
      <c r="Q629">
        <v>0</v>
      </c>
      <c r="R629">
        <v>9.9</v>
      </c>
      <c r="S629">
        <v>4.8</v>
      </c>
      <c r="T629">
        <v>10.6</v>
      </c>
      <c r="U629">
        <v>1.4</v>
      </c>
      <c r="V629">
        <v>13.6</v>
      </c>
      <c r="W629">
        <v>0</v>
      </c>
      <c r="X629">
        <v>0</v>
      </c>
      <c r="Y629">
        <v>0</v>
      </c>
      <c r="Z629">
        <v>0</v>
      </c>
      <c r="AA629">
        <v>0</v>
      </c>
      <c r="AB629">
        <v>0</v>
      </c>
      <c r="AC629">
        <v>2.2000000000000002</v>
      </c>
      <c r="AD629">
        <v>32.299999999999997</v>
      </c>
      <c r="AE629">
        <v>0</v>
      </c>
      <c r="AF629">
        <v>0</v>
      </c>
      <c r="AG629">
        <v>6.5</v>
      </c>
      <c r="AH629">
        <v>0</v>
      </c>
      <c r="AI629">
        <v>13.2</v>
      </c>
      <c r="AJ629">
        <v>3.6</v>
      </c>
      <c r="AK629">
        <v>0</v>
      </c>
      <c r="AL629">
        <v>0</v>
      </c>
      <c r="AM629">
        <v>0</v>
      </c>
      <c r="AN629">
        <v>0</v>
      </c>
      <c r="AO629">
        <v>0</v>
      </c>
      <c r="AP629">
        <v>1.8</v>
      </c>
      <c r="AQ629">
        <v>0</v>
      </c>
      <c r="AR629">
        <v>0</v>
      </c>
      <c r="AS629">
        <v>1</v>
      </c>
      <c r="AT629">
        <v>1</v>
      </c>
      <c r="AU629">
        <v>1</v>
      </c>
      <c r="AV629">
        <v>1</v>
      </c>
      <c r="AW629">
        <v>1</v>
      </c>
      <c r="AX629">
        <v>1</v>
      </c>
      <c r="AY629">
        <v>1</v>
      </c>
      <c r="AZ629">
        <v>1</v>
      </c>
      <c r="BA629">
        <v>1</v>
      </c>
      <c r="BB629">
        <v>1</v>
      </c>
      <c r="BC629">
        <v>1</v>
      </c>
      <c r="BD629">
        <v>1</v>
      </c>
      <c r="BE629">
        <v>1</v>
      </c>
      <c r="BF629">
        <v>1</v>
      </c>
      <c r="BG629">
        <v>1</v>
      </c>
      <c r="BH629">
        <v>1</v>
      </c>
      <c r="BI629">
        <v>1</v>
      </c>
      <c r="BJ629">
        <v>1</v>
      </c>
      <c r="BK629">
        <v>1</v>
      </c>
      <c r="BL629">
        <v>1</v>
      </c>
      <c r="BM629">
        <v>1</v>
      </c>
      <c r="BN629">
        <v>1</v>
      </c>
      <c r="BO629">
        <v>1</v>
      </c>
      <c r="BP629">
        <v>1</v>
      </c>
      <c r="BQ629">
        <v>1</v>
      </c>
      <c r="BR629">
        <v>1</v>
      </c>
      <c r="BS629">
        <v>1</v>
      </c>
      <c r="BT629">
        <v>1</v>
      </c>
      <c r="BU629">
        <v>1</v>
      </c>
      <c r="BV629">
        <v>1</v>
      </c>
      <c r="BW629">
        <v>1</v>
      </c>
    </row>
    <row r="630" spans="1:75" x14ac:dyDescent="0.25">
      <c r="A630">
        <v>2449000</v>
      </c>
      <c r="B630">
        <v>1</v>
      </c>
      <c r="C630" s="1">
        <v>32964</v>
      </c>
      <c r="D630">
        <v>1</v>
      </c>
      <c r="E630">
        <v>24.8</v>
      </c>
      <c r="F630">
        <v>57.4</v>
      </c>
      <c r="G630">
        <v>29</v>
      </c>
      <c r="H630">
        <v>7</v>
      </c>
      <c r="I630">
        <v>1</v>
      </c>
      <c r="J630">
        <v>1</v>
      </c>
      <c r="K630">
        <v>1</v>
      </c>
      <c r="N630">
        <v>0</v>
      </c>
      <c r="O630">
        <v>0</v>
      </c>
      <c r="P630">
        <v>6.8</v>
      </c>
      <c r="Q630">
        <v>0.6</v>
      </c>
      <c r="R630">
        <v>0</v>
      </c>
      <c r="S630">
        <v>0</v>
      </c>
      <c r="T630">
        <v>0</v>
      </c>
      <c r="U630">
        <v>0</v>
      </c>
      <c r="V630">
        <v>10.8</v>
      </c>
      <c r="W630">
        <v>0</v>
      </c>
      <c r="X630">
        <v>0</v>
      </c>
      <c r="Y630">
        <v>0</v>
      </c>
      <c r="Z630">
        <v>0</v>
      </c>
      <c r="AA630">
        <v>0</v>
      </c>
      <c r="AB630">
        <v>0</v>
      </c>
      <c r="AC630">
        <v>0</v>
      </c>
      <c r="AD630">
        <v>0</v>
      </c>
      <c r="AE630">
        <v>1.6</v>
      </c>
      <c r="AF630">
        <v>0</v>
      </c>
      <c r="AG630">
        <v>0</v>
      </c>
      <c r="AH630">
        <v>11</v>
      </c>
      <c r="AI630">
        <v>1.8</v>
      </c>
      <c r="AJ630">
        <v>0</v>
      </c>
      <c r="AK630">
        <v>0</v>
      </c>
      <c r="AL630">
        <v>0</v>
      </c>
      <c r="AM630">
        <v>0</v>
      </c>
      <c r="AN630">
        <v>0</v>
      </c>
      <c r="AO630">
        <v>0</v>
      </c>
      <c r="AP630">
        <v>24.8</v>
      </c>
      <c r="AQ630">
        <v>0</v>
      </c>
      <c r="AS630">
        <v>1</v>
      </c>
      <c r="AT630">
        <v>1</v>
      </c>
      <c r="AU630">
        <v>1</v>
      </c>
      <c r="AV630">
        <v>1</v>
      </c>
      <c r="AW630">
        <v>1</v>
      </c>
      <c r="AX630">
        <v>1</v>
      </c>
      <c r="AY630">
        <v>1</v>
      </c>
      <c r="AZ630">
        <v>1</v>
      </c>
      <c r="BA630">
        <v>1</v>
      </c>
      <c r="BB630">
        <v>1</v>
      </c>
      <c r="BC630">
        <v>1</v>
      </c>
      <c r="BD630">
        <v>1</v>
      </c>
      <c r="BE630">
        <v>1</v>
      </c>
      <c r="BF630">
        <v>1</v>
      </c>
      <c r="BG630">
        <v>1</v>
      </c>
      <c r="BH630">
        <v>1</v>
      </c>
      <c r="BI630">
        <v>1</v>
      </c>
      <c r="BJ630">
        <v>1</v>
      </c>
      <c r="BK630">
        <v>1</v>
      </c>
      <c r="BL630">
        <v>1</v>
      </c>
      <c r="BM630">
        <v>1</v>
      </c>
      <c r="BN630">
        <v>1</v>
      </c>
      <c r="BO630">
        <v>1</v>
      </c>
      <c r="BP630">
        <v>1</v>
      </c>
      <c r="BQ630">
        <v>1</v>
      </c>
      <c r="BR630">
        <v>1</v>
      </c>
      <c r="BS630">
        <v>1</v>
      </c>
      <c r="BT630">
        <v>1</v>
      </c>
      <c r="BU630">
        <v>1</v>
      </c>
      <c r="BV630">
        <v>1</v>
      </c>
      <c r="BW630">
        <v>0</v>
      </c>
    </row>
    <row r="631" spans="1:75" x14ac:dyDescent="0.25">
      <c r="A631">
        <v>2449000</v>
      </c>
      <c r="B631">
        <v>1</v>
      </c>
      <c r="C631" s="1">
        <v>32994</v>
      </c>
      <c r="D631">
        <v>1</v>
      </c>
      <c r="E631">
        <v>18.600000000000001</v>
      </c>
      <c r="F631">
        <v>58.3</v>
      </c>
      <c r="G631">
        <v>17</v>
      </c>
      <c r="H631">
        <v>5</v>
      </c>
      <c r="I631">
        <v>1</v>
      </c>
      <c r="J631">
        <v>1</v>
      </c>
      <c r="K631">
        <v>1</v>
      </c>
      <c r="N631">
        <v>0</v>
      </c>
      <c r="O631">
        <v>0</v>
      </c>
      <c r="P631">
        <v>0</v>
      </c>
      <c r="Q631">
        <v>0</v>
      </c>
      <c r="R631">
        <v>0</v>
      </c>
      <c r="S631">
        <v>0</v>
      </c>
      <c r="T631">
        <v>0</v>
      </c>
      <c r="U631">
        <v>0</v>
      </c>
      <c r="V631">
        <v>0</v>
      </c>
      <c r="W631">
        <v>0</v>
      </c>
      <c r="X631">
        <v>6.1</v>
      </c>
      <c r="Y631">
        <v>0</v>
      </c>
      <c r="Z631">
        <v>0</v>
      </c>
      <c r="AA631">
        <v>0</v>
      </c>
      <c r="AB631">
        <v>9.8000000000000007</v>
      </c>
      <c r="AC631">
        <v>0</v>
      </c>
      <c r="AD631">
        <v>18.600000000000001</v>
      </c>
      <c r="AE631">
        <v>9.3000000000000007</v>
      </c>
      <c r="AF631">
        <v>0</v>
      </c>
      <c r="AG631">
        <v>0</v>
      </c>
      <c r="AH631">
        <v>0</v>
      </c>
      <c r="AI631">
        <v>0</v>
      </c>
      <c r="AJ631">
        <v>0</v>
      </c>
      <c r="AK631">
        <v>0</v>
      </c>
      <c r="AL631">
        <v>0</v>
      </c>
      <c r="AM631">
        <v>0</v>
      </c>
      <c r="AN631">
        <v>0</v>
      </c>
      <c r="AO631">
        <v>0</v>
      </c>
      <c r="AP631">
        <v>14.5</v>
      </c>
      <c r="AQ631">
        <v>0</v>
      </c>
      <c r="AR631">
        <v>0</v>
      </c>
      <c r="AS631">
        <v>1</v>
      </c>
      <c r="AT631">
        <v>1</v>
      </c>
      <c r="AU631">
        <v>1</v>
      </c>
      <c r="AV631">
        <v>1</v>
      </c>
      <c r="AW631">
        <v>1</v>
      </c>
      <c r="AX631">
        <v>1</v>
      </c>
      <c r="AY631">
        <v>1</v>
      </c>
      <c r="AZ631">
        <v>1</v>
      </c>
      <c r="BA631">
        <v>1</v>
      </c>
      <c r="BB631">
        <v>1</v>
      </c>
      <c r="BC631">
        <v>1</v>
      </c>
      <c r="BD631">
        <v>1</v>
      </c>
      <c r="BE631">
        <v>1</v>
      </c>
      <c r="BF631">
        <v>1</v>
      </c>
      <c r="BG631">
        <v>1</v>
      </c>
      <c r="BH631">
        <v>1</v>
      </c>
      <c r="BI631">
        <v>1</v>
      </c>
      <c r="BJ631">
        <v>1</v>
      </c>
      <c r="BK631">
        <v>1</v>
      </c>
      <c r="BL631">
        <v>1</v>
      </c>
      <c r="BM631">
        <v>1</v>
      </c>
      <c r="BN631">
        <v>1</v>
      </c>
      <c r="BO631">
        <v>1</v>
      </c>
      <c r="BP631">
        <v>1</v>
      </c>
      <c r="BQ631">
        <v>1</v>
      </c>
      <c r="BR631">
        <v>1</v>
      </c>
      <c r="BS631">
        <v>1</v>
      </c>
      <c r="BT631">
        <v>1</v>
      </c>
      <c r="BU631">
        <v>1</v>
      </c>
      <c r="BV631">
        <v>1</v>
      </c>
      <c r="BW631">
        <v>1</v>
      </c>
    </row>
    <row r="632" spans="1:75" x14ac:dyDescent="0.25">
      <c r="A632">
        <v>2449000</v>
      </c>
      <c r="B632">
        <v>1</v>
      </c>
      <c r="C632" s="1">
        <v>33025</v>
      </c>
      <c r="D632">
        <v>1</v>
      </c>
      <c r="E632">
        <v>16.899999999999999</v>
      </c>
      <c r="F632">
        <v>56.4</v>
      </c>
      <c r="G632">
        <v>1</v>
      </c>
      <c r="H632">
        <v>6</v>
      </c>
      <c r="I632">
        <v>1</v>
      </c>
      <c r="J632">
        <v>1</v>
      </c>
      <c r="K632">
        <v>1</v>
      </c>
      <c r="N632">
        <v>16.899999999999999</v>
      </c>
      <c r="O632">
        <v>0</v>
      </c>
      <c r="P632">
        <v>0</v>
      </c>
      <c r="Q632">
        <v>0</v>
      </c>
      <c r="R632">
        <v>0</v>
      </c>
      <c r="S632">
        <v>8.8000000000000007</v>
      </c>
      <c r="T632">
        <v>0</v>
      </c>
      <c r="U632">
        <v>0</v>
      </c>
      <c r="V632">
        <v>0</v>
      </c>
      <c r="W632">
        <v>0.3</v>
      </c>
      <c r="X632">
        <v>0</v>
      </c>
      <c r="Y632">
        <v>0</v>
      </c>
      <c r="Z632">
        <v>0</v>
      </c>
      <c r="AA632">
        <v>0</v>
      </c>
      <c r="AB632">
        <v>15.9</v>
      </c>
      <c r="AC632">
        <v>0</v>
      </c>
      <c r="AD632">
        <v>0</v>
      </c>
      <c r="AE632">
        <v>0</v>
      </c>
      <c r="AF632">
        <v>0</v>
      </c>
      <c r="AG632">
        <v>0</v>
      </c>
      <c r="AH632">
        <v>13.1</v>
      </c>
      <c r="AI632">
        <v>0</v>
      </c>
      <c r="AJ632">
        <v>0</v>
      </c>
      <c r="AK632">
        <v>0</v>
      </c>
      <c r="AL632">
        <v>0</v>
      </c>
      <c r="AM632">
        <v>1.4</v>
      </c>
      <c r="AN632">
        <v>0</v>
      </c>
      <c r="AO632">
        <v>0</v>
      </c>
      <c r="AP632">
        <v>0</v>
      </c>
      <c r="AQ632">
        <v>0</v>
      </c>
      <c r="AS632">
        <v>1</v>
      </c>
      <c r="AT632">
        <v>1</v>
      </c>
      <c r="AU632">
        <v>1</v>
      </c>
      <c r="AV632">
        <v>1</v>
      </c>
      <c r="AW632">
        <v>1</v>
      </c>
      <c r="AX632">
        <v>1</v>
      </c>
      <c r="AY632">
        <v>1</v>
      </c>
      <c r="AZ632">
        <v>1</v>
      </c>
      <c r="BA632">
        <v>1</v>
      </c>
      <c r="BB632">
        <v>1</v>
      </c>
      <c r="BC632">
        <v>1</v>
      </c>
      <c r="BD632">
        <v>1</v>
      </c>
      <c r="BE632">
        <v>1</v>
      </c>
      <c r="BF632">
        <v>1</v>
      </c>
      <c r="BG632">
        <v>1</v>
      </c>
      <c r="BH632">
        <v>1</v>
      </c>
      <c r="BI632">
        <v>1</v>
      </c>
      <c r="BJ632">
        <v>1</v>
      </c>
      <c r="BK632">
        <v>1</v>
      </c>
      <c r="BL632">
        <v>1</v>
      </c>
      <c r="BM632">
        <v>1</v>
      </c>
      <c r="BN632">
        <v>1</v>
      </c>
      <c r="BO632">
        <v>1</v>
      </c>
      <c r="BP632">
        <v>1</v>
      </c>
      <c r="BQ632">
        <v>1</v>
      </c>
      <c r="BR632">
        <v>1</v>
      </c>
      <c r="BS632">
        <v>1</v>
      </c>
      <c r="BT632">
        <v>1</v>
      </c>
      <c r="BU632">
        <v>1</v>
      </c>
      <c r="BV632">
        <v>1</v>
      </c>
      <c r="BW632">
        <v>0</v>
      </c>
    </row>
    <row r="633" spans="1:75" x14ac:dyDescent="0.25">
      <c r="A633">
        <v>2449000</v>
      </c>
      <c r="B633">
        <v>1</v>
      </c>
      <c r="C633" s="1">
        <v>33055</v>
      </c>
      <c r="D633">
        <v>1</v>
      </c>
      <c r="E633">
        <v>35.299999999999997</v>
      </c>
      <c r="F633">
        <v>148.4</v>
      </c>
      <c r="G633">
        <v>17</v>
      </c>
      <c r="H633">
        <v>12</v>
      </c>
      <c r="I633">
        <v>1</v>
      </c>
      <c r="J633">
        <v>1</v>
      </c>
      <c r="K633">
        <v>1</v>
      </c>
      <c r="N633">
        <v>0</v>
      </c>
      <c r="O633">
        <v>0</v>
      </c>
      <c r="P633">
        <v>0</v>
      </c>
      <c r="Q633">
        <v>0</v>
      </c>
      <c r="R633">
        <v>11.6</v>
      </c>
      <c r="S633">
        <v>0</v>
      </c>
      <c r="T633">
        <v>0</v>
      </c>
      <c r="U633">
        <v>0</v>
      </c>
      <c r="V633">
        <v>0</v>
      </c>
      <c r="W633">
        <v>0</v>
      </c>
      <c r="X633">
        <v>16.7</v>
      </c>
      <c r="Y633">
        <v>0</v>
      </c>
      <c r="Z633">
        <v>0</v>
      </c>
      <c r="AA633">
        <v>0</v>
      </c>
      <c r="AB633">
        <v>0</v>
      </c>
      <c r="AC633">
        <v>5.7</v>
      </c>
      <c r="AD633">
        <v>35.299999999999997</v>
      </c>
      <c r="AE633">
        <v>2.8</v>
      </c>
      <c r="AF633">
        <v>3.4</v>
      </c>
      <c r="AG633">
        <v>16.2</v>
      </c>
      <c r="AH633">
        <v>33</v>
      </c>
      <c r="AI633">
        <v>0.5</v>
      </c>
      <c r="AJ633">
        <v>0</v>
      </c>
      <c r="AK633">
        <v>7.2</v>
      </c>
      <c r="AL633">
        <v>0.3</v>
      </c>
      <c r="AM633">
        <v>0</v>
      </c>
      <c r="AN633">
        <v>0</v>
      </c>
      <c r="AO633">
        <v>15.7</v>
      </c>
      <c r="AP633">
        <v>0</v>
      </c>
      <c r="AQ633">
        <v>0</v>
      </c>
      <c r="AR633">
        <v>0</v>
      </c>
      <c r="AS633">
        <v>1</v>
      </c>
      <c r="AT633">
        <v>1</v>
      </c>
      <c r="AU633">
        <v>1</v>
      </c>
      <c r="AV633">
        <v>1</v>
      </c>
      <c r="AW633">
        <v>1</v>
      </c>
      <c r="AX633">
        <v>1</v>
      </c>
      <c r="AY633">
        <v>1</v>
      </c>
      <c r="AZ633">
        <v>1</v>
      </c>
      <c r="BA633">
        <v>1</v>
      </c>
      <c r="BB633">
        <v>1</v>
      </c>
      <c r="BC633">
        <v>1</v>
      </c>
      <c r="BD633">
        <v>1</v>
      </c>
      <c r="BE633">
        <v>1</v>
      </c>
      <c r="BF633">
        <v>1</v>
      </c>
      <c r="BG633">
        <v>1</v>
      </c>
      <c r="BH633">
        <v>1</v>
      </c>
      <c r="BI633">
        <v>1</v>
      </c>
      <c r="BJ633">
        <v>1</v>
      </c>
      <c r="BK633">
        <v>1</v>
      </c>
      <c r="BL633">
        <v>1</v>
      </c>
      <c r="BM633">
        <v>1</v>
      </c>
      <c r="BN633">
        <v>1</v>
      </c>
      <c r="BO633">
        <v>1</v>
      </c>
      <c r="BP633">
        <v>1</v>
      </c>
      <c r="BQ633">
        <v>1</v>
      </c>
      <c r="BR633">
        <v>1</v>
      </c>
      <c r="BS633">
        <v>1</v>
      </c>
      <c r="BT633">
        <v>1</v>
      </c>
      <c r="BU633">
        <v>1</v>
      </c>
      <c r="BV633">
        <v>1</v>
      </c>
      <c r="BW633">
        <v>1</v>
      </c>
    </row>
    <row r="634" spans="1:75" x14ac:dyDescent="0.25">
      <c r="A634">
        <v>2449000</v>
      </c>
      <c r="B634">
        <v>1</v>
      </c>
      <c r="C634" s="1">
        <v>33086</v>
      </c>
      <c r="D634">
        <v>1</v>
      </c>
      <c r="E634">
        <v>41.1</v>
      </c>
      <c r="F634">
        <v>107.4</v>
      </c>
      <c r="G634">
        <v>20</v>
      </c>
      <c r="H634">
        <v>4</v>
      </c>
      <c r="I634">
        <v>1</v>
      </c>
      <c r="J634">
        <v>1</v>
      </c>
      <c r="K634">
        <v>1</v>
      </c>
      <c r="N634">
        <v>0</v>
      </c>
      <c r="O634">
        <v>0</v>
      </c>
      <c r="P634">
        <v>0</v>
      </c>
      <c r="Q634">
        <v>0</v>
      </c>
      <c r="R634">
        <v>0</v>
      </c>
      <c r="S634">
        <v>0</v>
      </c>
      <c r="T634">
        <v>0</v>
      </c>
      <c r="U634">
        <v>0</v>
      </c>
      <c r="V634">
        <v>0</v>
      </c>
      <c r="W634">
        <v>0</v>
      </c>
      <c r="X634">
        <v>0</v>
      </c>
      <c r="Y634">
        <v>0</v>
      </c>
      <c r="Z634">
        <v>0</v>
      </c>
      <c r="AA634">
        <v>0</v>
      </c>
      <c r="AB634">
        <v>0</v>
      </c>
      <c r="AC634">
        <v>0</v>
      </c>
      <c r="AD634">
        <v>26.7</v>
      </c>
      <c r="AE634">
        <v>0</v>
      </c>
      <c r="AF634">
        <v>20</v>
      </c>
      <c r="AG634">
        <v>41.1</v>
      </c>
      <c r="AH634">
        <v>0</v>
      </c>
      <c r="AI634">
        <v>0</v>
      </c>
      <c r="AJ634">
        <v>0</v>
      </c>
      <c r="AK634">
        <v>0</v>
      </c>
      <c r="AL634">
        <v>0</v>
      </c>
      <c r="AM634">
        <v>0</v>
      </c>
      <c r="AN634">
        <v>19.600000000000001</v>
      </c>
      <c r="AO634">
        <v>0</v>
      </c>
      <c r="AP634">
        <v>0</v>
      </c>
      <c r="AQ634">
        <v>0</v>
      </c>
      <c r="AR634">
        <v>0</v>
      </c>
      <c r="AS634">
        <v>1</v>
      </c>
      <c r="AT634">
        <v>1</v>
      </c>
      <c r="AU634">
        <v>1</v>
      </c>
      <c r="AV634">
        <v>1</v>
      </c>
      <c r="AW634">
        <v>1</v>
      </c>
      <c r="AX634">
        <v>1</v>
      </c>
      <c r="AY634">
        <v>1</v>
      </c>
      <c r="AZ634">
        <v>1</v>
      </c>
      <c r="BA634">
        <v>1</v>
      </c>
      <c r="BB634">
        <v>1</v>
      </c>
      <c r="BC634">
        <v>1</v>
      </c>
      <c r="BD634">
        <v>1</v>
      </c>
      <c r="BE634">
        <v>1</v>
      </c>
      <c r="BF634">
        <v>1</v>
      </c>
      <c r="BG634">
        <v>1</v>
      </c>
      <c r="BH634">
        <v>1</v>
      </c>
      <c r="BI634">
        <v>1</v>
      </c>
      <c r="BJ634">
        <v>1</v>
      </c>
      <c r="BK634">
        <v>1</v>
      </c>
      <c r="BL634">
        <v>1</v>
      </c>
      <c r="BM634">
        <v>1</v>
      </c>
      <c r="BN634">
        <v>1</v>
      </c>
      <c r="BO634">
        <v>1</v>
      </c>
      <c r="BP634">
        <v>1</v>
      </c>
      <c r="BQ634">
        <v>1</v>
      </c>
      <c r="BR634">
        <v>1</v>
      </c>
      <c r="BS634">
        <v>1</v>
      </c>
      <c r="BT634">
        <v>1</v>
      </c>
      <c r="BU634">
        <v>1</v>
      </c>
      <c r="BV634">
        <v>1</v>
      </c>
      <c r="BW634">
        <v>1</v>
      </c>
    </row>
    <row r="635" spans="1:75" x14ac:dyDescent="0.25">
      <c r="A635">
        <v>2449000</v>
      </c>
      <c r="B635">
        <v>1</v>
      </c>
      <c r="C635" s="1">
        <v>33117</v>
      </c>
      <c r="D635">
        <v>1</v>
      </c>
      <c r="E635">
        <v>27.2</v>
      </c>
      <c r="F635">
        <v>102.5</v>
      </c>
      <c r="G635">
        <v>13</v>
      </c>
      <c r="H635">
        <v>10</v>
      </c>
      <c r="I635">
        <v>1</v>
      </c>
      <c r="J635">
        <v>1</v>
      </c>
      <c r="K635">
        <v>1</v>
      </c>
      <c r="N635">
        <v>20.6</v>
      </c>
      <c r="O635">
        <v>2.4</v>
      </c>
      <c r="P635">
        <v>0</v>
      </c>
      <c r="Q635">
        <v>0</v>
      </c>
      <c r="R635">
        <v>7</v>
      </c>
      <c r="S635">
        <v>0</v>
      </c>
      <c r="T635">
        <v>0</v>
      </c>
      <c r="U635">
        <v>4.5999999999999996</v>
      </c>
      <c r="V635">
        <v>0</v>
      </c>
      <c r="W635">
        <v>0</v>
      </c>
      <c r="X635">
        <v>0</v>
      </c>
      <c r="Y635">
        <v>0</v>
      </c>
      <c r="Z635">
        <v>27.2</v>
      </c>
      <c r="AA635">
        <v>19.899999999999999</v>
      </c>
      <c r="AB635">
        <v>0</v>
      </c>
      <c r="AC635">
        <v>0</v>
      </c>
      <c r="AD635">
        <v>0</v>
      </c>
      <c r="AE635">
        <v>0</v>
      </c>
      <c r="AF635">
        <v>0</v>
      </c>
      <c r="AG635">
        <v>0</v>
      </c>
      <c r="AH635">
        <v>0.1</v>
      </c>
      <c r="AI635">
        <v>0</v>
      </c>
      <c r="AJ635">
        <v>7.8</v>
      </c>
      <c r="AK635">
        <v>4.2</v>
      </c>
      <c r="AL635">
        <v>0</v>
      </c>
      <c r="AM635">
        <v>0</v>
      </c>
      <c r="AN635">
        <v>0</v>
      </c>
      <c r="AO635">
        <v>0</v>
      </c>
      <c r="AP635">
        <v>0</v>
      </c>
      <c r="AQ635">
        <v>8.6999999999999993</v>
      </c>
      <c r="AS635">
        <v>1</v>
      </c>
      <c r="AT635">
        <v>1</v>
      </c>
      <c r="AU635">
        <v>1</v>
      </c>
      <c r="AV635">
        <v>1</v>
      </c>
      <c r="AW635">
        <v>1</v>
      </c>
      <c r="AX635">
        <v>1</v>
      </c>
      <c r="AY635">
        <v>1</v>
      </c>
      <c r="AZ635">
        <v>1</v>
      </c>
      <c r="BA635">
        <v>1</v>
      </c>
      <c r="BB635">
        <v>1</v>
      </c>
      <c r="BC635">
        <v>1</v>
      </c>
      <c r="BD635">
        <v>1</v>
      </c>
      <c r="BE635">
        <v>1</v>
      </c>
      <c r="BF635">
        <v>1</v>
      </c>
      <c r="BG635">
        <v>1</v>
      </c>
      <c r="BH635">
        <v>1</v>
      </c>
      <c r="BI635">
        <v>1</v>
      </c>
      <c r="BJ635">
        <v>1</v>
      </c>
      <c r="BK635">
        <v>1</v>
      </c>
      <c r="BL635">
        <v>1</v>
      </c>
      <c r="BM635">
        <v>1</v>
      </c>
      <c r="BN635">
        <v>1</v>
      </c>
      <c r="BO635">
        <v>1</v>
      </c>
      <c r="BP635">
        <v>1</v>
      </c>
      <c r="BQ635">
        <v>1</v>
      </c>
      <c r="BR635">
        <v>1</v>
      </c>
      <c r="BS635">
        <v>1</v>
      </c>
      <c r="BT635">
        <v>1</v>
      </c>
      <c r="BU635">
        <v>1</v>
      </c>
      <c r="BV635">
        <v>1</v>
      </c>
      <c r="BW635">
        <v>0</v>
      </c>
    </row>
    <row r="636" spans="1:75" x14ac:dyDescent="0.25">
      <c r="A636">
        <v>2449000</v>
      </c>
      <c r="B636">
        <v>1</v>
      </c>
      <c r="C636" s="1">
        <v>33147</v>
      </c>
      <c r="D636">
        <v>1</v>
      </c>
      <c r="E636">
        <v>44.7</v>
      </c>
      <c r="F636">
        <v>136.69999999999999</v>
      </c>
      <c r="G636">
        <v>11</v>
      </c>
      <c r="H636">
        <v>11</v>
      </c>
      <c r="I636">
        <v>1</v>
      </c>
      <c r="J636">
        <v>1</v>
      </c>
      <c r="K636">
        <v>1</v>
      </c>
      <c r="N636">
        <v>2.7</v>
      </c>
      <c r="O636">
        <v>4.0999999999999996</v>
      </c>
      <c r="P636">
        <v>0</v>
      </c>
      <c r="Q636">
        <v>0</v>
      </c>
      <c r="R636">
        <v>0</v>
      </c>
      <c r="S636">
        <v>0</v>
      </c>
      <c r="T636">
        <v>0</v>
      </c>
      <c r="U636">
        <v>0</v>
      </c>
      <c r="V636">
        <v>0</v>
      </c>
      <c r="W636">
        <v>3.5</v>
      </c>
      <c r="X636">
        <v>44.7</v>
      </c>
      <c r="Y636">
        <v>0.3</v>
      </c>
      <c r="Z636">
        <v>9.9</v>
      </c>
      <c r="AA636">
        <v>0</v>
      </c>
      <c r="AB636">
        <v>30.5</v>
      </c>
      <c r="AC636">
        <v>0</v>
      </c>
      <c r="AD636">
        <v>22.6</v>
      </c>
      <c r="AE636">
        <v>0.1</v>
      </c>
      <c r="AF636">
        <v>15.2</v>
      </c>
      <c r="AG636">
        <v>0</v>
      </c>
      <c r="AH636">
        <v>0</v>
      </c>
      <c r="AI636">
        <v>0</v>
      </c>
      <c r="AJ636">
        <v>0</v>
      </c>
      <c r="AK636">
        <v>0</v>
      </c>
      <c r="AL636">
        <v>0</v>
      </c>
      <c r="AM636">
        <v>0</v>
      </c>
      <c r="AN636">
        <v>0</v>
      </c>
      <c r="AO636">
        <v>0</v>
      </c>
      <c r="AP636">
        <v>0</v>
      </c>
      <c r="AQ636">
        <v>0</v>
      </c>
      <c r="AR636">
        <v>3.1</v>
      </c>
      <c r="AS636">
        <v>1</v>
      </c>
      <c r="AT636">
        <v>1</v>
      </c>
      <c r="AU636">
        <v>1</v>
      </c>
      <c r="AV636">
        <v>1</v>
      </c>
      <c r="AW636">
        <v>1</v>
      </c>
      <c r="AX636">
        <v>1</v>
      </c>
      <c r="AY636">
        <v>1</v>
      </c>
      <c r="AZ636">
        <v>1</v>
      </c>
      <c r="BA636">
        <v>1</v>
      </c>
      <c r="BB636">
        <v>1</v>
      </c>
      <c r="BC636">
        <v>1</v>
      </c>
      <c r="BD636">
        <v>1</v>
      </c>
      <c r="BE636">
        <v>1</v>
      </c>
      <c r="BF636">
        <v>1</v>
      </c>
      <c r="BG636">
        <v>1</v>
      </c>
      <c r="BH636">
        <v>1</v>
      </c>
      <c r="BI636">
        <v>1</v>
      </c>
      <c r="BJ636">
        <v>1</v>
      </c>
      <c r="BK636">
        <v>1</v>
      </c>
      <c r="BL636">
        <v>1</v>
      </c>
      <c r="BM636">
        <v>1</v>
      </c>
      <c r="BN636">
        <v>1</v>
      </c>
      <c r="BO636">
        <v>1</v>
      </c>
      <c r="BP636">
        <v>1</v>
      </c>
      <c r="BQ636">
        <v>1</v>
      </c>
      <c r="BR636">
        <v>1</v>
      </c>
      <c r="BS636">
        <v>1</v>
      </c>
      <c r="BT636">
        <v>1</v>
      </c>
      <c r="BU636">
        <v>1</v>
      </c>
      <c r="BV636">
        <v>1</v>
      </c>
      <c r="BW636">
        <v>1</v>
      </c>
    </row>
    <row r="637" spans="1:75" x14ac:dyDescent="0.25">
      <c r="A637">
        <v>2449000</v>
      </c>
      <c r="B637">
        <v>1</v>
      </c>
      <c r="C637" s="1">
        <v>33178</v>
      </c>
      <c r="D637">
        <v>1</v>
      </c>
      <c r="E637">
        <v>22.4</v>
      </c>
      <c r="F637">
        <v>58.3</v>
      </c>
      <c r="G637">
        <v>9</v>
      </c>
      <c r="H637">
        <v>8</v>
      </c>
      <c r="I637">
        <v>1</v>
      </c>
      <c r="J637">
        <v>1</v>
      </c>
      <c r="K637">
        <v>1</v>
      </c>
      <c r="N637">
        <v>0</v>
      </c>
      <c r="O637">
        <v>4.2</v>
      </c>
      <c r="P637">
        <v>0</v>
      </c>
      <c r="Q637">
        <v>4.8</v>
      </c>
      <c r="R637">
        <v>5.7</v>
      </c>
      <c r="S637">
        <v>0</v>
      </c>
      <c r="T637">
        <v>0</v>
      </c>
      <c r="U637">
        <v>0</v>
      </c>
      <c r="V637">
        <v>22.4</v>
      </c>
      <c r="W637">
        <v>0</v>
      </c>
      <c r="X637">
        <v>0</v>
      </c>
      <c r="Y637">
        <v>0</v>
      </c>
      <c r="Z637">
        <v>0</v>
      </c>
      <c r="AA637">
        <v>0</v>
      </c>
      <c r="AB637">
        <v>0</v>
      </c>
      <c r="AC637">
        <v>0</v>
      </c>
      <c r="AD637">
        <v>9</v>
      </c>
      <c r="AE637">
        <v>0</v>
      </c>
      <c r="AF637">
        <v>0</v>
      </c>
      <c r="AG637">
        <v>0</v>
      </c>
      <c r="AH637">
        <v>0</v>
      </c>
      <c r="AI637">
        <v>3.2</v>
      </c>
      <c r="AJ637">
        <v>0</v>
      </c>
      <c r="AK637">
        <v>0.2</v>
      </c>
      <c r="AL637">
        <v>0</v>
      </c>
      <c r="AM637">
        <v>8.8000000000000007</v>
      </c>
      <c r="AN637">
        <v>0</v>
      </c>
      <c r="AO637">
        <v>0</v>
      </c>
      <c r="AP637">
        <v>0</v>
      </c>
      <c r="AQ637">
        <v>0</v>
      </c>
      <c r="AS637">
        <v>1</v>
      </c>
      <c r="AT637">
        <v>1</v>
      </c>
      <c r="AU637">
        <v>1</v>
      </c>
      <c r="AV637">
        <v>1</v>
      </c>
      <c r="AW637">
        <v>1</v>
      </c>
      <c r="AX637">
        <v>1</v>
      </c>
      <c r="AY637">
        <v>1</v>
      </c>
      <c r="AZ637">
        <v>1</v>
      </c>
      <c r="BA637">
        <v>1</v>
      </c>
      <c r="BB637">
        <v>1</v>
      </c>
      <c r="BC637">
        <v>1</v>
      </c>
      <c r="BD637">
        <v>1</v>
      </c>
      <c r="BE637">
        <v>1</v>
      </c>
      <c r="BF637">
        <v>1</v>
      </c>
      <c r="BG637">
        <v>1</v>
      </c>
      <c r="BH637">
        <v>1</v>
      </c>
      <c r="BI637">
        <v>1</v>
      </c>
      <c r="BJ637">
        <v>1</v>
      </c>
      <c r="BK637">
        <v>1</v>
      </c>
      <c r="BL637">
        <v>1</v>
      </c>
      <c r="BM637">
        <v>1</v>
      </c>
      <c r="BN637">
        <v>1</v>
      </c>
      <c r="BO637">
        <v>1</v>
      </c>
      <c r="BP637">
        <v>1</v>
      </c>
      <c r="BQ637">
        <v>1</v>
      </c>
      <c r="BR637">
        <v>1</v>
      </c>
      <c r="BS637">
        <v>1</v>
      </c>
      <c r="BT637">
        <v>1</v>
      </c>
      <c r="BU637">
        <v>1</v>
      </c>
      <c r="BV637">
        <v>1</v>
      </c>
      <c r="BW637">
        <v>0</v>
      </c>
    </row>
    <row r="638" spans="1:75" x14ac:dyDescent="0.25">
      <c r="A638">
        <v>2449000</v>
      </c>
      <c r="B638">
        <v>1</v>
      </c>
      <c r="C638" s="1">
        <v>33208</v>
      </c>
      <c r="D638">
        <v>1</v>
      </c>
      <c r="E638">
        <v>32.6</v>
      </c>
      <c r="F638">
        <v>63.8</v>
      </c>
      <c r="G638">
        <v>14</v>
      </c>
      <c r="H638">
        <v>6</v>
      </c>
      <c r="I638">
        <v>1</v>
      </c>
      <c r="J638">
        <v>1</v>
      </c>
      <c r="K638">
        <v>1</v>
      </c>
      <c r="N638">
        <v>0</v>
      </c>
      <c r="O638">
        <v>0</v>
      </c>
      <c r="P638">
        <v>0</v>
      </c>
      <c r="Q638">
        <v>6.4</v>
      </c>
      <c r="R638">
        <v>0</v>
      </c>
      <c r="S638">
        <v>0</v>
      </c>
      <c r="T638">
        <v>1.7</v>
      </c>
      <c r="U638">
        <v>0</v>
      </c>
      <c r="V638">
        <v>0</v>
      </c>
      <c r="W638">
        <v>0</v>
      </c>
      <c r="X638">
        <v>0</v>
      </c>
      <c r="Y638">
        <v>0</v>
      </c>
      <c r="Z638">
        <v>0.3</v>
      </c>
      <c r="AA638">
        <v>32.6</v>
      </c>
      <c r="AB638">
        <v>0</v>
      </c>
      <c r="AC638">
        <v>0</v>
      </c>
      <c r="AD638">
        <v>0</v>
      </c>
      <c r="AE638">
        <v>0</v>
      </c>
      <c r="AF638">
        <v>0</v>
      </c>
      <c r="AG638">
        <v>21.1</v>
      </c>
      <c r="AH638">
        <v>0</v>
      </c>
      <c r="AI638">
        <v>0</v>
      </c>
      <c r="AJ638">
        <v>0</v>
      </c>
      <c r="AK638">
        <v>0</v>
      </c>
      <c r="AL638">
        <v>0</v>
      </c>
      <c r="AM638">
        <v>0</v>
      </c>
      <c r="AN638">
        <v>0</v>
      </c>
      <c r="AO638">
        <v>0</v>
      </c>
      <c r="AP638">
        <v>1.7</v>
      </c>
      <c r="AQ638">
        <v>0</v>
      </c>
      <c r="AR638">
        <v>0</v>
      </c>
      <c r="AS638">
        <v>1</v>
      </c>
      <c r="AT638">
        <v>1</v>
      </c>
      <c r="AU638">
        <v>1</v>
      </c>
      <c r="AV638">
        <v>1</v>
      </c>
      <c r="AW638">
        <v>1</v>
      </c>
      <c r="AX638">
        <v>1</v>
      </c>
      <c r="AY638">
        <v>1</v>
      </c>
      <c r="AZ638">
        <v>1</v>
      </c>
      <c r="BA638">
        <v>1</v>
      </c>
      <c r="BB638">
        <v>1</v>
      </c>
      <c r="BC638">
        <v>1</v>
      </c>
      <c r="BD638">
        <v>1</v>
      </c>
      <c r="BE638">
        <v>1</v>
      </c>
      <c r="BF638">
        <v>1</v>
      </c>
      <c r="BG638">
        <v>1</v>
      </c>
      <c r="BH638">
        <v>1</v>
      </c>
      <c r="BI638">
        <v>1</v>
      </c>
      <c r="BJ638">
        <v>1</v>
      </c>
      <c r="BK638">
        <v>1</v>
      </c>
      <c r="BL638">
        <v>1</v>
      </c>
      <c r="BM638">
        <v>1</v>
      </c>
      <c r="BN638">
        <v>1</v>
      </c>
      <c r="BO638">
        <v>1</v>
      </c>
      <c r="BP638">
        <v>1</v>
      </c>
      <c r="BQ638">
        <v>1</v>
      </c>
      <c r="BR638">
        <v>1</v>
      </c>
      <c r="BS638">
        <v>1</v>
      </c>
      <c r="BT638">
        <v>1</v>
      </c>
      <c r="BU638">
        <v>1</v>
      </c>
      <c r="BV638">
        <v>1</v>
      </c>
      <c r="BW638">
        <v>1</v>
      </c>
    </row>
    <row r="639" spans="1:75" s="2" customFormat="1" x14ac:dyDescent="0.25">
      <c r="A639" s="2">
        <v>2449000</v>
      </c>
      <c r="B639" s="2">
        <v>1</v>
      </c>
      <c r="C639" s="3">
        <v>33239</v>
      </c>
      <c r="D639" s="2">
        <v>1</v>
      </c>
      <c r="E639" s="2">
        <v>17.899999999999999</v>
      </c>
      <c r="F639" s="2">
        <v>56.5</v>
      </c>
      <c r="G639" s="2">
        <v>4</v>
      </c>
      <c r="H639" s="2">
        <v>8</v>
      </c>
      <c r="I639" s="2">
        <v>1</v>
      </c>
      <c r="J639" s="2">
        <v>1</v>
      </c>
      <c r="K639" s="2">
        <v>1</v>
      </c>
      <c r="N639" s="2">
        <v>0</v>
      </c>
      <c r="O639" s="2">
        <v>0</v>
      </c>
      <c r="P639" s="2">
        <v>0</v>
      </c>
      <c r="Q639" s="2">
        <v>17.899999999999999</v>
      </c>
      <c r="R639" s="2">
        <v>0</v>
      </c>
      <c r="S639" s="2">
        <v>1</v>
      </c>
      <c r="T639" s="2">
        <v>0</v>
      </c>
      <c r="U639" s="2">
        <v>0</v>
      </c>
      <c r="V639" s="2">
        <v>0</v>
      </c>
      <c r="W639" s="2">
        <v>0</v>
      </c>
      <c r="X639" s="2">
        <v>0</v>
      </c>
      <c r="Y639" s="2">
        <v>0.8</v>
      </c>
      <c r="Z639" s="2">
        <v>0</v>
      </c>
      <c r="AA639" s="2">
        <v>0</v>
      </c>
      <c r="AB639" s="2">
        <v>0</v>
      </c>
      <c r="AC639" s="2">
        <v>0</v>
      </c>
      <c r="AD639" s="2">
        <v>0</v>
      </c>
      <c r="AE639" s="2">
        <v>0</v>
      </c>
      <c r="AF639" s="2">
        <v>0</v>
      </c>
      <c r="AG639" s="2">
        <v>0</v>
      </c>
      <c r="AH639" s="2">
        <v>0</v>
      </c>
      <c r="AI639" s="2">
        <v>0</v>
      </c>
      <c r="AJ639" s="2">
        <v>7.3</v>
      </c>
      <c r="AK639" s="2">
        <v>0</v>
      </c>
      <c r="AL639" s="2">
        <v>9.4</v>
      </c>
      <c r="AM639" s="2">
        <v>10.3</v>
      </c>
      <c r="AN639" s="2">
        <v>0</v>
      </c>
      <c r="AO639" s="2">
        <v>0</v>
      </c>
      <c r="AP639" s="2">
        <v>0</v>
      </c>
      <c r="AQ639" s="2">
        <v>1</v>
      </c>
      <c r="AR639" s="2">
        <v>8.8000000000000007</v>
      </c>
      <c r="AS639" s="2">
        <v>1</v>
      </c>
      <c r="AT639" s="2">
        <v>1</v>
      </c>
      <c r="AU639" s="2">
        <v>1</v>
      </c>
      <c r="AV639" s="2">
        <v>1</v>
      </c>
      <c r="AW639" s="2">
        <v>1</v>
      </c>
      <c r="AX639" s="2">
        <v>1</v>
      </c>
      <c r="AY639" s="2">
        <v>1</v>
      </c>
      <c r="AZ639" s="2">
        <v>1</v>
      </c>
      <c r="BA639" s="2">
        <v>1</v>
      </c>
      <c r="BB639" s="2">
        <v>1</v>
      </c>
      <c r="BC639" s="2">
        <v>1</v>
      </c>
      <c r="BD639" s="2">
        <v>1</v>
      </c>
      <c r="BE639" s="2">
        <v>1</v>
      </c>
      <c r="BF639" s="2">
        <v>1</v>
      </c>
      <c r="BG639" s="2">
        <v>1</v>
      </c>
      <c r="BH639" s="2">
        <v>1</v>
      </c>
      <c r="BI639" s="2">
        <v>1</v>
      </c>
      <c r="BJ639" s="2">
        <v>1</v>
      </c>
      <c r="BK639" s="2">
        <v>1</v>
      </c>
      <c r="BL639" s="2">
        <v>1</v>
      </c>
      <c r="BM639" s="2">
        <v>1</v>
      </c>
      <c r="BN639" s="2">
        <v>1</v>
      </c>
      <c r="BO639" s="2">
        <v>1</v>
      </c>
      <c r="BP639" s="2">
        <v>1</v>
      </c>
      <c r="BQ639" s="2">
        <v>1</v>
      </c>
      <c r="BR639" s="2">
        <v>1</v>
      </c>
      <c r="BS639" s="2">
        <v>1</v>
      </c>
      <c r="BT639" s="2">
        <v>1</v>
      </c>
      <c r="BU639" s="2">
        <v>1</v>
      </c>
      <c r="BV639" s="2">
        <v>1</v>
      </c>
      <c r="BW639" s="2">
        <v>1</v>
      </c>
    </row>
    <row r="640" spans="1:75" x14ac:dyDescent="0.25">
      <c r="A640">
        <v>2449000</v>
      </c>
      <c r="B640">
        <v>1</v>
      </c>
      <c r="C640" s="1">
        <v>33270</v>
      </c>
      <c r="D640">
        <v>1</v>
      </c>
      <c r="E640">
        <v>30.6</v>
      </c>
      <c r="F640">
        <v>81.900000000000006</v>
      </c>
      <c r="G640">
        <v>10</v>
      </c>
      <c r="H640">
        <v>8</v>
      </c>
      <c r="I640">
        <v>1</v>
      </c>
      <c r="J640">
        <v>1</v>
      </c>
      <c r="K640">
        <v>1</v>
      </c>
      <c r="N640">
        <v>0</v>
      </c>
      <c r="O640">
        <v>0</v>
      </c>
      <c r="P640">
        <v>11.2</v>
      </c>
      <c r="Q640">
        <v>6.8</v>
      </c>
      <c r="R640">
        <v>3.1</v>
      </c>
      <c r="S640">
        <v>0</v>
      </c>
      <c r="T640">
        <v>0</v>
      </c>
      <c r="U640">
        <v>0.8</v>
      </c>
      <c r="V640">
        <v>0</v>
      </c>
      <c r="W640">
        <v>30.6</v>
      </c>
      <c r="X640">
        <v>0</v>
      </c>
      <c r="Y640">
        <v>4.7</v>
      </c>
      <c r="Z640">
        <v>2.9</v>
      </c>
      <c r="AA640">
        <v>0</v>
      </c>
      <c r="AB640">
        <v>0</v>
      </c>
      <c r="AC640">
        <v>0</v>
      </c>
      <c r="AD640">
        <v>0</v>
      </c>
      <c r="AE640">
        <v>0</v>
      </c>
      <c r="AF640">
        <v>21.8</v>
      </c>
      <c r="AG640">
        <v>0</v>
      </c>
      <c r="AH640">
        <v>0</v>
      </c>
      <c r="AI640">
        <v>0</v>
      </c>
      <c r="AJ640">
        <v>0</v>
      </c>
      <c r="AK640">
        <v>0</v>
      </c>
      <c r="AL640">
        <v>0</v>
      </c>
      <c r="AM640">
        <v>0</v>
      </c>
      <c r="AN640">
        <v>0</v>
      </c>
      <c r="AO640">
        <v>0</v>
      </c>
      <c r="AS640">
        <v>1</v>
      </c>
      <c r="AT640">
        <v>1</v>
      </c>
      <c r="AU640">
        <v>1</v>
      </c>
      <c r="AV640">
        <v>1</v>
      </c>
      <c r="AW640">
        <v>1</v>
      </c>
      <c r="AX640">
        <v>1</v>
      </c>
      <c r="AY640">
        <v>1</v>
      </c>
      <c r="AZ640">
        <v>1</v>
      </c>
      <c r="BA640">
        <v>1</v>
      </c>
      <c r="BB640">
        <v>1</v>
      </c>
      <c r="BC640">
        <v>1</v>
      </c>
      <c r="BD640">
        <v>1</v>
      </c>
      <c r="BE640">
        <v>1</v>
      </c>
      <c r="BF640">
        <v>1</v>
      </c>
      <c r="BG640">
        <v>1</v>
      </c>
      <c r="BH640">
        <v>1</v>
      </c>
      <c r="BI640">
        <v>1</v>
      </c>
      <c r="BJ640">
        <v>1</v>
      </c>
      <c r="BK640">
        <v>1</v>
      </c>
      <c r="BL640">
        <v>1</v>
      </c>
      <c r="BM640">
        <v>1</v>
      </c>
      <c r="BN640">
        <v>1</v>
      </c>
      <c r="BO640">
        <v>1</v>
      </c>
      <c r="BP640">
        <v>1</v>
      </c>
      <c r="BQ640">
        <v>1</v>
      </c>
      <c r="BR640">
        <v>1</v>
      </c>
      <c r="BS640">
        <v>1</v>
      </c>
      <c r="BT640">
        <v>1</v>
      </c>
      <c r="BU640">
        <v>0</v>
      </c>
    </row>
    <row r="641" spans="1:75" x14ac:dyDescent="0.25">
      <c r="A641">
        <v>2449000</v>
      </c>
      <c r="B641">
        <v>1</v>
      </c>
      <c r="C641" s="1">
        <v>33298</v>
      </c>
      <c r="D641">
        <v>1</v>
      </c>
      <c r="E641">
        <v>13.1</v>
      </c>
      <c r="F641">
        <v>65.5</v>
      </c>
      <c r="G641">
        <v>1</v>
      </c>
      <c r="H641">
        <v>11</v>
      </c>
      <c r="I641">
        <v>1</v>
      </c>
      <c r="J641">
        <v>1</v>
      </c>
      <c r="K641">
        <v>1</v>
      </c>
      <c r="N641">
        <v>13.1</v>
      </c>
      <c r="O641">
        <v>5.2</v>
      </c>
      <c r="P641">
        <v>10.6</v>
      </c>
      <c r="Q641">
        <v>0</v>
      </c>
      <c r="R641">
        <v>0.2</v>
      </c>
      <c r="S641">
        <v>0.5</v>
      </c>
      <c r="T641">
        <v>0</v>
      </c>
      <c r="U641">
        <v>0</v>
      </c>
      <c r="V641">
        <v>0</v>
      </c>
      <c r="W641">
        <v>0</v>
      </c>
      <c r="X641">
        <v>0</v>
      </c>
      <c r="Y641">
        <v>0.3</v>
      </c>
      <c r="Z641">
        <v>7.3</v>
      </c>
      <c r="AA641">
        <v>11.5</v>
      </c>
      <c r="AB641">
        <v>0</v>
      </c>
      <c r="AC641">
        <v>0</v>
      </c>
      <c r="AD641">
        <v>0</v>
      </c>
      <c r="AE641">
        <v>0</v>
      </c>
      <c r="AF641">
        <v>6.9</v>
      </c>
      <c r="AG641">
        <v>0</v>
      </c>
      <c r="AH641">
        <v>0</v>
      </c>
      <c r="AI641">
        <v>9</v>
      </c>
      <c r="AJ641">
        <v>0</v>
      </c>
      <c r="AK641">
        <v>0</v>
      </c>
      <c r="AL641">
        <v>0</v>
      </c>
      <c r="AM641">
        <v>0</v>
      </c>
      <c r="AN641">
        <v>0</v>
      </c>
      <c r="AO641">
        <v>0</v>
      </c>
      <c r="AP641">
        <v>0</v>
      </c>
      <c r="AQ641">
        <v>0.9</v>
      </c>
      <c r="AR641">
        <v>0</v>
      </c>
      <c r="AS641">
        <v>1</v>
      </c>
      <c r="AT641">
        <v>1</v>
      </c>
      <c r="AU641">
        <v>1</v>
      </c>
      <c r="AV641">
        <v>1</v>
      </c>
      <c r="AW641">
        <v>1</v>
      </c>
      <c r="AX641">
        <v>1</v>
      </c>
      <c r="AY641">
        <v>1</v>
      </c>
      <c r="AZ641">
        <v>1</v>
      </c>
      <c r="BA641">
        <v>1</v>
      </c>
      <c r="BB641">
        <v>1</v>
      </c>
      <c r="BC641">
        <v>1</v>
      </c>
      <c r="BD641">
        <v>1</v>
      </c>
      <c r="BE641">
        <v>1</v>
      </c>
      <c r="BF641">
        <v>1</v>
      </c>
      <c r="BG641">
        <v>1</v>
      </c>
      <c r="BH641">
        <v>1</v>
      </c>
      <c r="BI641">
        <v>1</v>
      </c>
      <c r="BJ641">
        <v>1</v>
      </c>
      <c r="BK641">
        <v>1</v>
      </c>
      <c r="BL641">
        <v>1</v>
      </c>
      <c r="BM641">
        <v>1</v>
      </c>
      <c r="BN641">
        <v>1</v>
      </c>
      <c r="BO641">
        <v>1</v>
      </c>
      <c r="BP641">
        <v>1</v>
      </c>
      <c r="BQ641">
        <v>1</v>
      </c>
      <c r="BR641">
        <v>1</v>
      </c>
      <c r="BS641">
        <v>1</v>
      </c>
      <c r="BT641">
        <v>1</v>
      </c>
      <c r="BU641">
        <v>1</v>
      </c>
      <c r="BV641">
        <v>1</v>
      </c>
      <c r="BW641">
        <v>1</v>
      </c>
    </row>
    <row r="642" spans="1:75" x14ac:dyDescent="0.25">
      <c r="A642">
        <v>2449000</v>
      </c>
      <c r="B642">
        <v>1</v>
      </c>
      <c r="C642" s="1">
        <v>33329</v>
      </c>
      <c r="D642">
        <v>1</v>
      </c>
      <c r="E642">
        <v>22.3</v>
      </c>
      <c r="F642">
        <v>71.8</v>
      </c>
      <c r="G642">
        <v>19</v>
      </c>
      <c r="H642">
        <v>7</v>
      </c>
      <c r="I642">
        <v>1</v>
      </c>
      <c r="J642">
        <v>1</v>
      </c>
      <c r="K642">
        <v>1</v>
      </c>
      <c r="N642">
        <v>0</v>
      </c>
      <c r="O642">
        <v>0</v>
      </c>
      <c r="P642">
        <v>0</v>
      </c>
      <c r="Q642">
        <v>0</v>
      </c>
      <c r="R642">
        <v>0</v>
      </c>
      <c r="S642">
        <v>0</v>
      </c>
      <c r="T642">
        <v>0</v>
      </c>
      <c r="U642">
        <v>0</v>
      </c>
      <c r="V642">
        <v>0</v>
      </c>
      <c r="W642">
        <v>0</v>
      </c>
      <c r="X642">
        <v>6.2</v>
      </c>
      <c r="Y642">
        <v>5.3</v>
      </c>
      <c r="Z642">
        <v>6.7</v>
      </c>
      <c r="AA642">
        <v>0</v>
      </c>
      <c r="AB642">
        <v>8.8000000000000007</v>
      </c>
      <c r="AC642">
        <v>0</v>
      </c>
      <c r="AD642">
        <v>0</v>
      </c>
      <c r="AE642">
        <v>0.9</v>
      </c>
      <c r="AF642">
        <v>22.3</v>
      </c>
      <c r="AG642">
        <v>0</v>
      </c>
      <c r="AH642">
        <v>0</v>
      </c>
      <c r="AI642">
        <v>0</v>
      </c>
      <c r="AJ642">
        <v>0</v>
      </c>
      <c r="AK642">
        <v>0</v>
      </c>
      <c r="AL642">
        <v>21.6</v>
      </c>
      <c r="AM642">
        <v>0</v>
      </c>
      <c r="AN642">
        <v>0</v>
      </c>
      <c r="AO642">
        <v>0</v>
      </c>
      <c r="AP642">
        <v>0</v>
      </c>
      <c r="AQ642">
        <v>0</v>
      </c>
      <c r="AS642">
        <v>1</v>
      </c>
      <c r="AT642">
        <v>1</v>
      </c>
      <c r="AU642">
        <v>1</v>
      </c>
      <c r="AV642">
        <v>1</v>
      </c>
      <c r="AW642">
        <v>1</v>
      </c>
      <c r="AX642">
        <v>1</v>
      </c>
      <c r="AY642">
        <v>1</v>
      </c>
      <c r="AZ642">
        <v>1</v>
      </c>
      <c r="BA642">
        <v>1</v>
      </c>
      <c r="BB642">
        <v>1</v>
      </c>
      <c r="BC642">
        <v>1</v>
      </c>
      <c r="BD642">
        <v>1</v>
      </c>
      <c r="BE642">
        <v>1</v>
      </c>
      <c r="BF642">
        <v>1</v>
      </c>
      <c r="BG642">
        <v>1</v>
      </c>
      <c r="BH642">
        <v>1</v>
      </c>
      <c r="BI642">
        <v>1</v>
      </c>
      <c r="BJ642">
        <v>1</v>
      </c>
      <c r="BK642">
        <v>1</v>
      </c>
      <c r="BL642">
        <v>1</v>
      </c>
      <c r="BM642">
        <v>1</v>
      </c>
      <c r="BN642">
        <v>1</v>
      </c>
      <c r="BO642">
        <v>1</v>
      </c>
      <c r="BP642">
        <v>1</v>
      </c>
      <c r="BQ642">
        <v>1</v>
      </c>
      <c r="BR642">
        <v>1</v>
      </c>
      <c r="BS642">
        <v>1</v>
      </c>
      <c r="BT642">
        <v>1</v>
      </c>
      <c r="BU642">
        <v>1</v>
      </c>
      <c r="BV642">
        <v>1</v>
      </c>
      <c r="BW642">
        <v>0</v>
      </c>
    </row>
    <row r="643" spans="1:75" x14ac:dyDescent="0.25">
      <c r="A643">
        <v>2449000</v>
      </c>
      <c r="B643">
        <v>1</v>
      </c>
      <c r="C643" s="1">
        <v>33359</v>
      </c>
      <c r="D643">
        <v>1</v>
      </c>
      <c r="E643">
        <v>46.5</v>
      </c>
      <c r="F643">
        <v>62.9</v>
      </c>
      <c r="G643">
        <v>15</v>
      </c>
      <c r="H643">
        <v>4</v>
      </c>
      <c r="I643">
        <v>1</v>
      </c>
      <c r="J643">
        <v>1</v>
      </c>
      <c r="K643">
        <v>1</v>
      </c>
      <c r="N643">
        <v>0</v>
      </c>
      <c r="O643">
        <v>0</v>
      </c>
      <c r="P643">
        <v>0</v>
      </c>
      <c r="Q643">
        <v>0</v>
      </c>
      <c r="R643">
        <v>0</v>
      </c>
      <c r="S643">
        <v>0</v>
      </c>
      <c r="T643">
        <v>9.6999999999999993</v>
      </c>
      <c r="U643">
        <v>3.3</v>
      </c>
      <c r="V643">
        <v>0</v>
      </c>
      <c r="W643">
        <v>0</v>
      </c>
      <c r="X643">
        <v>0</v>
      </c>
      <c r="Y643">
        <v>0</v>
      </c>
      <c r="Z643">
        <v>0</v>
      </c>
      <c r="AA643">
        <v>0</v>
      </c>
      <c r="AB643">
        <v>46.5</v>
      </c>
      <c r="AC643">
        <v>0</v>
      </c>
      <c r="AD643">
        <v>0</v>
      </c>
      <c r="AE643">
        <v>0</v>
      </c>
      <c r="AF643">
        <v>0</v>
      </c>
      <c r="AG643">
        <v>0</v>
      </c>
      <c r="AH643">
        <v>0</v>
      </c>
      <c r="AI643">
        <v>0</v>
      </c>
      <c r="AJ643">
        <v>3.4</v>
      </c>
      <c r="AK643">
        <v>0</v>
      </c>
      <c r="AL643">
        <v>0</v>
      </c>
      <c r="AM643">
        <v>0</v>
      </c>
      <c r="AN643">
        <v>0</v>
      </c>
      <c r="AO643">
        <v>0</v>
      </c>
      <c r="AP643">
        <v>0</v>
      </c>
      <c r="AQ643">
        <v>0</v>
      </c>
      <c r="AR643">
        <v>0</v>
      </c>
      <c r="AS643">
        <v>1</v>
      </c>
      <c r="AT643">
        <v>1</v>
      </c>
      <c r="AU643">
        <v>1</v>
      </c>
      <c r="AV643">
        <v>1</v>
      </c>
      <c r="AW643">
        <v>1</v>
      </c>
      <c r="AX643">
        <v>1</v>
      </c>
      <c r="AY643">
        <v>1</v>
      </c>
      <c r="AZ643">
        <v>1</v>
      </c>
      <c r="BA643">
        <v>1</v>
      </c>
      <c r="BB643">
        <v>1</v>
      </c>
      <c r="BC643">
        <v>1</v>
      </c>
      <c r="BD643">
        <v>1</v>
      </c>
      <c r="BE643">
        <v>1</v>
      </c>
      <c r="BF643">
        <v>1</v>
      </c>
      <c r="BG643">
        <v>1</v>
      </c>
      <c r="BH643">
        <v>1</v>
      </c>
      <c r="BI643">
        <v>1</v>
      </c>
      <c r="BJ643">
        <v>1</v>
      </c>
      <c r="BK643">
        <v>1</v>
      </c>
      <c r="BL643">
        <v>1</v>
      </c>
      <c r="BM643">
        <v>1</v>
      </c>
      <c r="BN643">
        <v>1</v>
      </c>
      <c r="BO643">
        <v>1</v>
      </c>
      <c r="BP643">
        <v>1</v>
      </c>
      <c r="BQ643">
        <v>1</v>
      </c>
      <c r="BR643">
        <v>1</v>
      </c>
      <c r="BS643">
        <v>1</v>
      </c>
      <c r="BT643">
        <v>1</v>
      </c>
      <c r="BU643">
        <v>1</v>
      </c>
      <c r="BV643">
        <v>1</v>
      </c>
      <c r="BW643">
        <v>1</v>
      </c>
    </row>
    <row r="644" spans="1:75" x14ac:dyDescent="0.25">
      <c r="A644">
        <v>2449000</v>
      </c>
      <c r="B644">
        <v>1</v>
      </c>
      <c r="C644" s="1">
        <v>33390</v>
      </c>
      <c r="D644">
        <v>1</v>
      </c>
      <c r="E644">
        <v>26.6</v>
      </c>
      <c r="F644">
        <v>59.3</v>
      </c>
      <c r="G644">
        <v>21</v>
      </c>
      <c r="H644">
        <v>4</v>
      </c>
      <c r="I644">
        <v>1</v>
      </c>
      <c r="J644">
        <v>1</v>
      </c>
      <c r="K644">
        <v>1</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13.3</v>
      </c>
      <c r="AH644">
        <v>26.6</v>
      </c>
      <c r="AI644">
        <v>0</v>
      </c>
      <c r="AJ644">
        <v>0</v>
      </c>
      <c r="AK644">
        <v>0</v>
      </c>
      <c r="AL644">
        <v>18.600000000000001</v>
      </c>
      <c r="AM644">
        <v>0</v>
      </c>
      <c r="AN644">
        <v>0</v>
      </c>
      <c r="AO644">
        <v>0</v>
      </c>
      <c r="AP644">
        <v>0.8</v>
      </c>
      <c r="AQ644">
        <v>0</v>
      </c>
      <c r="AS644">
        <v>1</v>
      </c>
      <c r="AT644">
        <v>1</v>
      </c>
      <c r="AU644">
        <v>1</v>
      </c>
      <c r="AV644">
        <v>1</v>
      </c>
      <c r="AW644">
        <v>1</v>
      </c>
      <c r="AX644">
        <v>1</v>
      </c>
      <c r="AY644">
        <v>1</v>
      </c>
      <c r="AZ644">
        <v>1</v>
      </c>
      <c r="BA644">
        <v>1</v>
      </c>
      <c r="BB644">
        <v>1</v>
      </c>
      <c r="BC644">
        <v>1</v>
      </c>
      <c r="BD644">
        <v>1</v>
      </c>
      <c r="BE644">
        <v>1</v>
      </c>
      <c r="BF644">
        <v>1</v>
      </c>
      <c r="BG644">
        <v>1</v>
      </c>
      <c r="BH644">
        <v>1</v>
      </c>
      <c r="BI644">
        <v>1</v>
      </c>
      <c r="BJ644">
        <v>1</v>
      </c>
      <c r="BK644">
        <v>1</v>
      </c>
      <c r="BL644">
        <v>1</v>
      </c>
      <c r="BM644">
        <v>1</v>
      </c>
      <c r="BN644">
        <v>1</v>
      </c>
      <c r="BO644">
        <v>1</v>
      </c>
      <c r="BP644">
        <v>1</v>
      </c>
      <c r="BQ644">
        <v>1</v>
      </c>
      <c r="BR644">
        <v>1</v>
      </c>
      <c r="BS644">
        <v>1</v>
      </c>
      <c r="BT644">
        <v>1</v>
      </c>
      <c r="BU644">
        <v>1</v>
      </c>
      <c r="BV644">
        <v>1</v>
      </c>
      <c r="BW644">
        <v>0</v>
      </c>
    </row>
    <row r="645" spans="1:75" x14ac:dyDescent="0.25">
      <c r="A645">
        <v>2449000</v>
      </c>
      <c r="B645">
        <v>1</v>
      </c>
      <c r="C645" s="1">
        <v>33420</v>
      </c>
      <c r="D645">
        <v>1</v>
      </c>
      <c r="E645">
        <v>11.4</v>
      </c>
      <c r="F645">
        <v>11.4</v>
      </c>
      <c r="G645">
        <v>11</v>
      </c>
      <c r="H645">
        <v>1</v>
      </c>
      <c r="I645">
        <v>1</v>
      </c>
      <c r="J645">
        <v>1</v>
      </c>
      <c r="K645">
        <v>1</v>
      </c>
      <c r="N645">
        <v>0</v>
      </c>
      <c r="O645">
        <v>0</v>
      </c>
      <c r="P645">
        <v>0</v>
      </c>
      <c r="Q645">
        <v>0</v>
      </c>
      <c r="R645">
        <v>0</v>
      </c>
      <c r="S645">
        <v>0</v>
      </c>
      <c r="T645">
        <v>0</v>
      </c>
      <c r="U645">
        <v>0</v>
      </c>
      <c r="V645">
        <v>0</v>
      </c>
      <c r="W645">
        <v>0</v>
      </c>
      <c r="X645">
        <v>11.4</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1</v>
      </c>
      <c r="AT645">
        <v>1</v>
      </c>
      <c r="AU645">
        <v>1</v>
      </c>
      <c r="AV645">
        <v>1</v>
      </c>
      <c r="AW645">
        <v>1</v>
      </c>
      <c r="AX645">
        <v>1</v>
      </c>
      <c r="AY645">
        <v>1</v>
      </c>
      <c r="AZ645">
        <v>1</v>
      </c>
      <c r="BA645">
        <v>1</v>
      </c>
      <c r="BB645">
        <v>1</v>
      </c>
      <c r="BC645">
        <v>1</v>
      </c>
      <c r="BD645">
        <v>1</v>
      </c>
      <c r="BE645">
        <v>1</v>
      </c>
      <c r="BF645">
        <v>1</v>
      </c>
      <c r="BG645">
        <v>1</v>
      </c>
      <c r="BH645">
        <v>1</v>
      </c>
      <c r="BI645">
        <v>1</v>
      </c>
      <c r="BJ645">
        <v>1</v>
      </c>
      <c r="BK645">
        <v>1</v>
      </c>
      <c r="BL645">
        <v>1</v>
      </c>
      <c r="BM645">
        <v>1</v>
      </c>
      <c r="BN645">
        <v>1</v>
      </c>
      <c r="BO645">
        <v>1</v>
      </c>
      <c r="BP645">
        <v>1</v>
      </c>
      <c r="BQ645">
        <v>1</v>
      </c>
      <c r="BR645">
        <v>1</v>
      </c>
      <c r="BS645">
        <v>1</v>
      </c>
      <c r="BT645">
        <v>1</v>
      </c>
      <c r="BU645">
        <v>1</v>
      </c>
      <c r="BV645">
        <v>1</v>
      </c>
      <c r="BW645">
        <v>1</v>
      </c>
    </row>
    <row r="646" spans="1:75" x14ac:dyDescent="0.25">
      <c r="A646">
        <v>2449000</v>
      </c>
      <c r="B646">
        <v>1</v>
      </c>
      <c r="C646" s="1">
        <v>33451</v>
      </c>
      <c r="D646">
        <v>1</v>
      </c>
      <c r="E646">
        <v>20</v>
      </c>
      <c r="F646">
        <v>37.799999999999997</v>
      </c>
      <c r="G646">
        <v>8</v>
      </c>
      <c r="H646">
        <v>3</v>
      </c>
      <c r="I646">
        <v>1</v>
      </c>
      <c r="J646">
        <v>1</v>
      </c>
      <c r="K646">
        <v>1</v>
      </c>
      <c r="N646">
        <v>0</v>
      </c>
      <c r="O646">
        <v>0.9</v>
      </c>
      <c r="P646">
        <v>0</v>
      </c>
      <c r="Q646">
        <v>0</v>
      </c>
      <c r="R646">
        <v>0</v>
      </c>
      <c r="S646">
        <v>0</v>
      </c>
      <c r="T646">
        <v>0</v>
      </c>
      <c r="U646">
        <v>20</v>
      </c>
      <c r="V646">
        <v>16.899999999999999</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1</v>
      </c>
      <c r="AT646">
        <v>1</v>
      </c>
      <c r="AU646">
        <v>1</v>
      </c>
      <c r="AV646">
        <v>1</v>
      </c>
      <c r="AW646">
        <v>1</v>
      </c>
      <c r="AX646">
        <v>1</v>
      </c>
      <c r="AY646">
        <v>1</v>
      </c>
      <c r="AZ646">
        <v>1</v>
      </c>
      <c r="BA646">
        <v>1</v>
      </c>
      <c r="BB646">
        <v>1</v>
      </c>
      <c r="BC646">
        <v>1</v>
      </c>
      <c r="BD646">
        <v>1</v>
      </c>
      <c r="BE646">
        <v>1</v>
      </c>
      <c r="BF646">
        <v>1</v>
      </c>
      <c r="BG646">
        <v>1</v>
      </c>
      <c r="BH646">
        <v>1</v>
      </c>
      <c r="BI646">
        <v>1</v>
      </c>
      <c r="BJ646">
        <v>1</v>
      </c>
      <c r="BK646">
        <v>1</v>
      </c>
      <c r="BL646">
        <v>1</v>
      </c>
      <c r="BM646">
        <v>1</v>
      </c>
      <c r="BN646">
        <v>1</v>
      </c>
      <c r="BO646">
        <v>1</v>
      </c>
      <c r="BP646">
        <v>1</v>
      </c>
      <c r="BQ646">
        <v>1</v>
      </c>
      <c r="BR646">
        <v>1</v>
      </c>
      <c r="BS646">
        <v>1</v>
      </c>
      <c r="BT646">
        <v>1</v>
      </c>
      <c r="BU646">
        <v>1</v>
      </c>
      <c r="BV646">
        <v>1</v>
      </c>
      <c r="BW646">
        <v>1</v>
      </c>
    </row>
    <row r="647" spans="1:75" x14ac:dyDescent="0.25">
      <c r="A647">
        <v>2449000</v>
      </c>
      <c r="B647">
        <v>1</v>
      </c>
      <c r="C647" s="1">
        <v>33482</v>
      </c>
      <c r="D647">
        <v>1</v>
      </c>
      <c r="E647">
        <v>27.1</v>
      </c>
      <c r="F647">
        <v>33.4</v>
      </c>
      <c r="G647">
        <v>30</v>
      </c>
      <c r="H647">
        <v>3</v>
      </c>
      <c r="I647">
        <v>1</v>
      </c>
      <c r="J647">
        <v>1</v>
      </c>
      <c r="K647">
        <v>1</v>
      </c>
      <c r="N647">
        <v>0</v>
      </c>
      <c r="O647">
        <v>0</v>
      </c>
      <c r="P647">
        <v>0</v>
      </c>
      <c r="Q647">
        <v>0</v>
      </c>
      <c r="R647">
        <v>0</v>
      </c>
      <c r="S647">
        <v>0</v>
      </c>
      <c r="T647">
        <v>0</v>
      </c>
      <c r="U647">
        <v>0</v>
      </c>
      <c r="V647">
        <v>0</v>
      </c>
      <c r="W647">
        <v>0</v>
      </c>
      <c r="X647">
        <v>0</v>
      </c>
      <c r="Y647">
        <v>0</v>
      </c>
      <c r="Z647">
        <v>0</v>
      </c>
      <c r="AA647">
        <v>0</v>
      </c>
      <c r="AB647">
        <v>0</v>
      </c>
      <c r="AC647">
        <v>0</v>
      </c>
      <c r="AD647">
        <v>0</v>
      </c>
      <c r="AE647">
        <v>0</v>
      </c>
      <c r="AF647">
        <v>4.4000000000000004</v>
      </c>
      <c r="AG647">
        <v>0</v>
      </c>
      <c r="AH647">
        <v>0</v>
      </c>
      <c r="AI647">
        <v>0</v>
      </c>
      <c r="AJ647">
        <v>0</v>
      </c>
      <c r="AK647">
        <v>0</v>
      </c>
      <c r="AL647">
        <v>1.9</v>
      </c>
      <c r="AM647">
        <v>0</v>
      </c>
      <c r="AN647">
        <v>0</v>
      </c>
      <c r="AO647">
        <v>0</v>
      </c>
      <c r="AP647">
        <v>0</v>
      </c>
      <c r="AQ647">
        <v>27.1</v>
      </c>
      <c r="AS647">
        <v>1</v>
      </c>
      <c r="AT647">
        <v>1</v>
      </c>
      <c r="AU647">
        <v>1</v>
      </c>
      <c r="AV647">
        <v>1</v>
      </c>
      <c r="AW647">
        <v>1</v>
      </c>
      <c r="AX647">
        <v>1</v>
      </c>
      <c r="AY647">
        <v>1</v>
      </c>
      <c r="AZ647">
        <v>1</v>
      </c>
      <c r="BA647">
        <v>1</v>
      </c>
      <c r="BB647">
        <v>1</v>
      </c>
      <c r="BC647">
        <v>1</v>
      </c>
      <c r="BD647">
        <v>1</v>
      </c>
      <c r="BE647">
        <v>1</v>
      </c>
      <c r="BF647">
        <v>1</v>
      </c>
      <c r="BG647">
        <v>1</v>
      </c>
      <c r="BH647">
        <v>1</v>
      </c>
      <c r="BI647">
        <v>1</v>
      </c>
      <c r="BJ647">
        <v>1</v>
      </c>
      <c r="BK647">
        <v>1</v>
      </c>
      <c r="BL647">
        <v>1</v>
      </c>
      <c r="BM647">
        <v>1</v>
      </c>
      <c r="BN647">
        <v>1</v>
      </c>
      <c r="BO647">
        <v>1</v>
      </c>
      <c r="BP647">
        <v>1</v>
      </c>
      <c r="BQ647">
        <v>1</v>
      </c>
      <c r="BR647">
        <v>1</v>
      </c>
      <c r="BS647">
        <v>1</v>
      </c>
      <c r="BT647">
        <v>1</v>
      </c>
      <c r="BU647">
        <v>1</v>
      </c>
      <c r="BV647">
        <v>1</v>
      </c>
      <c r="BW647">
        <v>0</v>
      </c>
    </row>
    <row r="648" spans="1:75" x14ac:dyDescent="0.25">
      <c r="A648">
        <v>2449000</v>
      </c>
      <c r="B648">
        <v>1</v>
      </c>
      <c r="C648" s="1">
        <v>33512</v>
      </c>
      <c r="D648">
        <v>1</v>
      </c>
      <c r="E648">
        <v>44.9</v>
      </c>
      <c r="F648">
        <v>94</v>
      </c>
      <c r="G648">
        <v>1</v>
      </c>
      <c r="H648">
        <v>5</v>
      </c>
      <c r="I648">
        <v>1</v>
      </c>
      <c r="J648">
        <v>1</v>
      </c>
      <c r="K648">
        <v>1</v>
      </c>
      <c r="N648">
        <v>44.9</v>
      </c>
      <c r="O648">
        <v>1.3</v>
      </c>
      <c r="P648">
        <v>0</v>
      </c>
      <c r="Q648">
        <v>0</v>
      </c>
      <c r="R648">
        <v>0</v>
      </c>
      <c r="S648">
        <v>19.100000000000001</v>
      </c>
      <c r="T648">
        <v>0</v>
      </c>
      <c r="U648">
        <v>0</v>
      </c>
      <c r="V648">
        <v>0</v>
      </c>
      <c r="W648">
        <v>0</v>
      </c>
      <c r="X648">
        <v>0</v>
      </c>
      <c r="Y648">
        <v>0</v>
      </c>
      <c r="Z648">
        <v>0</v>
      </c>
      <c r="AA648">
        <v>0</v>
      </c>
      <c r="AB648">
        <v>0</v>
      </c>
      <c r="AC648">
        <v>0</v>
      </c>
      <c r="AD648">
        <v>0</v>
      </c>
      <c r="AE648">
        <v>15.1</v>
      </c>
      <c r="AF648">
        <v>0</v>
      </c>
      <c r="AG648">
        <v>0</v>
      </c>
      <c r="AH648">
        <v>0</v>
      </c>
      <c r="AI648">
        <v>0</v>
      </c>
      <c r="AJ648">
        <v>0</v>
      </c>
      <c r="AK648">
        <v>0</v>
      </c>
      <c r="AL648">
        <v>13.6</v>
      </c>
      <c r="AM648">
        <v>0</v>
      </c>
      <c r="AN648">
        <v>0</v>
      </c>
      <c r="AO648">
        <v>0</v>
      </c>
      <c r="AP648">
        <v>0</v>
      </c>
      <c r="AQ648">
        <v>0</v>
      </c>
      <c r="AR648">
        <v>0</v>
      </c>
      <c r="AS648">
        <v>1</v>
      </c>
      <c r="AT648">
        <v>1</v>
      </c>
      <c r="AU648">
        <v>1</v>
      </c>
      <c r="AV648">
        <v>1</v>
      </c>
      <c r="AW648">
        <v>1</v>
      </c>
      <c r="AX648">
        <v>1</v>
      </c>
      <c r="AY648">
        <v>1</v>
      </c>
      <c r="AZ648">
        <v>1</v>
      </c>
      <c r="BA648">
        <v>1</v>
      </c>
      <c r="BB648">
        <v>1</v>
      </c>
      <c r="BC648">
        <v>1</v>
      </c>
      <c r="BD648">
        <v>1</v>
      </c>
      <c r="BE648">
        <v>1</v>
      </c>
      <c r="BF648">
        <v>1</v>
      </c>
      <c r="BG648">
        <v>1</v>
      </c>
      <c r="BH648">
        <v>1</v>
      </c>
      <c r="BI648">
        <v>1</v>
      </c>
      <c r="BJ648">
        <v>1</v>
      </c>
      <c r="BK648">
        <v>1</v>
      </c>
      <c r="BL648">
        <v>1</v>
      </c>
      <c r="BM648">
        <v>1</v>
      </c>
      <c r="BN648">
        <v>1</v>
      </c>
      <c r="BO648">
        <v>1</v>
      </c>
      <c r="BP648">
        <v>1</v>
      </c>
      <c r="BQ648">
        <v>1</v>
      </c>
      <c r="BR648">
        <v>1</v>
      </c>
      <c r="BS648">
        <v>1</v>
      </c>
      <c r="BT648">
        <v>1</v>
      </c>
      <c r="BU648">
        <v>1</v>
      </c>
      <c r="BV648">
        <v>1</v>
      </c>
      <c r="BW648">
        <v>1</v>
      </c>
    </row>
    <row r="649" spans="1:75" x14ac:dyDescent="0.25">
      <c r="A649">
        <v>2449000</v>
      </c>
      <c r="B649">
        <v>1</v>
      </c>
      <c r="C649" s="1">
        <v>33543</v>
      </c>
      <c r="D649">
        <v>1</v>
      </c>
      <c r="E649">
        <v>41.3</v>
      </c>
      <c r="F649">
        <v>64</v>
      </c>
      <c r="G649">
        <v>14</v>
      </c>
      <c r="H649">
        <v>2</v>
      </c>
      <c r="I649">
        <v>1</v>
      </c>
      <c r="J649">
        <v>1</v>
      </c>
      <c r="K649">
        <v>1</v>
      </c>
      <c r="N649">
        <v>0</v>
      </c>
      <c r="O649">
        <v>22.7</v>
      </c>
      <c r="P649">
        <v>0</v>
      </c>
      <c r="Q649">
        <v>0</v>
      </c>
      <c r="R649">
        <v>0</v>
      </c>
      <c r="S649">
        <v>0</v>
      </c>
      <c r="T649">
        <v>0</v>
      </c>
      <c r="U649">
        <v>0</v>
      </c>
      <c r="V649">
        <v>0</v>
      </c>
      <c r="W649">
        <v>0</v>
      </c>
      <c r="X649">
        <v>0</v>
      </c>
      <c r="Y649">
        <v>0</v>
      </c>
      <c r="Z649">
        <v>0</v>
      </c>
      <c r="AA649">
        <v>41.3</v>
      </c>
      <c r="AB649">
        <v>0</v>
      </c>
      <c r="AC649">
        <v>0</v>
      </c>
      <c r="AD649">
        <v>0</v>
      </c>
      <c r="AE649">
        <v>0</v>
      </c>
      <c r="AF649">
        <v>0</v>
      </c>
      <c r="AG649">
        <v>0</v>
      </c>
      <c r="AH649">
        <v>0</v>
      </c>
      <c r="AI649">
        <v>0</v>
      </c>
      <c r="AJ649">
        <v>0</v>
      </c>
      <c r="AK649">
        <v>0</v>
      </c>
      <c r="AL649">
        <v>0</v>
      </c>
      <c r="AM649">
        <v>0</v>
      </c>
      <c r="AN649">
        <v>0</v>
      </c>
      <c r="AO649">
        <v>0</v>
      </c>
      <c r="AP649">
        <v>0</v>
      </c>
      <c r="AQ649">
        <v>0</v>
      </c>
      <c r="AS649">
        <v>1</v>
      </c>
      <c r="AT649">
        <v>1</v>
      </c>
      <c r="AU649">
        <v>1</v>
      </c>
      <c r="AV649">
        <v>1</v>
      </c>
      <c r="AW649">
        <v>1</v>
      </c>
      <c r="AX649">
        <v>1</v>
      </c>
      <c r="AY649">
        <v>1</v>
      </c>
      <c r="AZ649">
        <v>1</v>
      </c>
      <c r="BA649">
        <v>1</v>
      </c>
      <c r="BB649">
        <v>1</v>
      </c>
      <c r="BC649">
        <v>1</v>
      </c>
      <c r="BD649">
        <v>1</v>
      </c>
      <c r="BE649">
        <v>1</v>
      </c>
      <c r="BF649">
        <v>1</v>
      </c>
      <c r="BG649">
        <v>1</v>
      </c>
      <c r="BH649">
        <v>1</v>
      </c>
      <c r="BI649">
        <v>1</v>
      </c>
      <c r="BJ649">
        <v>1</v>
      </c>
      <c r="BK649">
        <v>1</v>
      </c>
      <c r="BL649">
        <v>1</v>
      </c>
      <c r="BM649">
        <v>1</v>
      </c>
      <c r="BN649">
        <v>1</v>
      </c>
      <c r="BO649">
        <v>1</v>
      </c>
      <c r="BP649">
        <v>1</v>
      </c>
      <c r="BQ649">
        <v>1</v>
      </c>
      <c r="BR649">
        <v>1</v>
      </c>
      <c r="BS649">
        <v>1</v>
      </c>
      <c r="BT649">
        <v>1</v>
      </c>
      <c r="BU649">
        <v>1</v>
      </c>
      <c r="BV649">
        <v>1</v>
      </c>
      <c r="BW649">
        <v>0</v>
      </c>
    </row>
    <row r="650" spans="1:75" x14ac:dyDescent="0.25">
      <c r="A650">
        <v>2449000</v>
      </c>
      <c r="B650">
        <v>1</v>
      </c>
      <c r="C650" s="1">
        <v>33573</v>
      </c>
      <c r="D650">
        <v>1</v>
      </c>
      <c r="E650">
        <v>77.3</v>
      </c>
      <c r="F650">
        <v>177.1</v>
      </c>
      <c r="G650">
        <v>19</v>
      </c>
      <c r="H650">
        <v>7</v>
      </c>
      <c r="I650">
        <v>1</v>
      </c>
      <c r="J650">
        <v>1</v>
      </c>
      <c r="K650">
        <v>1</v>
      </c>
      <c r="N650">
        <v>0</v>
      </c>
      <c r="O650">
        <v>0</v>
      </c>
      <c r="P650">
        <v>0</v>
      </c>
      <c r="Q650">
        <v>0</v>
      </c>
      <c r="R650">
        <v>0</v>
      </c>
      <c r="S650">
        <v>0</v>
      </c>
      <c r="T650">
        <v>11.7</v>
      </c>
      <c r="U650">
        <v>0</v>
      </c>
      <c r="V650">
        <v>0</v>
      </c>
      <c r="W650">
        <v>15.1</v>
      </c>
      <c r="X650">
        <v>9.6999999999999993</v>
      </c>
      <c r="Y650">
        <v>0</v>
      </c>
      <c r="Z650">
        <v>0</v>
      </c>
      <c r="AA650">
        <v>0</v>
      </c>
      <c r="AB650">
        <v>0</v>
      </c>
      <c r="AC650">
        <v>30.9</v>
      </c>
      <c r="AD650">
        <v>0</v>
      </c>
      <c r="AE650">
        <v>0</v>
      </c>
      <c r="AF650">
        <v>77.3</v>
      </c>
      <c r="AG650">
        <v>0</v>
      </c>
      <c r="AH650">
        <v>0</v>
      </c>
      <c r="AI650">
        <v>0</v>
      </c>
      <c r="AJ650">
        <v>0</v>
      </c>
      <c r="AK650">
        <v>12.1</v>
      </c>
      <c r="AL650">
        <v>0</v>
      </c>
      <c r="AM650">
        <v>0</v>
      </c>
      <c r="AN650">
        <v>20.3</v>
      </c>
      <c r="AO650">
        <v>0</v>
      </c>
      <c r="AP650">
        <v>0</v>
      </c>
      <c r="AQ650">
        <v>0</v>
      </c>
      <c r="AR650">
        <v>0</v>
      </c>
      <c r="AS650">
        <v>1</v>
      </c>
      <c r="AT650">
        <v>1</v>
      </c>
      <c r="AU650">
        <v>1</v>
      </c>
      <c r="AV650">
        <v>1</v>
      </c>
      <c r="AW650">
        <v>1</v>
      </c>
      <c r="AX650">
        <v>1</v>
      </c>
      <c r="AY650">
        <v>1</v>
      </c>
      <c r="AZ650">
        <v>1</v>
      </c>
      <c r="BA650">
        <v>1</v>
      </c>
      <c r="BB650">
        <v>1</v>
      </c>
      <c r="BC650">
        <v>1</v>
      </c>
      <c r="BD650">
        <v>1</v>
      </c>
      <c r="BE650">
        <v>1</v>
      </c>
      <c r="BF650">
        <v>1</v>
      </c>
      <c r="BG650">
        <v>1</v>
      </c>
      <c r="BH650">
        <v>1</v>
      </c>
      <c r="BI650">
        <v>1</v>
      </c>
      <c r="BJ650">
        <v>1</v>
      </c>
      <c r="BK650">
        <v>1</v>
      </c>
      <c r="BL650">
        <v>1</v>
      </c>
      <c r="BM650">
        <v>1</v>
      </c>
      <c r="BN650">
        <v>1</v>
      </c>
      <c r="BO650">
        <v>1</v>
      </c>
      <c r="BP650">
        <v>1</v>
      </c>
      <c r="BQ650">
        <v>1</v>
      </c>
      <c r="BR650">
        <v>1</v>
      </c>
      <c r="BS650">
        <v>1</v>
      </c>
      <c r="BT650">
        <v>1</v>
      </c>
      <c r="BU650">
        <v>1</v>
      </c>
      <c r="BV650">
        <v>1</v>
      </c>
      <c r="BW650">
        <v>1</v>
      </c>
    </row>
    <row r="651" spans="1:75" s="2" customFormat="1" x14ac:dyDescent="0.25">
      <c r="A651" s="2">
        <v>2449000</v>
      </c>
      <c r="B651" s="2">
        <v>1</v>
      </c>
      <c r="C651" s="3">
        <v>33604</v>
      </c>
      <c r="D651" s="2">
        <v>1</v>
      </c>
      <c r="E651" s="2">
        <v>20.9</v>
      </c>
      <c r="F651" s="2">
        <v>59.6</v>
      </c>
      <c r="G651" s="2">
        <v>13</v>
      </c>
      <c r="H651" s="2">
        <v>6</v>
      </c>
      <c r="I651" s="2">
        <v>1</v>
      </c>
      <c r="J651" s="2">
        <v>1</v>
      </c>
      <c r="K651" s="2">
        <v>1</v>
      </c>
      <c r="N651" s="2">
        <v>0.6</v>
      </c>
      <c r="O651" s="2">
        <v>0</v>
      </c>
      <c r="P651" s="2">
        <v>0</v>
      </c>
      <c r="Q651" s="2">
        <v>12.4</v>
      </c>
      <c r="R651" s="2">
        <v>0</v>
      </c>
      <c r="S651" s="2">
        <v>0</v>
      </c>
      <c r="T651" s="2">
        <v>0</v>
      </c>
      <c r="U651" s="2">
        <v>0</v>
      </c>
      <c r="V651" s="2">
        <v>9.9</v>
      </c>
      <c r="W651" s="2">
        <v>0</v>
      </c>
      <c r="X651" s="2">
        <v>0</v>
      </c>
      <c r="Y651" s="2">
        <v>0</v>
      </c>
      <c r="Z651" s="2">
        <v>20.9</v>
      </c>
      <c r="AA651" s="2">
        <v>0</v>
      </c>
      <c r="AB651" s="2">
        <v>0</v>
      </c>
      <c r="AC651" s="2">
        <v>0</v>
      </c>
      <c r="AD651" s="2">
        <v>0</v>
      </c>
      <c r="AE651" s="2">
        <v>0</v>
      </c>
      <c r="AF651" s="2">
        <v>0</v>
      </c>
      <c r="AG651" s="2">
        <v>0</v>
      </c>
      <c r="AH651" s="2">
        <v>0</v>
      </c>
      <c r="AI651" s="2">
        <v>0</v>
      </c>
      <c r="AJ651" s="2">
        <v>0</v>
      </c>
      <c r="AK651" s="2">
        <v>10</v>
      </c>
      <c r="AL651" s="2">
        <v>0</v>
      </c>
      <c r="AM651" s="2">
        <v>0</v>
      </c>
      <c r="AN651" s="2">
        <v>0</v>
      </c>
      <c r="AO651" s="2">
        <v>0</v>
      </c>
      <c r="AP651" s="2">
        <v>5.8</v>
      </c>
      <c r="AQ651" s="2">
        <v>0</v>
      </c>
      <c r="AR651" s="2">
        <v>0</v>
      </c>
      <c r="AS651" s="2">
        <v>1</v>
      </c>
      <c r="AT651" s="2">
        <v>1</v>
      </c>
      <c r="AU651" s="2">
        <v>1</v>
      </c>
      <c r="AV651" s="2">
        <v>1</v>
      </c>
      <c r="AW651" s="2">
        <v>1</v>
      </c>
      <c r="AX651" s="2">
        <v>1</v>
      </c>
      <c r="AY651" s="2">
        <v>1</v>
      </c>
      <c r="AZ651" s="2">
        <v>1</v>
      </c>
      <c r="BA651" s="2">
        <v>1</v>
      </c>
      <c r="BB651" s="2">
        <v>1</v>
      </c>
      <c r="BC651" s="2">
        <v>1</v>
      </c>
      <c r="BD651" s="2">
        <v>1</v>
      </c>
      <c r="BE651" s="2">
        <v>1</v>
      </c>
      <c r="BF651" s="2">
        <v>1</v>
      </c>
      <c r="BG651" s="2">
        <v>1</v>
      </c>
      <c r="BH651" s="2">
        <v>1</v>
      </c>
      <c r="BI651" s="2">
        <v>1</v>
      </c>
      <c r="BJ651" s="2">
        <v>1</v>
      </c>
      <c r="BK651" s="2">
        <v>1</v>
      </c>
      <c r="BL651" s="2">
        <v>1</v>
      </c>
      <c r="BM651" s="2">
        <v>1</v>
      </c>
      <c r="BN651" s="2">
        <v>1</v>
      </c>
      <c r="BO651" s="2">
        <v>1</v>
      </c>
      <c r="BP651" s="2">
        <v>1</v>
      </c>
      <c r="BQ651" s="2">
        <v>1</v>
      </c>
      <c r="BR651" s="2">
        <v>1</v>
      </c>
      <c r="BS651" s="2">
        <v>1</v>
      </c>
      <c r="BT651" s="2">
        <v>1</v>
      </c>
      <c r="BU651" s="2">
        <v>1</v>
      </c>
      <c r="BV651" s="2">
        <v>1</v>
      </c>
      <c r="BW651" s="2">
        <v>1</v>
      </c>
    </row>
    <row r="652" spans="1:75" x14ac:dyDescent="0.25">
      <c r="A652">
        <v>2449000</v>
      </c>
      <c r="B652">
        <v>1</v>
      </c>
      <c r="C652" s="1">
        <v>33635</v>
      </c>
      <c r="D652">
        <v>1</v>
      </c>
      <c r="E652">
        <v>33.799999999999997</v>
      </c>
      <c r="F652">
        <v>160.30000000000001</v>
      </c>
      <c r="G652">
        <v>25</v>
      </c>
      <c r="H652">
        <v>8</v>
      </c>
      <c r="I652">
        <v>1</v>
      </c>
      <c r="J652">
        <v>1</v>
      </c>
      <c r="K652">
        <v>1</v>
      </c>
      <c r="N652">
        <v>28.9</v>
      </c>
      <c r="O652">
        <v>14.6</v>
      </c>
      <c r="P652">
        <v>10.7</v>
      </c>
      <c r="Q652">
        <v>0</v>
      </c>
      <c r="R652">
        <v>0</v>
      </c>
      <c r="S652">
        <v>0</v>
      </c>
      <c r="T652">
        <v>0</v>
      </c>
      <c r="U652">
        <v>0</v>
      </c>
      <c r="V652">
        <v>28.9</v>
      </c>
      <c r="W652">
        <v>0</v>
      </c>
      <c r="X652">
        <v>0</v>
      </c>
      <c r="Y652">
        <v>0</v>
      </c>
      <c r="Z652">
        <v>0</v>
      </c>
      <c r="AA652">
        <v>0</v>
      </c>
      <c r="AB652">
        <v>31.5</v>
      </c>
      <c r="AC652">
        <v>8.6999999999999993</v>
      </c>
      <c r="AD652">
        <v>0</v>
      </c>
      <c r="AE652">
        <v>3.2</v>
      </c>
      <c r="AF652">
        <v>0</v>
      </c>
      <c r="AG652">
        <v>0</v>
      </c>
      <c r="AH652">
        <v>0</v>
      </c>
      <c r="AI652">
        <v>0</v>
      </c>
      <c r="AJ652">
        <v>0</v>
      </c>
      <c r="AK652">
        <v>0</v>
      </c>
      <c r="AL652">
        <v>33.799999999999997</v>
      </c>
      <c r="AM652">
        <v>0</v>
      </c>
      <c r="AN652">
        <v>0</v>
      </c>
      <c r="AO652">
        <v>0</v>
      </c>
      <c r="AP652">
        <v>0</v>
      </c>
      <c r="AS652">
        <v>1</v>
      </c>
      <c r="AT652">
        <v>1</v>
      </c>
      <c r="AU652">
        <v>1</v>
      </c>
      <c r="AV652">
        <v>1</v>
      </c>
      <c r="AW652">
        <v>1</v>
      </c>
      <c r="AX652">
        <v>1</v>
      </c>
      <c r="AY652">
        <v>1</v>
      </c>
      <c r="AZ652">
        <v>1</v>
      </c>
      <c r="BA652">
        <v>1</v>
      </c>
      <c r="BB652">
        <v>1</v>
      </c>
      <c r="BC652">
        <v>1</v>
      </c>
      <c r="BD652">
        <v>1</v>
      </c>
      <c r="BE652">
        <v>1</v>
      </c>
      <c r="BF652">
        <v>1</v>
      </c>
      <c r="BG652">
        <v>1</v>
      </c>
      <c r="BH652">
        <v>1</v>
      </c>
      <c r="BI652">
        <v>1</v>
      </c>
      <c r="BJ652">
        <v>1</v>
      </c>
      <c r="BK652">
        <v>1</v>
      </c>
      <c r="BL652">
        <v>1</v>
      </c>
      <c r="BM652">
        <v>1</v>
      </c>
      <c r="BN652">
        <v>1</v>
      </c>
      <c r="BO652">
        <v>1</v>
      </c>
      <c r="BP652">
        <v>1</v>
      </c>
      <c r="BQ652">
        <v>1</v>
      </c>
      <c r="BR652">
        <v>1</v>
      </c>
      <c r="BS652">
        <v>1</v>
      </c>
      <c r="BT652">
        <v>1</v>
      </c>
      <c r="BU652">
        <v>1</v>
      </c>
      <c r="BV652">
        <v>0</v>
      </c>
    </row>
    <row r="653" spans="1:75" x14ac:dyDescent="0.25">
      <c r="A653">
        <v>2449000</v>
      </c>
      <c r="B653">
        <v>1</v>
      </c>
      <c r="C653" s="1">
        <v>33664</v>
      </c>
      <c r="D653">
        <v>1</v>
      </c>
      <c r="E653">
        <v>40.5</v>
      </c>
      <c r="F653">
        <v>275.3</v>
      </c>
      <c r="G653">
        <v>6</v>
      </c>
      <c r="H653">
        <v>13</v>
      </c>
      <c r="I653">
        <v>1</v>
      </c>
      <c r="J653">
        <v>1</v>
      </c>
      <c r="K653">
        <v>1</v>
      </c>
      <c r="N653">
        <v>0</v>
      </c>
      <c r="O653">
        <v>0</v>
      </c>
      <c r="P653">
        <v>17.7</v>
      </c>
      <c r="Q653">
        <v>0</v>
      </c>
      <c r="R653">
        <v>0</v>
      </c>
      <c r="S653">
        <v>40.5</v>
      </c>
      <c r="T653">
        <v>0</v>
      </c>
      <c r="U653">
        <v>32.9</v>
      </c>
      <c r="V653">
        <v>0</v>
      </c>
      <c r="W653">
        <v>29.3</v>
      </c>
      <c r="X653">
        <v>0</v>
      </c>
      <c r="Y653">
        <v>34</v>
      </c>
      <c r="Z653">
        <v>0</v>
      </c>
      <c r="AA653">
        <v>0</v>
      </c>
      <c r="AB653">
        <v>2.2000000000000002</v>
      </c>
      <c r="AC653">
        <v>7.2</v>
      </c>
      <c r="AD653">
        <v>13.1</v>
      </c>
      <c r="AE653">
        <v>0</v>
      </c>
      <c r="AF653">
        <v>7.2</v>
      </c>
      <c r="AG653">
        <v>0</v>
      </c>
      <c r="AH653">
        <v>0</v>
      </c>
      <c r="AI653">
        <v>0</v>
      </c>
      <c r="AJ653">
        <v>0</v>
      </c>
      <c r="AK653">
        <v>30</v>
      </c>
      <c r="AL653">
        <v>26</v>
      </c>
      <c r="AM653">
        <v>0</v>
      </c>
      <c r="AN653">
        <v>0</v>
      </c>
      <c r="AO653">
        <v>0</v>
      </c>
      <c r="AP653">
        <v>27.1</v>
      </c>
      <c r="AQ653">
        <v>8.1</v>
      </c>
      <c r="AR653">
        <v>0</v>
      </c>
      <c r="AS653">
        <v>1</v>
      </c>
      <c r="AT653">
        <v>1</v>
      </c>
      <c r="AU653">
        <v>1</v>
      </c>
      <c r="AV653">
        <v>1</v>
      </c>
      <c r="AW653">
        <v>1</v>
      </c>
      <c r="AX653">
        <v>1</v>
      </c>
      <c r="AY653">
        <v>1</v>
      </c>
      <c r="AZ653">
        <v>1</v>
      </c>
      <c r="BA653">
        <v>1</v>
      </c>
      <c r="BB653">
        <v>1</v>
      </c>
      <c r="BC653">
        <v>1</v>
      </c>
      <c r="BD653">
        <v>1</v>
      </c>
      <c r="BE653">
        <v>1</v>
      </c>
      <c r="BF653">
        <v>1</v>
      </c>
      <c r="BG653">
        <v>1</v>
      </c>
      <c r="BH653">
        <v>1</v>
      </c>
      <c r="BI653">
        <v>1</v>
      </c>
      <c r="BJ653">
        <v>1</v>
      </c>
      <c r="BK653">
        <v>1</v>
      </c>
      <c r="BL653">
        <v>1</v>
      </c>
      <c r="BM653">
        <v>1</v>
      </c>
      <c r="BN653">
        <v>1</v>
      </c>
      <c r="BO653">
        <v>1</v>
      </c>
      <c r="BP653">
        <v>1</v>
      </c>
      <c r="BQ653">
        <v>1</v>
      </c>
      <c r="BR653">
        <v>1</v>
      </c>
      <c r="BS653">
        <v>1</v>
      </c>
      <c r="BT653">
        <v>1</v>
      </c>
      <c r="BU653">
        <v>1</v>
      </c>
      <c r="BV653">
        <v>1</v>
      </c>
      <c r="BW653">
        <v>1</v>
      </c>
    </row>
    <row r="654" spans="1:75" x14ac:dyDescent="0.25">
      <c r="A654">
        <v>2449000</v>
      </c>
      <c r="B654">
        <v>1</v>
      </c>
      <c r="C654" s="1">
        <v>33695</v>
      </c>
      <c r="D654">
        <v>1</v>
      </c>
      <c r="E654">
        <v>24.8</v>
      </c>
      <c r="F654">
        <v>78.2</v>
      </c>
      <c r="G654">
        <v>7</v>
      </c>
      <c r="H654">
        <v>4</v>
      </c>
      <c r="I654">
        <v>1</v>
      </c>
      <c r="J654">
        <v>1</v>
      </c>
      <c r="K654">
        <v>1</v>
      </c>
      <c r="N654">
        <v>0</v>
      </c>
      <c r="O654">
        <v>0</v>
      </c>
      <c r="P654">
        <v>0</v>
      </c>
      <c r="Q654">
        <v>0</v>
      </c>
      <c r="R654">
        <v>0</v>
      </c>
      <c r="S654">
        <v>0</v>
      </c>
      <c r="T654">
        <v>24.8</v>
      </c>
      <c r="U654">
        <v>0</v>
      </c>
      <c r="V654">
        <v>0</v>
      </c>
      <c r="W654">
        <v>0</v>
      </c>
      <c r="X654">
        <v>0</v>
      </c>
      <c r="Y654">
        <v>0</v>
      </c>
      <c r="Z654">
        <v>19.3</v>
      </c>
      <c r="AA654">
        <v>0</v>
      </c>
      <c r="AB654">
        <v>0</v>
      </c>
      <c r="AC654">
        <v>0</v>
      </c>
      <c r="AD654">
        <v>0</v>
      </c>
      <c r="AE654">
        <v>0</v>
      </c>
      <c r="AF654">
        <v>0</v>
      </c>
      <c r="AG654">
        <v>12.6</v>
      </c>
      <c r="AH654">
        <v>0</v>
      </c>
      <c r="AI654">
        <v>0</v>
      </c>
      <c r="AJ654">
        <v>0</v>
      </c>
      <c r="AK654">
        <v>0</v>
      </c>
      <c r="AL654">
        <v>0</v>
      </c>
      <c r="AM654">
        <v>21.5</v>
      </c>
      <c r="AN654">
        <v>0</v>
      </c>
      <c r="AO654">
        <v>0</v>
      </c>
      <c r="AP654">
        <v>0</v>
      </c>
      <c r="AQ654">
        <v>0</v>
      </c>
      <c r="AS654">
        <v>1</v>
      </c>
      <c r="AT654">
        <v>1</v>
      </c>
      <c r="AU654">
        <v>1</v>
      </c>
      <c r="AV654">
        <v>1</v>
      </c>
      <c r="AW654">
        <v>1</v>
      </c>
      <c r="AX654">
        <v>1</v>
      </c>
      <c r="AY654">
        <v>1</v>
      </c>
      <c r="AZ654">
        <v>1</v>
      </c>
      <c r="BA654">
        <v>1</v>
      </c>
      <c r="BB654">
        <v>1</v>
      </c>
      <c r="BC654">
        <v>1</v>
      </c>
      <c r="BD654">
        <v>1</v>
      </c>
      <c r="BE654">
        <v>1</v>
      </c>
      <c r="BF654">
        <v>1</v>
      </c>
      <c r="BG654">
        <v>1</v>
      </c>
      <c r="BH654">
        <v>1</v>
      </c>
      <c r="BI654">
        <v>1</v>
      </c>
      <c r="BJ654">
        <v>1</v>
      </c>
      <c r="BK654">
        <v>1</v>
      </c>
      <c r="BL654">
        <v>1</v>
      </c>
      <c r="BM654">
        <v>1</v>
      </c>
      <c r="BN654">
        <v>1</v>
      </c>
      <c r="BO654">
        <v>1</v>
      </c>
      <c r="BP654">
        <v>1</v>
      </c>
      <c r="BQ654">
        <v>1</v>
      </c>
      <c r="BR654">
        <v>1</v>
      </c>
      <c r="BS654">
        <v>1</v>
      </c>
      <c r="BT654">
        <v>1</v>
      </c>
      <c r="BU654">
        <v>1</v>
      </c>
      <c r="BV654">
        <v>1</v>
      </c>
      <c r="BW654">
        <v>0</v>
      </c>
    </row>
    <row r="655" spans="1:75" x14ac:dyDescent="0.25">
      <c r="A655">
        <v>2449000</v>
      </c>
      <c r="B655">
        <v>1</v>
      </c>
      <c r="C655" s="1">
        <v>33725</v>
      </c>
      <c r="D655">
        <v>1</v>
      </c>
      <c r="E655">
        <v>39.1</v>
      </c>
      <c r="F655">
        <v>209.3</v>
      </c>
      <c r="G655">
        <v>4</v>
      </c>
      <c r="H655">
        <v>8</v>
      </c>
      <c r="I655">
        <v>1</v>
      </c>
      <c r="J655">
        <v>1</v>
      </c>
      <c r="K655">
        <v>1</v>
      </c>
      <c r="N655">
        <v>0</v>
      </c>
      <c r="O655">
        <v>33</v>
      </c>
      <c r="P655">
        <v>0</v>
      </c>
      <c r="Q655">
        <v>39.1</v>
      </c>
      <c r="R655">
        <v>0</v>
      </c>
      <c r="S655">
        <v>0</v>
      </c>
      <c r="T655">
        <v>0</v>
      </c>
      <c r="U655">
        <v>0</v>
      </c>
      <c r="V655">
        <v>0</v>
      </c>
      <c r="W655">
        <v>0</v>
      </c>
      <c r="X655">
        <v>0</v>
      </c>
      <c r="Y655">
        <v>0</v>
      </c>
      <c r="Z655">
        <v>31.9</v>
      </c>
      <c r="AA655">
        <v>0</v>
      </c>
      <c r="AB655">
        <v>0</v>
      </c>
      <c r="AC655">
        <v>0</v>
      </c>
      <c r="AD655">
        <v>0</v>
      </c>
      <c r="AE655">
        <v>0</v>
      </c>
      <c r="AF655">
        <v>14.9</v>
      </c>
      <c r="AG655">
        <v>0</v>
      </c>
      <c r="AH655">
        <v>0</v>
      </c>
      <c r="AI655">
        <v>0</v>
      </c>
      <c r="AJ655">
        <v>0</v>
      </c>
      <c r="AK655">
        <v>8.3000000000000007</v>
      </c>
      <c r="AL655">
        <v>0</v>
      </c>
      <c r="AM655">
        <v>34.6</v>
      </c>
      <c r="AN655">
        <v>0</v>
      </c>
      <c r="AO655">
        <v>0</v>
      </c>
      <c r="AP655">
        <v>0</v>
      </c>
      <c r="AQ655">
        <v>14.7</v>
      </c>
      <c r="AR655">
        <v>32.799999999999997</v>
      </c>
      <c r="AS655">
        <v>1</v>
      </c>
      <c r="AT655">
        <v>1</v>
      </c>
      <c r="AU655">
        <v>1</v>
      </c>
      <c r="AV655">
        <v>1</v>
      </c>
      <c r="AW655">
        <v>1</v>
      </c>
      <c r="AX655">
        <v>1</v>
      </c>
      <c r="AY655">
        <v>1</v>
      </c>
      <c r="AZ655">
        <v>1</v>
      </c>
      <c r="BA655">
        <v>1</v>
      </c>
      <c r="BB655">
        <v>1</v>
      </c>
      <c r="BC655">
        <v>1</v>
      </c>
      <c r="BD655">
        <v>1</v>
      </c>
      <c r="BE655">
        <v>1</v>
      </c>
      <c r="BF655">
        <v>1</v>
      </c>
      <c r="BG655">
        <v>1</v>
      </c>
      <c r="BH655">
        <v>1</v>
      </c>
      <c r="BI655">
        <v>1</v>
      </c>
      <c r="BJ655">
        <v>1</v>
      </c>
      <c r="BK655">
        <v>1</v>
      </c>
      <c r="BL655">
        <v>1</v>
      </c>
      <c r="BM655">
        <v>1</v>
      </c>
      <c r="BN655">
        <v>1</v>
      </c>
      <c r="BO655">
        <v>1</v>
      </c>
      <c r="BP655">
        <v>1</v>
      </c>
      <c r="BQ655">
        <v>1</v>
      </c>
      <c r="BR655">
        <v>1</v>
      </c>
      <c r="BS655">
        <v>1</v>
      </c>
      <c r="BT655">
        <v>1</v>
      </c>
      <c r="BU655">
        <v>1</v>
      </c>
      <c r="BV655">
        <v>1</v>
      </c>
      <c r="BW655">
        <v>1</v>
      </c>
    </row>
    <row r="656" spans="1:75" x14ac:dyDescent="0.25">
      <c r="A656">
        <v>2449000</v>
      </c>
      <c r="B656">
        <v>1</v>
      </c>
      <c r="C656" s="1">
        <v>33756</v>
      </c>
      <c r="D656">
        <v>1</v>
      </c>
      <c r="E656">
        <v>6.3</v>
      </c>
      <c r="F656">
        <v>6.9</v>
      </c>
      <c r="G656">
        <v>2</v>
      </c>
      <c r="H656">
        <v>2</v>
      </c>
      <c r="I656">
        <v>1</v>
      </c>
      <c r="J656">
        <v>1</v>
      </c>
      <c r="K656">
        <v>1</v>
      </c>
      <c r="N656">
        <v>0</v>
      </c>
      <c r="O656">
        <v>6.3</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0.6</v>
      </c>
      <c r="AQ656">
        <v>0</v>
      </c>
      <c r="AS656">
        <v>1</v>
      </c>
      <c r="AT656">
        <v>1</v>
      </c>
      <c r="AU656">
        <v>1</v>
      </c>
      <c r="AV656">
        <v>1</v>
      </c>
      <c r="AW656">
        <v>1</v>
      </c>
      <c r="AX656">
        <v>1</v>
      </c>
      <c r="AY656">
        <v>1</v>
      </c>
      <c r="AZ656">
        <v>1</v>
      </c>
      <c r="BA656">
        <v>1</v>
      </c>
      <c r="BB656">
        <v>1</v>
      </c>
      <c r="BC656">
        <v>1</v>
      </c>
      <c r="BD656">
        <v>1</v>
      </c>
      <c r="BE656">
        <v>1</v>
      </c>
      <c r="BF656">
        <v>1</v>
      </c>
      <c r="BG656">
        <v>1</v>
      </c>
      <c r="BH656">
        <v>1</v>
      </c>
      <c r="BI656">
        <v>1</v>
      </c>
      <c r="BJ656">
        <v>1</v>
      </c>
      <c r="BK656">
        <v>1</v>
      </c>
      <c r="BL656">
        <v>1</v>
      </c>
      <c r="BM656">
        <v>1</v>
      </c>
      <c r="BN656">
        <v>1</v>
      </c>
      <c r="BO656">
        <v>1</v>
      </c>
      <c r="BP656">
        <v>1</v>
      </c>
      <c r="BQ656">
        <v>1</v>
      </c>
      <c r="BR656">
        <v>1</v>
      </c>
      <c r="BS656">
        <v>1</v>
      </c>
      <c r="BT656">
        <v>1</v>
      </c>
      <c r="BU656">
        <v>1</v>
      </c>
      <c r="BV656">
        <v>1</v>
      </c>
      <c r="BW656">
        <v>0</v>
      </c>
    </row>
    <row r="657" spans="1:75" x14ac:dyDescent="0.25">
      <c r="A657">
        <v>2449000</v>
      </c>
      <c r="B657">
        <v>1</v>
      </c>
      <c r="C657" s="1">
        <v>33786</v>
      </c>
      <c r="D657">
        <v>1</v>
      </c>
      <c r="E657">
        <v>40.1</v>
      </c>
      <c r="F657">
        <v>90.8</v>
      </c>
      <c r="G657">
        <v>8</v>
      </c>
      <c r="H657">
        <v>9</v>
      </c>
      <c r="I657">
        <v>1</v>
      </c>
      <c r="J657">
        <v>1</v>
      </c>
      <c r="K657">
        <v>1</v>
      </c>
      <c r="N657">
        <v>0</v>
      </c>
      <c r="O657">
        <v>1.2</v>
      </c>
      <c r="P657">
        <v>6.3</v>
      </c>
      <c r="Q657">
        <v>0</v>
      </c>
      <c r="R657">
        <v>0</v>
      </c>
      <c r="S657">
        <v>0</v>
      </c>
      <c r="T657">
        <v>0</v>
      </c>
      <c r="U657">
        <v>40.1</v>
      </c>
      <c r="V657">
        <v>0</v>
      </c>
      <c r="W657">
        <v>8.1999999999999993</v>
      </c>
      <c r="X657">
        <v>0</v>
      </c>
      <c r="Y657">
        <v>0.6</v>
      </c>
      <c r="Z657">
        <v>0</v>
      </c>
      <c r="AA657">
        <v>0</v>
      </c>
      <c r="AB657">
        <v>0</v>
      </c>
      <c r="AC657">
        <v>23</v>
      </c>
      <c r="AD657">
        <v>0</v>
      </c>
      <c r="AE657">
        <v>4.0999999999999996</v>
      </c>
      <c r="AF657">
        <v>0</v>
      </c>
      <c r="AG657">
        <v>0</v>
      </c>
      <c r="AH657">
        <v>0</v>
      </c>
      <c r="AI657">
        <v>0</v>
      </c>
      <c r="AJ657">
        <v>6.7</v>
      </c>
      <c r="AK657">
        <v>0</v>
      </c>
      <c r="AL657">
        <v>0</v>
      </c>
      <c r="AM657">
        <v>0</v>
      </c>
      <c r="AN657">
        <v>0</v>
      </c>
      <c r="AO657">
        <v>0</v>
      </c>
      <c r="AP657">
        <v>0.6</v>
      </c>
      <c r="AQ657">
        <v>0</v>
      </c>
      <c r="AR657">
        <v>0</v>
      </c>
      <c r="AS657">
        <v>1</v>
      </c>
      <c r="AT657">
        <v>1</v>
      </c>
      <c r="AU657">
        <v>1</v>
      </c>
      <c r="AV657">
        <v>1</v>
      </c>
      <c r="AW657">
        <v>1</v>
      </c>
      <c r="AX657">
        <v>1</v>
      </c>
      <c r="AY657">
        <v>1</v>
      </c>
      <c r="AZ657">
        <v>1</v>
      </c>
      <c r="BA657">
        <v>1</v>
      </c>
      <c r="BB657">
        <v>1</v>
      </c>
      <c r="BC657">
        <v>1</v>
      </c>
      <c r="BD657">
        <v>1</v>
      </c>
      <c r="BE657">
        <v>1</v>
      </c>
      <c r="BF657">
        <v>1</v>
      </c>
      <c r="BG657">
        <v>1</v>
      </c>
      <c r="BH657">
        <v>1</v>
      </c>
      <c r="BI657">
        <v>1</v>
      </c>
      <c r="BJ657">
        <v>1</v>
      </c>
      <c r="BK657">
        <v>1</v>
      </c>
      <c r="BL657">
        <v>1</v>
      </c>
      <c r="BM657">
        <v>1</v>
      </c>
      <c r="BN657">
        <v>1</v>
      </c>
      <c r="BO657">
        <v>1</v>
      </c>
      <c r="BP657">
        <v>1</v>
      </c>
      <c r="BQ657">
        <v>1</v>
      </c>
      <c r="BR657">
        <v>1</v>
      </c>
      <c r="BS657">
        <v>1</v>
      </c>
      <c r="BT657">
        <v>1</v>
      </c>
      <c r="BU657">
        <v>1</v>
      </c>
      <c r="BV657">
        <v>1</v>
      </c>
      <c r="BW657">
        <v>1</v>
      </c>
    </row>
    <row r="658" spans="1:75" x14ac:dyDescent="0.25">
      <c r="A658">
        <v>2449000</v>
      </c>
      <c r="B658">
        <v>1</v>
      </c>
      <c r="C658" s="1">
        <v>33817</v>
      </c>
      <c r="D658">
        <v>1</v>
      </c>
      <c r="E658">
        <v>28.9</v>
      </c>
      <c r="F658">
        <v>71.3</v>
      </c>
      <c r="G658">
        <v>23</v>
      </c>
      <c r="H658">
        <v>4</v>
      </c>
      <c r="I658">
        <v>1</v>
      </c>
      <c r="J658">
        <v>1</v>
      </c>
      <c r="K658">
        <v>1</v>
      </c>
      <c r="N658">
        <v>0</v>
      </c>
      <c r="O658">
        <v>0</v>
      </c>
      <c r="P658">
        <v>11.5</v>
      </c>
      <c r="Q658">
        <v>0</v>
      </c>
      <c r="R658">
        <v>0</v>
      </c>
      <c r="S658">
        <v>0</v>
      </c>
      <c r="T658">
        <v>0</v>
      </c>
      <c r="U658">
        <v>0</v>
      </c>
      <c r="V658">
        <v>0</v>
      </c>
      <c r="W658">
        <v>0</v>
      </c>
      <c r="X658">
        <v>0</v>
      </c>
      <c r="Y658">
        <v>12.5</v>
      </c>
      <c r="Z658">
        <v>0</v>
      </c>
      <c r="AA658">
        <v>0</v>
      </c>
      <c r="AB658">
        <v>0</v>
      </c>
      <c r="AC658">
        <v>0</v>
      </c>
      <c r="AD658">
        <v>0</v>
      </c>
      <c r="AE658">
        <v>18.399999999999999</v>
      </c>
      <c r="AF658">
        <v>0</v>
      </c>
      <c r="AG658">
        <v>0</v>
      </c>
      <c r="AH658">
        <v>0</v>
      </c>
      <c r="AI658">
        <v>0</v>
      </c>
      <c r="AJ658">
        <v>28.9</v>
      </c>
      <c r="AK658">
        <v>0</v>
      </c>
      <c r="AL658">
        <v>0</v>
      </c>
      <c r="AM658">
        <v>0</v>
      </c>
      <c r="AN658">
        <v>0</v>
      </c>
      <c r="AO658">
        <v>0</v>
      </c>
      <c r="AP658">
        <v>0</v>
      </c>
      <c r="AQ658">
        <v>0</v>
      </c>
      <c r="AR658">
        <v>0</v>
      </c>
      <c r="AS658">
        <v>1</v>
      </c>
      <c r="AT658">
        <v>1</v>
      </c>
      <c r="AU658">
        <v>1</v>
      </c>
      <c r="AV658">
        <v>1</v>
      </c>
      <c r="AW658">
        <v>1</v>
      </c>
      <c r="AX658">
        <v>1</v>
      </c>
      <c r="AY658">
        <v>1</v>
      </c>
      <c r="AZ658">
        <v>1</v>
      </c>
      <c r="BA658">
        <v>1</v>
      </c>
      <c r="BB658">
        <v>1</v>
      </c>
      <c r="BC658">
        <v>1</v>
      </c>
      <c r="BD658">
        <v>1</v>
      </c>
      <c r="BE658">
        <v>1</v>
      </c>
      <c r="BF658">
        <v>1</v>
      </c>
      <c r="BG658">
        <v>1</v>
      </c>
      <c r="BH658">
        <v>1</v>
      </c>
      <c r="BI658">
        <v>1</v>
      </c>
      <c r="BJ658">
        <v>1</v>
      </c>
      <c r="BK658">
        <v>1</v>
      </c>
      <c r="BL658">
        <v>1</v>
      </c>
      <c r="BM658">
        <v>1</v>
      </c>
      <c r="BN658">
        <v>1</v>
      </c>
      <c r="BO658">
        <v>1</v>
      </c>
      <c r="BP658">
        <v>1</v>
      </c>
      <c r="BQ658">
        <v>1</v>
      </c>
      <c r="BR658">
        <v>1</v>
      </c>
      <c r="BS658">
        <v>1</v>
      </c>
      <c r="BT658">
        <v>1</v>
      </c>
      <c r="BU658">
        <v>1</v>
      </c>
      <c r="BV658">
        <v>1</v>
      </c>
      <c r="BW658">
        <v>1</v>
      </c>
    </row>
    <row r="659" spans="1:75" x14ac:dyDescent="0.25">
      <c r="A659">
        <v>2449000</v>
      </c>
      <c r="B659">
        <v>1</v>
      </c>
      <c r="C659" s="1">
        <v>33848</v>
      </c>
      <c r="D659">
        <v>1</v>
      </c>
      <c r="E659">
        <v>29.3</v>
      </c>
      <c r="F659">
        <v>98.6</v>
      </c>
      <c r="G659">
        <v>3</v>
      </c>
      <c r="H659">
        <v>10</v>
      </c>
      <c r="I659">
        <v>1</v>
      </c>
      <c r="J659">
        <v>1</v>
      </c>
      <c r="K659">
        <v>1</v>
      </c>
      <c r="N659">
        <v>1.2</v>
      </c>
      <c r="O659">
        <v>0</v>
      </c>
      <c r="P659">
        <v>29.3</v>
      </c>
      <c r="Q659">
        <v>0</v>
      </c>
      <c r="R659">
        <v>16.3</v>
      </c>
      <c r="S659">
        <v>0</v>
      </c>
      <c r="T659">
        <v>0</v>
      </c>
      <c r="U659">
        <v>15.1</v>
      </c>
      <c r="V659">
        <v>0</v>
      </c>
      <c r="W659">
        <v>0</v>
      </c>
      <c r="X659">
        <v>0</v>
      </c>
      <c r="Y659">
        <v>5</v>
      </c>
      <c r="Z659">
        <v>0</v>
      </c>
      <c r="AA659">
        <v>0</v>
      </c>
      <c r="AB659">
        <v>7.2</v>
      </c>
      <c r="AC659">
        <v>0</v>
      </c>
      <c r="AD659">
        <v>0</v>
      </c>
      <c r="AE659">
        <v>0</v>
      </c>
      <c r="AF659">
        <v>0</v>
      </c>
      <c r="AG659">
        <v>1.3</v>
      </c>
      <c r="AH659">
        <v>0</v>
      </c>
      <c r="AI659">
        <v>0</v>
      </c>
      <c r="AJ659">
        <v>0</v>
      </c>
      <c r="AK659">
        <v>3.4</v>
      </c>
      <c r="AL659">
        <v>13.7</v>
      </c>
      <c r="AM659">
        <v>6.1</v>
      </c>
      <c r="AN659">
        <v>0</v>
      </c>
      <c r="AO659">
        <v>0</v>
      </c>
      <c r="AP659">
        <v>0</v>
      </c>
      <c r="AQ659">
        <v>0</v>
      </c>
      <c r="AS659">
        <v>1</v>
      </c>
      <c r="AT659">
        <v>1</v>
      </c>
      <c r="AU659">
        <v>1</v>
      </c>
      <c r="AV659">
        <v>1</v>
      </c>
      <c r="AW659">
        <v>1</v>
      </c>
      <c r="AX659">
        <v>1</v>
      </c>
      <c r="AY659">
        <v>1</v>
      </c>
      <c r="AZ659">
        <v>1</v>
      </c>
      <c r="BA659">
        <v>1</v>
      </c>
      <c r="BB659">
        <v>1</v>
      </c>
      <c r="BC659">
        <v>1</v>
      </c>
      <c r="BD659">
        <v>1</v>
      </c>
      <c r="BE659">
        <v>1</v>
      </c>
      <c r="BF659">
        <v>1</v>
      </c>
      <c r="BG659">
        <v>1</v>
      </c>
      <c r="BH659">
        <v>1</v>
      </c>
      <c r="BI659">
        <v>1</v>
      </c>
      <c r="BJ659">
        <v>1</v>
      </c>
      <c r="BK659">
        <v>1</v>
      </c>
      <c r="BL659">
        <v>1</v>
      </c>
      <c r="BM659">
        <v>1</v>
      </c>
      <c r="BN659">
        <v>1</v>
      </c>
      <c r="BO659">
        <v>1</v>
      </c>
      <c r="BP659">
        <v>1</v>
      </c>
      <c r="BQ659">
        <v>1</v>
      </c>
      <c r="BR659">
        <v>1</v>
      </c>
      <c r="BS659">
        <v>1</v>
      </c>
      <c r="BT659">
        <v>1</v>
      </c>
      <c r="BU659">
        <v>1</v>
      </c>
      <c r="BV659">
        <v>1</v>
      </c>
      <c r="BW659">
        <v>0</v>
      </c>
    </row>
    <row r="660" spans="1:75" x14ac:dyDescent="0.25">
      <c r="A660">
        <v>2449000</v>
      </c>
      <c r="B660">
        <v>1</v>
      </c>
      <c r="C660" s="1">
        <v>33878</v>
      </c>
      <c r="D660">
        <v>1</v>
      </c>
      <c r="E660">
        <v>72</v>
      </c>
      <c r="F660">
        <v>119</v>
      </c>
      <c r="G660">
        <v>13</v>
      </c>
      <c r="H660">
        <v>7</v>
      </c>
      <c r="I660">
        <v>1</v>
      </c>
      <c r="J660">
        <v>1</v>
      </c>
      <c r="K660">
        <v>1</v>
      </c>
      <c r="N660">
        <v>0</v>
      </c>
      <c r="O660">
        <v>7.3</v>
      </c>
      <c r="P660">
        <v>0</v>
      </c>
      <c r="Q660">
        <v>0</v>
      </c>
      <c r="R660">
        <v>0</v>
      </c>
      <c r="S660">
        <v>0</v>
      </c>
      <c r="T660">
        <v>10.5</v>
      </c>
      <c r="U660">
        <v>0.4</v>
      </c>
      <c r="V660">
        <v>0</v>
      </c>
      <c r="W660">
        <v>0</v>
      </c>
      <c r="X660">
        <v>0</v>
      </c>
      <c r="Y660">
        <v>0</v>
      </c>
      <c r="Z660">
        <v>72</v>
      </c>
      <c r="AA660">
        <v>0</v>
      </c>
      <c r="AB660">
        <v>0</v>
      </c>
      <c r="AC660">
        <v>0</v>
      </c>
      <c r="AD660">
        <v>12.1</v>
      </c>
      <c r="AE660">
        <v>0</v>
      </c>
      <c r="AF660">
        <v>12.4</v>
      </c>
      <c r="AG660">
        <v>0</v>
      </c>
      <c r="AH660">
        <v>0</v>
      </c>
      <c r="AI660">
        <v>0</v>
      </c>
      <c r="AJ660">
        <v>0</v>
      </c>
      <c r="AK660">
        <v>0</v>
      </c>
      <c r="AL660">
        <v>0</v>
      </c>
      <c r="AM660">
        <v>0</v>
      </c>
      <c r="AN660">
        <v>0</v>
      </c>
      <c r="AO660">
        <v>0</v>
      </c>
      <c r="AP660">
        <v>4.3</v>
      </c>
      <c r="AQ660">
        <v>0</v>
      </c>
      <c r="AR660">
        <v>0</v>
      </c>
      <c r="AS660">
        <v>1</v>
      </c>
      <c r="AT660">
        <v>1</v>
      </c>
      <c r="AU660">
        <v>1</v>
      </c>
      <c r="AV660">
        <v>1</v>
      </c>
      <c r="AW660">
        <v>1</v>
      </c>
      <c r="AX660">
        <v>1</v>
      </c>
      <c r="AY660">
        <v>1</v>
      </c>
      <c r="AZ660">
        <v>1</v>
      </c>
      <c r="BA660">
        <v>1</v>
      </c>
      <c r="BB660">
        <v>1</v>
      </c>
      <c r="BC660">
        <v>1</v>
      </c>
      <c r="BD660">
        <v>1</v>
      </c>
      <c r="BE660">
        <v>1</v>
      </c>
      <c r="BF660">
        <v>1</v>
      </c>
      <c r="BG660">
        <v>1</v>
      </c>
      <c r="BH660">
        <v>1</v>
      </c>
      <c r="BI660">
        <v>1</v>
      </c>
      <c r="BJ660">
        <v>1</v>
      </c>
      <c r="BK660">
        <v>1</v>
      </c>
      <c r="BL660">
        <v>1</v>
      </c>
      <c r="BM660">
        <v>1</v>
      </c>
      <c r="BN660">
        <v>1</v>
      </c>
      <c r="BO660">
        <v>1</v>
      </c>
      <c r="BP660">
        <v>1</v>
      </c>
      <c r="BQ660">
        <v>1</v>
      </c>
      <c r="BR660">
        <v>1</v>
      </c>
      <c r="BS660">
        <v>1</v>
      </c>
      <c r="BT660">
        <v>1</v>
      </c>
      <c r="BU660">
        <v>1</v>
      </c>
      <c r="BV660">
        <v>1</v>
      </c>
      <c r="BW660">
        <v>1</v>
      </c>
    </row>
    <row r="661" spans="1:75" x14ac:dyDescent="0.25">
      <c r="A661">
        <v>2449000</v>
      </c>
      <c r="B661">
        <v>1</v>
      </c>
      <c r="C661" s="1">
        <v>33909</v>
      </c>
      <c r="D661">
        <v>1</v>
      </c>
      <c r="E661">
        <v>42.5</v>
      </c>
      <c r="F661">
        <v>72.400000000000006</v>
      </c>
      <c r="G661">
        <v>26</v>
      </c>
      <c r="H661">
        <v>4</v>
      </c>
      <c r="I661">
        <v>1</v>
      </c>
      <c r="J661">
        <v>1</v>
      </c>
      <c r="K661">
        <v>1</v>
      </c>
      <c r="N661">
        <v>0</v>
      </c>
      <c r="O661">
        <v>0</v>
      </c>
      <c r="P661">
        <v>0</v>
      </c>
      <c r="Q661">
        <v>13.3</v>
      </c>
      <c r="R661">
        <v>0</v>
      </c>
      <c r="S661">
        <v>0</v>
      </c>
      <c r="T661">
        <v>0</v>
      </c>
      <c r="U661">
        <v>0</v>
      </c>
      <c r="V661">
        <v>0</v>
      </c>
      <c r="W661">
        <v>0</v>
      </c>
      <c r="X661">
        <v>0</v>
      </c>
      <c r="Y661">
        <v>0</v>
      </c>
      <c r="Z661">
        <v>0</v>
      </c>
      <c r="AA661">
        <v>0</v>
      </c>
      <c r="AB661">
        <v>0</v>
      </c>
      <c r="AC661">
        <v>0</v>
      </c>
      <c r="AD661">
        <v>8.3000000000000007</v>
      </c>
      <c r="AE661">
        <v>0</v>
      </c>
      <c r="AF661">
        <v>0</v>
      </c>
      <c r="AG661">
        <v>0</v>
      </c>
      <c r="AH661">
        <v>0</v>
      </c>
      <c r="AI661">
        <v>0</v>
      </c>
      <c r="AJ661">
        <v>0</v>
      </c>
      <c r="AK661">
        <v>8.3000000000000007</v>
      </c>
      <c r="AL661">
        <v>0</v>
      </c>
      <c r="AM661">
        <v>42.5</v>
      </c>
      <c r="AN661">
        <v>0</v>
      </c>
      <c r="AO661">
        <v>0</v>
      </c>
      <c r="AP661">
        <v>0</v>
      </c>
      <c r="AQ661">
        <v>0</v>
      </c>
      <c r="AS661">
        <v>1</v>
      </c>
      <c r="AT661">
        <v>1</v>
      </c>
      <c r="AU661">
        <v>1</v>
      </c>
      <c r="AV661">
        <v>1</v>
      </c>
      <c r="AW661">
        <v>1</v>
      </c>
      <c r="AX661">
        <v>1</v>
      </c>
      <c r="AY661">
        <v>1</v>
      </c>
      <c r="AZ661">
        <v>1</v>
      </c>
      <c r="BA661">
        <v>1</v>
      </c>
      <c r="BB661">
        <v>1</v>
      </c>
      <c r="BC661">
        <v>1</v>
      </c>
      <c r="BD661">
        <v>1</v>
      </c>
      <c r="BE661">
        <v>1</v>
      </c>
      <c r="BF661">
        <v>1</v>
      </c>
      <c r="BG661">
        <v>1</v>
      </c>
      <c r="BH661">
        <v>1</v>
      </c>
      <c r="BI661">
        <v>1</v>
      </c>
      <c r="BJ661">
        <v>1</v>
      </c>
      <c r="BK661">
        <v>1</v>
      </c>
      <c r="BL661">
        <v>1</v>
      </c>
      <c r="BM661">
        <v>1</v>
      </c>
      <c r="BN661">
        <v>1</v>
      </c>
      <c r="BO661">
        <v>1</v>
      </c>
      <c r="BP661">
        <v>1</v>
      </c>
      <c r="BQ661">
        <v>1</v>
      </c>
      <c r="BR661">
        <v>1</v>
      </c>
      <c r="BS661">
        <v>1</v>
      </c>
      <c r="BT661">
        <v>1</v>
      </c>
      <c r="BU661">
        <v>1</v>
      </c>
      <c r="BV661">
        <v>1</v>
      </c>
      <c r="BW661">
        <v>0</v>
      </c>
    </row>
    <row r="662" spans="1:75" x14ac:dyDescent="0.25">
      <c r="A662">
        <v>2449000</v>
      </c>
      <c r="B662">
        <v>1</v>
      </c>
      <c r="C662" s="1">
        <v>33939</v>
      </c>
      <c r="D662">
        <v>1</v>
      </c>
      <c r="E662">
        <v>17.5</v>
      </c>
      <c r="F662">
        <v>39</v>
      </c>
      <c r="G662">
        <v>1</v>
      </c>
      <c r="H662">
        <v>3</v>
      </c>
      <c r="I662">
        <v>1</v>
      </c>
      <c r="J662">
        <v>1</v>
      </c>
      <c r="K662">
        <v>1</v>
      </c>
      <c r="N662">
        <v>17.5</v>
      </c>
      <c r="O662">
        <v>0</v>
      </c>
      <c r="P662">
        <v>0</v>
      </c>
      <c r="Q662">
        <v>0</v>
      </c>
      <c r="R662">
        <v>0</v>
      </c>
      <c r="S662">
        <v>0</v>
      </c>
      <c r="T662">
        <v>0</v>
      </c>
      <c r="U662">
        <v>0</v>
      </c>
      <c r="V662">
        <v>0</v>
      </c>
      <c r="W662">
        <v>0</v>
      </c>
      <c r="X662">
        <v>11.9</v>
      </c>
      <c r="Y662">
        <v>0</v>
      </c>
      <c r="Z662">
        <v>0</v>
      </c>
      <c r="AA662">
        <v>0</v>
      </c>
      <c r="AB662">
        <v>0</v>
      </c>
      <c r="AC662">
        <v>0</v>
      </c>
      <c r="AD662">
        <v>0</v>
      </c>
      <c r="AE662">
        <v>9.6</v>
      </c>
      <c r="AF662">
        <v>0</v>
      </c>
      <c r="AG662">
        <v>0</v>
      </c>
      <c r="AH662">
        <v>0</v>
      </c>
      <c r="AI662">
        <v>0</v>
      </c>
      <c r="AJ662">
        <v>0</v>
      </c>
      <c r="AK662">
        <v>0</v>
      </c>
      <c r="AL662">
        <v>0</v>
      </c>
      <c r="AM662">
        <v>0</v>
      </c>
      <c r="AN662">
        <v>0</v>
      </c>
      <c r="AO662">
        <v>0</v>
      </c>
      <c r="AP662">
        <v>0</v>
      </c>
      <c r="AQ662">
        <v>0</v>
      </c>
      <c r="AR662">
        <v>0</v>
      </c>
      <c r="AS662">
        <v>1</v>
      </c>
      <c r="AT662">
        <v>1</v>
      </c>
      <c r="AU662">
        <v>1</v>
      </c>
      <c r="AV662">
        <v>1</v>
      </c>
      <c r="AW662">
        <v>1</v>
      </c>
      <c r="AX662">
        <v>1</v>
      </c>
      <c r="AY662">
        <v>1</v>
      </c>
      <c r="AZ662">
        <v>1</v>
      </c>
      <c r="BA662">
        <v>1</v>
      </c>
      <c r="BB662">
        <v>1</v>
      </c>
      <c r="BC662">
        <v>1</v>
      </c>
      <c r="BD662">
        <v>1</v>
      </c>
      <c r="BE662">
        <v>1</v>
      </c>
      <c r="BF662">
        <v>1</v>
      </c>
      <c r="BG662">
        <v>1</v>
      </c>
      <c r="BH662">
        <v>1</v>
      </c>
      <c r="BI662">
        <v>1</v>
      </c>
      <c r="BJ662">
        <v>1</v>
      </c>
      <c r="BK662">
        <v>1</v>
      </c>
      <c r="BL662">
        <v>1</v>
      </c>
      <c r="BM662">
        <v>1</v>
      </c>
      <c r="BN662">
        <v>1</v>
      </c>
      <c r="BO662">
        <v>1</v>
      </c>
      <c r="BP662">
        <v>1</v>
      </c>
      <c r="BQ662">
        <v>1</v>
      </c>
      <c r="BR662">
        <v>1</v>
      </c>
      <c r="BS662">
        <v>1</v>
      </c>
      <c r="BT662">
        <v>1</v>
      </c>
      <c r="BU662">
        <v>1</v>
      </c>
      <c r="BV662">
        <v>1</v>
      </c>
      <c r="BW662">
        <v>1</v>
      </c>
    </row>
    <row r="663" spans="1:75" s="2" customFormat="1" x14ac:dyDescent="0.25">
      <c r="A663" s="2">
        <v>2449000</v>
      </c>
      <c r="B663" s="2">
        <v>1</v>
      </c>
      <c r="C663" s="3">
        <v>33970</v>
      </c>
      <c r="D663" s="2">
        <v>1</v>
      </c>
      <c r="E663" s="2">
        <v>51.2</v>
      </c>
      <c r="F663" s="2">
        <v>184.8</v>
      </c>
      <c r="G663" s="2">
        <v>10</v>
      </c>
      <c r="H663" s="2">
        <v>16</v>
      </c>
      <c r="I663" s="2">
        <v>1</v>
      </c>
      <c r="J663" s="2">
        <v>1</v>
      </c>
      <c r="K663" s="2">
        <v>1</v>
      </c>
      <c r="N663" s="2">
        <v>0</v>
      </c>
      <c r="O663" s="2">
        <v>0</v>
      </c>
      <c r="P663" s="2">
        <v>0</v>
      </c>
      <c r="Q663" s="2">
        <v>0</v>
      </c>
      <c r="R663" s="2">
        <v>8.4</v>
      </c>
      <c r="S663" s="2">
        <v>4.2</v>
      </c>
      <c r="T663" s="2">
        <v>0</v>
      </c>
      <c r="U663" s="2">
        <v>7.7</v>
      </c>
      <c r="V663" s="2">
        <v>2.2000000000000002</v>
      </c>
      <c r="W663" s="2">
        <v>51.2</v>
      </c>
      <c r="X663" s="2">
        <v>10.199999999999999</v>
      </c>
      <c r="Y663" s="2">
        <v>0</v>
      </c>
      <c r="Z663" s="2">
        <v>5.9</v>
      </c>
      <c r="AA663" s="2">
        <v>11.1</v>
      </c>
      <c r="AB663" s="2">
        <v>0</v>
      </c>
      <c r="AC663" s="2">
        <v>14.2</v>
      </c>
      <c r="AD663" s="2">
        <v>0</v>
      </c>
      <c r="AE663" s="2">
        <v>27.9</v>
      </c>
      <c r="AF663" s="2">
        <v>0</v>
      </c>
      <c r="AG663" s="2">
        <v>1</v>
      </c>
      <c r="AH663" s="2">
        <v>1.3</v>
      </c>
      <c r="AI663" s="2">
        <v>0</v>
      </c>
      <c r="AJ663" s="2">
        <v>0</v>
      </c>
      <c r="AK663" s="2">
        <v>0</v>
      </c>
      <c r="AL663" s="2">
        <v>0</v>
      </c>
      <c r="AM663" s="2">
        <v>11.8</v>
      </c>
      <c r="AN663" s="2">
        <v>1.4</v>
      </c>
      <c r="AO663" s="2">
        <v>0</v>
      </c>
      <c r="AP663" s="2">
        <v>12.2</v>
      </c>
      <c r="AQ663" s="2">
        <v>14.1</v>
      </c>
      <c r="AR663" s="2">
        <v>0</v>
      </c>
      <c r="AS663" s="2">
        <v>1</v>
      </c>
      <c r="AT663" s="2">
        <v>1</v>
      </c>
      <c r="AU663" s="2">
        <v>1</v>
      </c>
      <c r="AV663" s="2">
        <v>1</v>
      </c>
      <c r="AW663" s="2">
        <v>1</v>
      </c>
      <c r="AX663" s="2">
        <v>1</v>
      </c>
      <c r="AY663" s="2">
        <v>1</v>
      </c>
      <c r="AZ663" s="2">
        <v>1</v>
      </c>
      <c r="BA663" s="2">
        <v>1</v>
      </c>
      <c r="BB663" s="2">
        <v>1</v>
      </c>
      <c r="BC663" s="2">
        <v>1</v>
      </c>
      <c r="BD663" s="2">
        <v>1</v>
      </c>
      <c r="BE663" s="2">
        <v>1</v>
      </c>
      <c r="BF663" s="2">
        <v>1</v>
      </c>
      <c r="BG663" s="2">
        <v>1</v>
      </c>
      <c r="BH663" s="2">
        <v>1</v>
      </c>
      <c r="BI663" s="2">
        <v>1</v>
      </c>
      <c r="BJ663" s="2">
        <v>1</v>
      </c>
      <c r="BK663" s="2">
        <v>1</v>
      </c>
      <c r="BL663" s="2">
        <v>1</v>
      </c>
      <c r="BM663" s="2">
        <v>1</v>
      </c>
      <c r="BN663" s="2">
        <v>1</v>
      </c>
      <c r="BO663" s="2">
        <v>1</v>
      </c>
      <c r="BP663" s="2">
        <v>1</v>
      </c>
      <c r="BQ663" s="2">
        <v>1</v>
      </c>
      <c r="BR663" s="2">
        <v>1</v>
      </c>
      <c r="BS663" s="2">
        <v>1</v>
      </c>
      <c r="BT663" s="2">
        <v>1</v>
      </c>
      <c r="BU663" s="2">
        <v>1</v>
      </c>
      <c r="BV663" s="2">
        <v>1</v>
      </c>
      <c r="BW663" s="2">
        <v>1</v>
      </c>
    </row>
    <row r="664" spans="1:75" x14ac:dyDescent="0.25">
      <c r="A664">
        <v>2449000</v>
      </c>
      <c r="B664">
        <v>1</v>
      </c>
      <c r="C664" s="1">
        <v>34001</v>
      </c>
      <c r="D664">
        <v>1</v>
      </c>
      <c r="E664">
        <v>48.8</v>
      </c>
      <c r="F664">
        <v>159.80000000000001</v>
      </c>
      <c r="G664">
        <v>22</v>
      </c>
      <c r="H664">
        <v>14</v>
      </c>
      <c r="I664">
        <v>1</v>
      </c>
      <c r="J664">
        <v>1</v>
      </c>
      <c r="K664">
        <v>1</v>
      </c>
      <c r="N664">
        <v>0</v>
      </c>
      <c r="O664">
        <v>8</v>
      </c>
      <c r="P664">
        <v>0</v>
      </c>
      <c r="Q664">
        <v>5.3</v>
      </c>
      <c r="R664">
        <v>0</v>
      </c>
      <c r="S664">
        <v>12.2</v>
      </c>
      <c r="T664">
        <v>0</v>
      </c>
      <c r="U664">
        <v>1.8</v>
      </c>
      <c r="V664">
        <v>3.4</v>
      </c>
      <c r="W664">
        <v>13.7</v>
      </c>
      <c r="X664">
        <v>4.3</v>
      </c>
      <c r="Y664">
        <v>13.3</v>
      </c>
      <c r="Z664">
        <v>0</v>
      </c>
      <c r="AA664">
        <v>0</v>
      </c>
      <c r="AB664">
        <v>5.3</v>
      </c>
      <c r="AC664">
        <v>0</v>
      </c>
      <c r="AD664">
        <v>5.0999999999999996</v>
      </c>
      <c r="AE664">
        <v>18.899999999999999</v>
      </c>
      <c r="AF664">
        <v>0</v>
      </c>
      <c r="AG664">
        <v>0</v>
      </c>
      <c r="AH664">
        <v>7.9</v>
      </c>
      <c r="AI664">
        <v>48.8</v>
      </c>
      <c r="AJ664">
        <v>11.8</v>
      </c>
      <c r="AK664">
        <v>0</v>
      </c>
      <c r="AL664">
        <v>0</v>
      </c>
      <c r="AM664">
        <v>0</v>
      </c>
      <c r="AN664">
        <v>0</v>
      </c>
      <c r="AO664">
        <v>0</v>
      </c>
      <c r="AS664">
        <v>1</v>
      </c>
      <c r="AT664">
        <v>1</v>
      </c>
      <c r="AU664">
        <v>1</v>
      </c>
      <c r="AV664">
        <v>1</v>
      </c>
      <c r="AW664">
        <v>1</v>
      </c>
      <c r="AX664">
        <v>1</v>
      </c>
      <c r="AY664">
        <v>1</v>
      </c>
      <c r="AZ664">
        <v>1</v>
      </c>
      <c r="BA664">
        <v>1</v>
      </c>
      <c r="BB664">
        <v>1</v>
      </c>
      <c r="BC664">
        <v>1</v>
      </c>
      <c r="BD664">
        <v>1</v>
      </c>
      <c r="BE664">
        <v>1</v>
      </c>
      <c r="BF664">
        <v>1</v>
      </c>
      <c r="BG664">
        <v>1</v>
      </c>
      <c r="BH664">
        <v>1</v>
      </c>
      <c r="BI664">
        <v>1</v>
      </c>
      <c r="BJ664">
        <v>1</v>
      </c>
      <c r="BK664">
        <v>1</v>
      </c>
      <c r="BL664">
        <v>1</v>
      </c>
      <c r="BM664">
        <v>1</v>
      </c>
      <c r="BN664">
        <v>1</v>
      </c>
      <c r="BO664">
        <v>1</v>
      </c>
      <c r="BP664">
        <v>1</v>
      </c>
      <c r="BQ664">
        <v>1</v>
      </c>
      <c r="BR664">
        <v>1</v>
      </c>
      <c r="BS664">
        <v>1</v>
      </c>
      <c r="BT664">
        <v>1</v>
      </c>
      <c r="BU664">
        <v>0</v>
      </c>
    </row>
    <row r="665" spans="1:75" x14ac:dyDescent="0.25">
      <c r="A665">
        <v>2449000</v>
      </c>
      <c r="B665">
        <v>1</v>
      </c>
      <c r="C665" s="1">
        <v>34029</v>
      </c>
      <c r="D665">
        <v>1</v>
      </c>
      <c r="E665">
        <v>22.9</v>
      </c>
      <c r="F665">
        <v>97.3</v>
      </c>
      <c r="G665">
        <v>19</v>
      </c>
      <c r="H665">
        <v>7</v>
      </c>
      <c r="I665">
        <v>1</v>
      </c>
      <c r="J665">
        <v>1</v>
      </c>
      <c r="K665">
        <v>1</v>
      </c>
      <c r="N665">
        <v>0</v>
      </c>
      <c r="O665">
        <v>11.8</v>
      </c>
      <c r="P665">
        <v>10.1</v>
      </c>
      <c r="Q665">
        <v>13.6</v>
      </c>
      <c r="R665">
        <v>0</v>
      </c>
      <c r="S665">
        <v>0</v>
      </c>
      <c r="T665">
        <v>0</v>
      </c>
      <c r="U665">
        <v>0</v>
      </c>
      <c r="V665">
        <v>0</v>
      </c>
      <c r="W665">
        <v>0</v>
      </c>
      <c r="X665">
        <v>0</v>
      </c>
      <c r="Y665">
        <v>0</v>
      </c>
      <c r="Z665">
        <v>0</v>
      </c>
      <c r="AA665">
        <v>0</v>
      </c>
      <c r="AB665">
        <v>0</v>
      </c>
      <c r="AC665">
        <v>0</v>
      </c>
      <c r="AD665">
        <v>0</v>
      </c>
      <c r="AE665">
        <v>0</v>
      </c>
      <c r="AF665">
        <v>22.9</v>
      </c>
      <c r="AG665">
        <v>0</v>
      </c>
      <c r="AH665">
        <v>0</v>
      </c>
      <c r="AI665">
        <v>17.899999999999999</v>
      </c>
      <c r="AJ665">
        <v>0</v>
      </c>
      <c r="AK665">
        <v>11.1</v>
      </c>
      <c r="AL665">
        <v>0</v>
      </c>
      <c r="AM665">
        <v>0</v>
      </c>
      <c r="AN665">
        <v>0</v>
      </c>
      <c r="AO665">
        <v>0</v>
      </c>
      <c r="AP665">
        <v>0</v>
      </c>
      <c r="AQ665">
        <v>9.9</v>
      </c>
      <c r="AR665">
        <v>0</v>
      </c>
      <c r="AS665">
        <v>1</v>
      </c>
      <c r="AT665">
        <v>1</v>
      </c>
      <c r="AU665">
        <v>1</v>
      </c>
      <c r="AV665">
        <v>1</v>
      </c>
      <c r="AW665">
        <v>1</v>
      </c>
      <c r="AX665">
        <v>1</v>
      </c>
      <c r="AY665">
        <v>1</v>
      </c>
      <c r="AZ665">
        <v>1</v>
      </c>
      <c r="BA665">
        <v>1</v>
      </c>
      <c r="BB665">
        <v>1</v>
      </c>
      <c r="BC665">
        <v>1</v>
      </c>
      <c r="BD665">
        <v>1</v>
      </c>
      <c r="BE665">
        <v>1</v>
      </c>
      <c r="BF665">
        <v>1</v>
      </c>
      <c r="BG665">
        <v>1</v>
      </c>
      <c r="BH665">
        <v>1</v>
      </c>
      <c r="BI665">
        <v>1</v>
      </c>
      <c r="BJ665">
        <v>1</v>
      </c>
      <c r="BK665">
        <v>1</v>
      </c>
      <c r="BL665">
        <v>1</v>
      </c>
      <c r="BM665">
        <v>1</v>
      </c>
      <c r="BN665">
        <v>1</v>
      </c>
      <c r="BO665">
        <v>1</v>
      </c>
      <c r="BP665">
        <v>1</v>
      </c>
      <c r="BQ665">
        <v>1</v>
      </c>
      <c r="BR665">
        <v>1</v>
      </c>
      <c r="BS665">
        <v>1</v>
      </c>
      <c r="BT665">
        <v>1</v>
      </c>
      <c r="BU665">
        <v>1</v>
      </c>
      <c r="BV665">
        <v>1</v>
      </c>
      <c r="BW665">
        <v>1</v>
      </c>
    </row>
    <row r="666" spans="1:75" x14ac:dyDescent="0.25">
      <c r="A666">
        <v>2449000</v>
      </c>
      <c r="B666">
        <v>1</v>
      </c>
      <c r="C666" s="1">
        <v>34060</v>
      </c>
      <c r="D666">
        <v>1</v>
      </c>
      <c r="E666">
        <v>46.1</v>
      </c>
      <c r="F666">
        <v>61.5</v>
      </c>
      <c r="G666">
        <v>22</v>
      </c>
      <c r="H666">
        <v>3</v>
      </c>
      <c r="I666">
        <v>1</v>
      </c>
      <c r="J666">
        <v>1</v>
      </c>
      <c r="K666">
        <v>1</v>
      </c>
      <c r="N666">
        <v>0</v>
      </c>
      <c r="O666">
        <v>14</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46.1</v>
      </c>
      <c r="AJ666">
        <v>0</v>
      </c>
      <c r="AK666">
        <v>1.4</v>
      </c>
      <c r="AL666">
        <v>0</v>
      </c>
      <c r="AM666">
        <v>0</v>
      </c>
      <c r="AN666">
        <v>0</v>
      </c>
      <c r="AO666">
        <v>0</v>
      </c>
      <c r="AP666">
        <v>0</v>
      </c>
      <c r="AQ666">
        <v>0</v>
      </c>
      <c r="AS666">
        <v>1</v>
      </c>
      <c r="AT666">
        <v>1</v>
      </c>
      <c r="AU666">
        <v>1</v>
      </c>
      <c r="AV666">
        <v>1</v>
      </c>
      <c r="AW666">
        <v>1</v>
      </c>
      <c r="AX666">
        <v>1</v>
      </c>
      <c r="AY666">
        <v>1</v>
      </c>
      <c r="AZ666">
        <v>1</v>
      </c>
      <c r="BA666">
        <v>1</v>
      </c>
      <c r="BB666">
        <v>1</v>
      </c>
      <c r="BC666">
        <v>1</v>
      </c>
      <c r="BD666">
        <v>1</v>
      </c>
      <c r="BE666">
        <v>1</v>
      </c>
      <c r="BF666">
        <v>1</v>
      </c>
      <c r="BG666">
        <v>1</v>
      </c>
      <c r="BH666">
        <v>1</v>
      </c>
      <c r="BI666">
        <v>1</v>
      </c>
      <c r="BJ666">
        <v>1</v>
      </c>
      <c r="BK666">
        <v>1</v>
      </c>
      <c r="BL666">
        <v>1</v>
      </c>
      <c r="BM666">
        <v>1</v>
      </c>
      <c r="BN666">
        <v>1</v>
      </c>
      <c r="BO666">
        <v>1</v>
      </c>
      <c r="BP666">
        <v>1</v>
      </c>
      <c r="BQ666">
        <v>1</v>
      </c>
      <c r="BR666">
        <v>1</v>
      </c>
      <c r="BS666">
        <v>1</v>
      </c>
      <c r="BT666">
        <v>1</v>
      </c>
      <c r="BU666">
        <v>1</v>
      </c>
      <c r="BV666">
        <v>1</v>
      </c>
      <c r="BW666">
        <v>0</v>
      </c>
    </row>
    <row r="667" spans="1:75" x14ac:dyDescent="0.25">
      <c r="A667">
        <v>2449000</v>
      </c>
      <c r="B667">
        <v>1</v>
      </c>
      <c r="C667" s="1">
        <v>34090</v>
      </c>
      <c r="D667">
        <v>1</v>
      </c>
      <c r="E667">
        <v>31.9</v>
      </c>
      <c r="F667">
        <v>75.7</v>
      </c>
      <c r="G667">
        <v>14</v>
      </c>
      <c r="H667">
        <v>6</v>
      </c>
      <c r="I667">
        <v>1</v>
      </c>
      <c r="J667">
        <v>1</v>
      </c>
      <c r="K667">
        <v>1</v>
      </c>
      <c r="N667">
        <v>0</v>
      </c>
      <c r="O667">
        <v>0</v>
      </c>
      <c r="P667">
        <v>0</v>
      </c>
      <c r="Q667">
        <v>6.9</v>
      </c>
      <c r="R667">
        <v>0</v>
      </c>
      <c r="S667">
        <v>15.2</v>
      </c>
      <c r="T667">
        <v>0</v>
      </c>
      <c r="U667">
        <v>0</v>
      </c>
      <c r="V667">
        <v>0</v>
      </c>
      <c r="W667">
        <v>0</v>
      </c>
      <c r="X667">
        <v>0</v>
      </c>
      <c r="Y667">
        <v>0</v>
      </c>
      <c r="Z667">
        <v>0</v>
      </c>
      <c r="AA667">
        <v>31.9</v>
      </c>
      <c r="AB667">
        <v>0</v>
      </c>
      <c r="AC667">
        <v>0</v>
      </c>
      <c r="AD667">
        <v>0</v>
      </c>
      <c r="AE667">
        <v>3.4</v>
      </c>
      <c r="AF667">
        <v>0</v>
      </c>
      <c r="AG667">
        <v>0</v>
      </c>
      <c r="AH667">
        <v>0</v>
      </c>
      <c r="AI667">
        <v>0</v>
      </c>
      <c r="AJ667">
        <v>0</v>
      </c>
      <c r="AK667">
        <v>0</v>
      </c>
      <c r="AL667">
        <v>0</v>
      </c>
      <c r="AM667">
        <v>0</v>
      </c>
      <c r="AN667">
        <v>0</v>
      </c>
      <c r="AO667">
        <v>3.4</v>
      </c>
      <c r="AP667">
        <v>0</v>
      </c>
      <c r="AQ667">
        <v>14.9</v>
      </c>
      <c r="AR667">
        <v>0</v>
      </c>
      <c r="AS667">
        <v>1</v>
      </c>
      <c r="AT667">
        <v>1</v>
      </c>
      <c r="AU667">
        <v>1</v>
      </c>
      <c r="AV667">
        <v>1</v>
      </c>
      <c r="AW667">
        <v>1</v>
      </c>
      <c r="AX667">
        <v>1</v>
      </c>
      <c r="AY667">
        <v>1</v>
      </c>
      <c r="AZ667">
        <v>1</v>
      </c>
      <c r="BA667">
        <v>1</v>
      </c>
      <c r="BB667">
        <v>1</v>
      </c>
      <c r="BC667">
        <v>1</v>
      </c>
      <c r="BD667">
        <v>1</v>
      </c>
      <c r="BE667">
        <v>1</v>
      </c>
      <c r="BF667">
        <v>1</v>
      </c>
      <c r="BG667">
        <v>1</v>
      </c>
      <c r="BH667">
        <v>1</v>
      </c>
      <c r="BI667">
        <v>1</v>
      </c>
      <c r="BJ667">
        <v>1</v>
      </c>
      <c r="BK667">
        <v>1</v>
      </c>
      <c r="BL667">
        <v>1</v>
      </c>
      <c r="BM667">
        <v>1</v>
      </c>
      <c r="BN667">
        <v>1</v>
      </c>
      <c r="BO667">
        <v>1</v>
      </c>
      <c r="BP667">
        <v>1</v>
      </c>
      <c r="BQ667">
        <v>1</v>
      </c>
      <c r="BR667">
        <v>1</v>
      </c>
      <c r="BS667">
        <v>1</v>
      </c>
      <c r="BT667">
        <v>1</v>
      </c>
      <c r="BU667">
        <v>1</v>
      </c>
      <c r="BV667">
        <v>1</v>
      </c>
      <c r="BW667">
        <v>1</v>
      </c>
    </row>
    <row r="668" spans="1:75" x14ac:dyDescent="0.25">
      <c r="A668">
        <v>2449000</v>
      </c>
      <c r="B668">
        <v>1</v>
      </c>
      <c r="C668" s="1">
        <v>34121</v>
      </c>
      <c r="D668">
        <v>1</v>
      </c>
      <c r="E668">
        <v>67.5</v>
      </c>
      <c r="F668">
        <v>152.6</v>
      </c>
      <c r="G668">
        <v>6</v>
      </c>
      <c r="H668">
        <v>3</v>
      </c>
      <c r="I668">
        <v>1</v>
      </c>
      <c r="J668">
        <v>1</v>
      </c>
      <c r="K668">
        <v>1</v>
      </c>
      <c r="N668">
        <v>0</v>
      </c>
      <c r="O668">
        <v>0</v>
      </c>
      <c r="P668">
        <v>0</v>
      </c>
      <c r="Q668">
        <v>0</v>
      </c>
      <c r="R668">
        <v>0</v>
      </c>
      <c r="S668">
        <v>67.5</v>
      </c>
      <c r="T668">
        <v>0</v>
      </c>
      <c r="U668">
        <v>0</v>
      </c>
      <c r="V668">
        <v>0</v>
      </c>
      <c r="W668">
        <v>0</v>
      </c>
      <c r="X668">
        <v>41.3</v>
      </c>
      <c r="Y668">
        <v>0</v>
      </c>
      <c r="Z668">
        <v>0</v>
      </c>
      <c r="AA668">
        <v>0</v>
      </c>
      <c r="AB668">
        <v>0</v>
      </c>
      <c r="AC668">
        <v>0</v>
      </c>
      <c r="AD668">
        <v>43.8</v>
      </c>
      <c r="AE668">
        <v>0</v>
      </c>
      <c r="AF668">
        <v>0</v>
      </c>
      <c r="AG668">
        <v>0</v>
      </c>
      <c r="AH668">
        <v>0</v>
      </c>
      <c r="AI668">
        <v>0</v>
      </c>
      <c r="AJ668">
        <v>0</v>
      </c>
      <c r="AK668">
        <v>0</v>
      </c>
      <c r="AL668">
        <v>0</v>
      </c>
      <c r="AM668">
        <v>0</v>
      </c>
      <c r="AN668">
        <v>0</v>
      </c>
      <c r="AO668">
        <v>0</v>
      </c>
      <c r="AP668">
        <v>0</v>
      </c>
      <c r="AQ668">
        <v>0</v>
      </c>
      <c r="AS668">
        <v>1</v>
      </c>
      <c r="AT668">
        <v>1</v>
      </c>
      <c r="AU668">
        <v>1</v>
      </c>
      <c r="AV668">
        <v>1</v>
      </c>
      <c r="AW668">
        <v>1</v>
      </c>
      <c r="AX668">
        <v>1</v>
      </c>
      <c r="AY668">
        <v>1</v>
      </c>
      <c r="AZ668">
        <v>1</v>
      </c>
      <c r="BA668">
        <v>1</v>
      </c>
      <c r="BB668">
        <v>1</v>
      </c>
      <c r="BC668">
        <v>1</v>
      </c>
      <c r="BD668">
        <v>1</v>
      </c>
      <c r="BE668">
        <v>1</v>
      </c>
      <c r="BF668">
        <v>1</v>
      </c>
      <c r="BG668">
        <v>1</v>
      </c>
      <c r="BH668">
        <v>1</v>
      </c>
      <c r="BI668">
        <v>1</v>
      </c>
      <c r="BJ668">
        <v>1</v>
      </c>
      <c r="BK668">
        <v>1</v>
      </c>
      <c r="BL668">
        <v>1</v>
      </c>
      <c r="BM668">
        <v>1</v>
      </c>
      <c r="BN668">
        <v>1</v>
      </c>
      <c r="BO668">
        <v>1</v>
      </c>
      <c r="BP668">
        <v>1</v>
      </c>
      <c r="BQ668">
        <v>1</v>
      </c>
      <c r="BR668">
        <v>1</v>
      </c>
      <c r="BS668">
        <v>1</v>
      </c>
      <c r="BT668">
        <v>1</v>
      </c>
      <c r="BU668">
        <v>1</v>
      </c>
      <c r="BV668">
        <v>1</v>
      </c>
      <c r="BW668">
        <v>0</v>
      </c>
    </row>
    <row r="669" spans="1:75" x14ac:dyDescent="0.25">
      <c r="A669">
        <v>2449000</v>
      </c>
      <c r="B669">
        <v>1</v>
      </c>
      <c r="C669" s="1">
        <v>34151</v>
      </c>
      <c r="D669">
        <v>1</v>
      </c>
      <c r="E669">
        <v>62.3</v>
      </c>
      <c r="F669">
        <v>66.599999999999994</v>
      </c>
      <c r="G669">
        <v>13</v>
      </c>
      <c r="H669">
        <v>4</v>
      </c>
      <c r="I669">
        <v>1</v>
      </c>
      <c r="J669">
        <v>1</v>
      </c>
      <c r="K669">
        <v>1</v>
      </c>
      <c r="N669">
        <v>0</v>
      </c>
      <c r="O669">
        <v>0</v>
      </c>
      <c r="P669">
        <v>0.8</v>
      </c>
      <c r="Q669">
        <v>0</v>
      </c>
      <c r="R669">
        <v>0</v>
      </c>
      <c r="S669">
        <v>0</v>
      </c>
      <c r="T669">
        <v>0</v>
      </c>
      <c r="U669">
        <v>1.3</v>
      </c>
      <c r="V669">
        <v>0</v>
      </c>
      <c r="W669">
        <v>0</v>
      </c>
      <c r="X669">
        <v>0</v>
      </c>
      <c r="Y669">
        <v>0</v>
      </c>
      <c r="Z669">
        <v>62.3</v>
      </c>
      <c r="AA669">
        <v>0</v>
      </c>
      <c r="AB669">
        <v>0</v>
      </c>
      <c r="AC669">
        <v>0</v>
      </c>
      <c r="AD669">
        <v>0</v>
      </c>
      <c r="AE669">
        <v>2.2000000000000002</v>
      </c>
      <c r="AF669">
        <v>0</v>
      </c>
      <c r="AG669">
        <v>0</v>
      </c>
      <c r="AH669">
        <v>0</v>
      </c>
      <c r="AI669">
        <v>0</v>
      </c>
      <c r="AJ669">
        <v>0</v>
      </c>
      <c r="AK669">
        <v>0</v>
      </c>
      <c r="AL669">
        <v>0</v>
      </c>
      <c r="AM669">
        <v>0</v>
      </c>
      <c r="AN669">
        <v>0</v>
      </c>
      <c r="AO669">
        <v>0</v>
      </c>
      <c r="AP669">
        <v>0</v>
      </c>
      <c r="AQ669">
        <v>0</v>
      </c>
      <c r="AR669">
        <v>0</v>
      </c>
      <c r="AS669">
        <v>1</v>
      </c>
      <c r="AT669">
        <v>1</v>
      </c>
      <c r="AU669">
        <v>1</v>
      </c>
      <c r="AV669">
        <v>1</v>
      </c>
      <c r="AW669">
        <v>1</v>
      </c>
      <c r="AX669">
        <v>1</v>
      </c>
      <c r="AY669">
        <v>1</v>
      </c>
      <c r="AZ669">
        <v>1</v>
      </c>
      <c r="BA669">
        <v>1</v>
      </c>
      <c r="BB669">
        <v>1</v>
      </c>
      <c r="BC669">
        <v>1</v>
      </c>
      <c r="BD669">
        <v>1</v>
      </c>
      <c r="BE669">
        <v>1</v>
      </c>
      <c r="BF669">
        <v>1</v>
      </c>
      <c r="BG669">
        <v>1</v>
      </c>
      <c r="BH669">
        <v>1</v>
      </c>
      <c r="BI669">
        <v>1</v>
      </c>
      <c r="BJ669">
        <v>1</v>
      </c>
      <c r="BK669">
        <v>1</v>
      </c>
      <c r="BL669">
        <v>1</v>
      </c>
      <c r="BM669">
        <v>1</v>
      </c>
      <c r="BN669">
        <v>1</v>
      </c>
      <c r="BO669">
        <v>1</v>
      </c>
      <c r="BP669">
        <v>1</v>
      </c>
      <c r="BQ669">
        <v>1</v>
      </c>
      <c r="BR669">
        <v>1</v>
      </c>
      <c r="BS669">
        <v>1</v>
      </c>
      <c r="BT669">
        <v>1</v>
      </c>
      <c r="BU669">
        <v>1</v>
      </c>
      <c r="BV669">
        <v>1</v>
      </c>
      <c r="BW669">
        <v>1</v>
      </c>
    </row>
    <row r="670" spans="1:75" x14ac:dyDescent="0.25">
      <c r="A670">
        <v>2449000</v>
      </c>
      <c r="B670">
        <v>1</v>
      </c>
      <c r="C670" s="1">
        <v>34182</v>
      </c>
      <c r="D670">
        <v>1</v>
      </c>
      <c r="E670">
        <v>63.5</v>
      </c>
      <c r="F670">
        <v>63.5</v>
      </c>
      <c r="G670">
        <v>1</v>
      </c>
      <c r="H670">
        <v>1</v>
      </c>
      <c r="I670">
        <v>1</v>
      </c>
      <c r="J670">
        <v>1</v>
      </c>
      <c r="K670">
        <v>1</v>
      </c>
      <c r="N670">
        <v>63.5</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1</v>
      </c>
      <c r="AT670">
        <v>1</v>
      </c>
      <c r="AU670">
        <v>1</v>
      </c>
      <c r="AV670">
        <v>1</v>
      </c>
      <c r="AW670">
        <v>1</v>
      </c>
      <c r="AX670">
        <v>1</v>
      </c>
      <c r="AY670">
        <v>1</v>
      </c>
      <c r="AZ670">
        <v>1</v>
      </c>
      <c r="BA670">
        <v>1</v>
      </c>
      <c r="BB670">
        <v>1</v>
      </c>
      <c r="BC670">
        <v>1</v>
      </c>
      <c r="BD670">
        <v>1</v>
      </c>
      <c r="BE670">
        <v>1</v>
      </c>
      <c r="BF670">
        <v>1</v>
      </c>
      <c r="BG670">
        <v>1</v>
      </c>
      <c r="BH670">
        <v>1</v>
      </c>
      <c r="BI670">
        <v>1</v>
      </c>
      <c r="BJ670">
        <v>1</v>
      </c>
      <c r="BK670">
        <v>1</v>
      </c>
      <c r="BL670">
        <v>1</v>
      </c>
      <c r="BM670">
        <v>1</v>
      </c>
      <c r="BN670">
        <v>1</v>
      </c>
      <c r="BO670">
        <v>1</v>
      </c>
      <c r="BP670">
        <v>1</v>
      </c>
      <c r="BQ670">
        <v>1</v>
      </c>
      <c r="BR670">
        <v>1</v>
      </c>
      <c r="BS670">
        <v>1</v>
      </c>
      <c r="BT670">
        <v>1</v>
      </c>
      <c r="BU670">
        <v>1</v>
      </c>
      <c r="BV670">
        <v>1</v>
      </c>
      <c r="BW670">
        <v>1</v>
      </c>
    </row>
    <row r="671" spans="1:75" x14ac:dyDescent="0.25">
      <c r="A671">
        <v>2449000</v>
      </c>
      <c r="B671">
        <v>1</v>
      </c>
      <c r="C671" s="1">
        <v>34213</v>
      </c>
      <c r="D671">
        <v>1</v>
      </c>
      <c r="E671">
        <v>34</v>
      </c>
      <c r="F671">
        <v>164.8</v>
      </c>
      <c r="G671">
        <v>21</v>
      </c>
      <c r="H671">
        <v>10</v>
      </c>
      <c r="I671">
        <v>1</v>
      </c>
      <c r="J671">
        <v>1</v>
      </c>
      <c r="K671">
        <v>1</v>
      </c>
      <c r="N671">
        <v>0</v>
      </c>
      <c r="O671">
        <v>0</v>
      </c>
      <c r="P671">
        <v>16</v>
      </c>
      <c r="Q671">
        <v>0</v>
      </c>
      <c r="R671">
        <v>0</v>
      </c>
      <c r="S671">
        <v>0</v>
      </c>
      <c r="T671">
        <v>0</v>
      </c>
      <c r="U671">
        <v>22.3</v>
      </c>
      <c r="V671">
        <v>4.5999999999999996</v>
      </c>
      <c r="W671">
        <v>2.9</v>
      </c>
      <c r="X671">
        <v>0</v>
      </c>
      <c r="Y671">
        <v>0</v>
      </c>
      <c r="Z671">
        <v>0</v>
      </c>
      <c r="AA671">
        <v>0</v>
      </c>
      <c r="AB671">
        <v>18.8</v>
      </c>
      <c r="AC671">
        <v>0</v>
      </c>
      <c r="AD671">
        <v>0</v>
      </c>
      <c r="AE671">
        <v>0</v>
      </c>
      <c r="AF671">
        <v>0</v>
      </c>
      <c r="AG671">
        <v>15</v>
      </c>
      <c r="AH671">
        <v>34</v>
      </c>
      <c r="AI671">
        <v>6.3</v>
      </c>
      <c r="AJ671">
        <v>0</v>
      </c>
      <c r="AK671">
        <v>26.7</v>
      </c>
      <c r="AL671">
        <v>0</v>
      </c>
      <c r="AM671">
        <v>0</v>
      </c>
      <c r="AN671">
        <v>0</v>
      </c>
      <c r="AO671">
        <v>0</v>
      </c>
      <c r="AP671">
        <v>0</v>
      </c>
      <c r="AQ671">
        <v>18.2</v>
      </c>
      <c r="AS671">
        <v>1</v>
      </c>
      <c r="AT671">
        <v>1</v>
      </c>
      <c r="AU671">
        <v>1</v>
      </c>
      <c r="AV671">
        <v>1</v>
      </c>
      <c r="AW671">
        <v>1</v>
      </c>
      <c r="AX671">
        <v>1</v>
      </c>
      <c r="AY671">
        <v>1</v>
      </c>
      <c r="AZ671">
        <v>1</v>
      </c>
      <c r="BA671">
        <v>1</v>
      </c>
      <c r="BB671">
        <v>1</v>
      </c>
      <c r="BC671">
        <v>1</v>
      </c>
      <c r="BD671">
        <v>1</v>
      </c>
      <c r="BE671">
        <v>1</v>
      </c>
      <c r="BF671">
        <v>1</v>
      </c>
      <c r="BG671">
        <v>1</v>
      </c>
      <c r="BH671">
        <v>1</v>
      </c>
      <c r="BI671">
        <v>1</v>
      </c>
      <c r="BJ671">
        <v>1</v>
      </c>
      <c r="BK671">
        <v>1</v>
      </c>
      <c r="BL671">
        <v>1</v>
      </c>
      <c r="BM671">
        <v>1</v>
      </c>
      <c r="BN671">
        <v>1</v>
      </c>
      <c r="BO671">
        <v>1</v>
      </c>
      <c r="BP671">
        <v>1</v>
      </c>
      <c r="BQ671">
        <v>1</v>
      </c>
      <c r="BR671">
        <v>1</v>
      </c>
      <c r="BS671">
        <v>1</v>
      </c>
      <c r="BT671">
        <v>1</v>
      </c>
      <c r="BU671">
        <v>1</v>
      </c>
      <c r="BV671">
        <v>1</v>
      </c>
      <c r="BW671">
        <v>0</v>
      </c>
    </row>
    <row r="672" spans="1:75" x14ac:dyDescent="0.25">
      <c r="A672">
        <v>2449000</v>
      </c>
      <c r="B672">
        <v>1</v>
      </c>
      <c r="C672" s="1">
        <v>34243</v>
      </c>
      <c r="D672">
        <v>1</v>
      </c>
      <c r="E672">
        <v>83.6</v>
      </c>
      <c r="F672">
        <v>183.2</v>
      </c>
      <c r="G672">
        <v>3</v>
      </c>
      <c r="H672">
        <v>8</v>
      </c>
      <c r="I672">
        <v>1</v>
      </c>
      <c r="J672">
        <v>1</v>
      </c>
      <c r="K672">
        <v>1</v>
      </c>
      <c r="N672">
        <v>0</v>
      </c>
      <c r="O672">
        <v>23</v>
      </c>
      <c r="P672">
        <v>83.6</v>
      </c>
      <c r="Q672">
        <v>20.8</v>
      </c>
      <c r="R672">
        <v>13.2</v>
      </c>
      <c r="S672">
        <v>25</v>
      </c>
      <c r="T672">
        <v>0</v>
      </c>
      <c r="U672">
        <v>0</v>
      </c>
      <c r="V672">
        <v>0</v>
      </c>
      <c r="W672">
        <v>0</v>
      </c>
      <c r="X672">
        <v>0</v>
      </c>
      <c r="Y672">
        <v>0</v>
      </c>
      <c r="Z672">
        <v>0</v>
      </c>
      <c r="AA672">
        <v>0</v>
      </c>
      <c r="AB672">
        <v>0</v>
      </c>
      <c r="AC672">
        <v>0</v>
      </c>
      <c r="AD672">
        <v>0</v>
      </c>
      <c r="AE672">
        <v>3.2</v>
      </c>
      <c r="AF672">
        <v>0</v>
      </c>
      <c r="AG672">
        <v>0</v>
      </c>
      <c r="AH672">
        <v>0</v>
      </c>
      <c r="AI672">
        <v>0</v>
      </c>
      <c r="AJ672">
        <v>9.8000000000000007</v>
      </c>
      <c r="AK672">
        <v>0</v>
      </c>
      <c r="AL672">
        <v>0</v>
      </c>
      <c r="AM672">
        <v>4.5999999999999996</v>
      </c>
      <c r="AN672">
        <v>0</v>
      </c>
      <c r="AO672">
        <v>0</v>
      </c>
      <c r="AP672">
        <v>0</v>
      </c>
      <c r="AQ672">
        <v>0</v>
      </c>
      <c r="AR672">
        <v>0</v>
      </c>
      <c r="AS672">
        <v>1</v>
      </c>
      <c r="AT672">
        <v>1</v>
      </c>
      <c r="AU672">
        <v>1</v>
      </c>
      <c r="AV672">
        <v>1</v>
      </c>
      <c r="AW672">
        <v>1</v>
      </c>
      <c r="AX672">
        <v>1</v>
      </c>
      <c r="AY672">
        <v>1</v>
      </c>
      <c r="AZ672">
        <v>1</v>
      </c>
      <c r="BA672">
        <v>1</v>
      </c>
      <c r="BB672">
        <v>1</v>
      </c>
      <c r="BC672">
        <v>1</v>
      </c>
      <c r="BD672">
        <v>1</v>
      </c>
      <c r="BE672">
        <v>1</v>
      </c>
      <c r="BF672">
        <v>1</v>
      </c>
      <c r="BG672">
        <v>1</v>
      </c>
      <c r="BH672">
        <v>1</v>
      </c>
      <c r="BI672">
        <v>1</v>
      </c>
      <c r="BJ672">
        <v>1</v>
      </c>
      <c r="BK672">
        <v>1</v>
      </c>
      <c r="BL672">
        <v>1</v>
      </c>
      <c r="BM672">
        <v>1</v>
      </c>
      <c r="BN672">
        <v>1</v>
      </c>
      <c r="BO672">
        <v>1</v>
      </c>
      <c r="BP672">
        <v>1</v>
      </c>
      <c r="BQ672">
        <v>1</v>
      </c>
      <c r="BR672">
        <v>1</v>
      </c>
      <c r="BS672">
        <v>1</v>
      </c>
      <c r="BT672">
        <v>1</v>
      </c>
      <c r="BU672">
        <v>1</v>
      </c>
      <c r="BV672">
        <v>1</v>
      </c>
      <c r="BW672">
        <v>1</v>
      </c>
    </row>
    <row r="673" spans="1:75" x14ac:dyDescent="0.25">
      <c r="A673">
        <v>2449000</v>
      </c>
      <c r="B673">
        <v>1</v>
      </c>
      <c r="C673" s="1">
        <v>34274</v>
      </c>
      <c r="D673">
        <v>1</v>
      </c>
      <c r="E673">
        <v>107.1</v>
      </c>
      <c r="F673">
        <v>117.2</v>
      </c>
      <c r="G673">
        <v>26</v>
      </c>
      <c r="H673">
        <v>3</v>
      </c>
      <c r="I673">
        <v>1</v>
      </c>
      <c r="J673">
        <v>1</v>
      </c>
      <c r="K673">
        <v>1</v>
      </c>
      <c r="N673">
        <v>0</v>
      </c>
      <c r="O673">
        <v>0</v>
      </c>
      <c r="P673">
        <v>0</v>
      </c>
      <c r="Q673">
        <v>0</v>
      </c>
      <c r="R673">
        <v>0</v>
      </c>
      <c r="S673">
        <v>0</v>
      </c>
      <c r="T673">
        <v>0</v>
      </c>
      <c r="U673">
        <v>0</v>
      </c>
      <c r="V673">
        <v>0</v>
      </c>
      <c r="W673">
        <v>0</v>
      </c>
      <c r="X673">
        <v>0</v>
      </c>
      <c r="Y673">
        <v>0</v>
      </c>
      <c r="Z673">
        <v>0</v>
      </c>
      <c r="AA673">
        <v>0</v>
      </c>
      <c r="AB673">
        <v>0</v>
      </c>
      <c r="AC673">
        <v>0</v>
      </c>
      <c r="AD673">
        <v>0</v>
      </c>
      <c r="AE673">
        <v>5.0999999999999996</v>
      </c>
      <c r="AF673">
        <v>5</v>
      </c>
      <c r="AG673">
        <v>0</v>
      </c>
      <c r="AH673">
        <v>0</v>
      </c>
      <c r="AI673">
        <v>0</v>
      </c>
      <c r="AJ673">
        <v>0</v>
      </c>
      <c r="AK673">
        <v>0</v>
      </c>
      <c r="AL673">
        <v>0</v>
      </c>
      <c r="AM673">
        <v>107.1</v>
      </c>
      <c r="AN673">
        <v>0</v>
      </c>
      <c r="AO673">
        <v>0</v>
      </c>
      <c r="AP673">
        <v>0</v>
      </c>
      <c r="AQ673">
        <v>0</v>
      </c>
      <c r="AS673">
        <v>1</v>
      </c>
      <c r="AT673">
        <v>1</v>
      </c>
      <c r="AU673">
        <v>1</v>
      </c>
      <c r="AV673">
        <v>1</v>
      </c>
      <c r="AW673">
        <v>1</v>
      </c>
      <c r="AX673">
        <v>1</v>
      </c>
      <c r="AY673">
        <v>1</v>
      </c>
      <c r="AZ673">
        <v>1</v>
      </c>
      <c r="BA673">
        <v>1</v>
      </c>
      <c r="BB673">
        <v>1</v>
      </c>
      <c r="BC673">
        <v>1</v>
      </c>
      <c r="BD673">
        <v>1</v>
      </c>
      <c r="BE673">
        <v>1</v>
      </c>
      <c r="BF673">
        <v>1</v>
      </c>
      <c r="BG673">
        <v>1</v>
      </c>
      <c r="BH673">
        <v>1</v>
      </c>
      <c r="BI673">
        <v>1</v>
      </c>
      <c r="BJ673">
        <v>1</v>
      </c>
      <c r="BK673">
        <v>1</v>
      </c>
      <c r="BL673">
        <v>1</v>
      </c>
      <c r="BM673">
        <v>1</v>
      </c>
      <c r="BN673">
        <v>1</v>
      </c>
      <c r="BO673">
        <v>1</v>
      </c>
      <c r="BP673">
        <v>1</v>
      </c>
      <c r="BQ673">
        <v>1</v>
      </c>
      <c r="BR673">
        <v>1</v>
      </c>
      <c r="BS673">
        <v>1</v>
      </c>
      <c r="BT673">
        <v>1</v>
      </c>
      <c r="BU673">
        <v>1</v>
      </c>
      <c r="BV673">
        <v>1</v>
      </c>
      <c r="BW673">
        <v>0</v>
      </c>
    </row>
    <row r="674" spans="1:75" x14ac:dyDescent="0.25">
      <c r="A674">
        <v>2449000</v>
      </c>
      <c r="B674">
        <v>1</v>
      </c>
      <c r="C674" s="1">
        <v>34304</v>
      </c>
      <c r="D674">
        <v>1</v>
      </c>
      <c r="E674">
        <v>40</v>
      </c>
      <c r="F674">
        <v>165.3</v>
      </c>
      <c r="G674">
        <v>29</v>
      </c>
      <c r="H674">
        <v>9</v>
      </c>
      <c r="I674">
        <v>1</v>
      </c>
      <c r="J674">
        <v>1</v>
      </c>
      <c r="K674">
        <v>1</v>
      </c>
      <c r="N674">
        <v>32.799999999999997</v>
      </c>
      <c r="O674">
        <v>0</v>
      </c>
      <c r="P674">
        <v>0</v>
      </c>
      <c r="Q674">
        <v>0</v>
      </c>
      <c r="R674">
        <v>10</v>
      </c>
      <c r="S674">
        <v>0</v>
      </c>
      <c r="T674">
        <v>0</v>
      </c>
      <c r="U674">
        <v>0</v>
      </c>
      <c r="V674">
        <v>28</v>
      </c>
      <c r="W674">
        <v>0</v>
      </c>
      <c r="X674">
        <v>0</v>
      </c>
      <c r="Y674">
        <v>12.8</v>
      </c>
      <c r="Z674">
        <v>0</v>
      </c>
      <c r="AA674">
        <v>0</v>
      </c>
      <c r="AB674">
        <v>0</v>
      </c>
      <c r="AC674">
        <v>0</v>
      </c>
      <c r="AD674">
        <v>23.8</v>
      </c>
      <c r="AE674">
        <v>0</v>
      </c>
      <c r="AF674">
        <v>0</v>
      </c>
      <c r="AG674">
        <v>0</v>
      </c>
      <c r="AH674">
        <v>8.4</v>
      </c>
      <c r="AI674">
        <v>0</v>
      </c>
      <c r="AJ674">
        <v>0</v>
      </c>
      <c r="AK674">
        <v>0</v>
      </c>
      <c r="AL674">
        <v>0</v>
      </c>
      <c r="AM674">
        <v>4</v>
      </c>
      <c r="AN674">
        <v>5.5</v>
      </c>
      <c r="AO674">
        <v>0</v>
      </c>
      <c r="AP674">
        <v>40</v>
      </c>
      <c r="AQ674">
        <v>0</v>
      </c>
      <c r="AR674">
        <v>0</v>
      </c>
      <c r="AS674">
        <v>1</v>
      </c>
      <c r="AT674">
        <v>1</v>
      </c>
      <c r="AU674">
        <v>1</v>
      </c>
      <c r="AV674">
        <v>1</v>
      </c>
      <c r="AW674">
        <v>1</v>
      </c>
      <c r="AX674">
        <v>1</v>
      </c>
      <c r="AY674">
        <v>1</v>
      </c>
      <c r="AZ674">
        <v>1</v>
      </c>
      <c r="BA674">
        <v>1</v>
      </c>
      <c r="BB674">
        <v>1</v>
      </c>
      <c r="BC674">
        <v>1</v>
      </c>
      <c r="BD674">
        <v>1</v>
      </c>
      <c r="BE674">
        <v>1</v>
      </c>
      <c r="BF674">
        <v>1</v>
      </c>
      <c r="BG674">
        <v>1</v>
      </c>
      <c r="BH674">
        <v>1</v>
      </c>
      <c r="BI674">
        <v>1</v>
      </c>
      <c r="BJ674">
        <v>1</v>
      </c>
      <c r="BK674">
        <v>1</v>
      </c>
      <c r="BL674">
        <v>1</v>
      </c>
      <c r="BM674">
        <v>1</v>
      </c>
      <c r="BN674">
        <v>1</v>
      </c>
      <c r="BO674">
        <v>1</v>
      </c>
      <c r="BP674">
        <v>1</v>
      </c>
      <c r="BQ674">
        <v>1</v>
      </c>
      <c r="BR674">
        <v>1</v>
      </c>
      <c r="BS674">
        <v>1</v>
      </c>
      <c r="BT674">
        <v>1</v>
      </c>
      <c r="BU674">
        <v>1</v>
      </c>
      <c r="BV674">
        <v>1</v>
      </c>
      <c r="BW674">
        <v>1</v>
      </c>
    </row>
    <row r="675" spans="1:75" s="2" customFormat="1" x14ac:dyDescent="0.25">
      <c r="A675" s="2">
        <v>2449000</v>
      </c>
      <c r="B675" s="2">
        <v>1</v>
      </c>
      <c r="C675" s="3">
        <v>34335</v>
      </c>
      <c r="D675" s="2">
        <v>1</v>
      </c>
      <c r="E675" s="2">
        <v>31</v>
      </c>
      <c r="F675" s="2">
        <v>187.5</v>
      </c>
      <c r="G675" s="2">
        <v>30</v>
      </c>
      <c r="H675" s="2">
        <v>13</v>
      </c>
      <c r="I675" s="2">
        <v>1</v>
      </c>
      <c r="J675" s="2">
        <v>1</v>
      </c>
      <c r="K675" s="2">
        <v>1</v>
      </c>
      <c r="N675" s="2">
        <v>0</v>
      </c>
      <c r="O675" s="2">
        <v>0</v>
      </c>
      <c r="P675" s="2">
        <v>0</v>
      </c>
      <c r="Q675" s="2">
        <v>0</v>
      </c>
      <c r="R675" s="2">
        <v>0</v>
      </c>
      <c r="S675" s="2">
        <v>1.5</v>
      </c>
      <c r="T675" s="2">
        <v>0</v>
      </c>
      <c r="U675" s="2">
        <v>1.1000000000000001</v>
      </c>
      <c r="V675" s="2">
        <v>12.3</v>
      </c>
      <c r="W675" s="2">
        <v>19</v>
      </c>
      <c r="X675" s="2">
        <v>0</v>
      </c>
      <c r="Y675" s="2">
        <v>0</v>
      </c>
      <c r="Z675" s="2">
        <v>0</v>
      </c>
      <c r="AA675" s="2">
        <v>0</v>
      </c>
      <c r="AB675" s="2">
        <v>29.8</v>
      </c>
      <c r="AC675" s="2">
        <v>0</v>
      </c>
      <c r="AD675" s="2">
        <v>10</v>
      </c>
      <c r="AE675" s="2">
        <v>14.8</v>
      </c>
      <c r="AF675" s="2">
        <v>0</v>
      </c>
      <c r="AG675" s="2">
        <v>0</v>
      </c>
      <c r="AH675" s="2">
        <v>0</v>
      </c>
      <c r="AI675" s="2">
        <v>8.5</v>
      </c>
      <c r="AJ675" s="2">
        <v>0</v>
      </c>
      <c r="AK675" s="2">
        <v>0</v>
      </c>
      <c r="AL675" s="2">
        <v>0</v>
      </c>
      <c r="AM675" s="2">
        <v>12.5</v>
      </c>
      <c r="AN675" s="2">
        <v>14.7</v>
      </c>
      <c r="AO675" s="2">
        <v>22.5</v>
      </c>
      <c r="AP675" s="2">
        <v>0</v>
      </c>
      <c r="AQ675" s="2">
        <v>31</v>
      </c>
      <c r="AR675" s="2">
        <v>9.8000000000000007</v>
      </c>
      <c r="AS675" s="2">
        <v>1</v>
      </c>
      <c r="AT675" s="2">
        <v>1</v>
      </c>
      <c r="AU675" s="2">
        <v>1</v>
      </c>
      <c r="AV675" s="2">
        <v>1</v>
      </c>
      <c r="AW675" s="2">
        <v>1</v>
      </c>
      <c r="AX675" s="2">
        <v>1</v>
      </c>
      <c r="AY675" s="2">
        <v>1</v>
      </c>
      <c r="AZ675" s="2">
        <v>1</v>
      </c>
      <c r="BA675" s="2">
        <v>1</v>
      </c>
      <c r="BB675" s="2">
        <v>1</v>
      </c>
      <c r="BC675" s="2">
        <v>1</v>
      </c>
      <c r="BD675" s="2">
        <v>1</v>
      </c>
      <c r="BE675" s="2">
        <v>1</v>
      </c>
      <c r="BF675" s="2">
        <v>1</v>
      </c>
      <c r="BG675" s="2">
        <v>1</v>
      </c>
      <c r="BH675" s="2">
        <v>1</v>
      </c>
      <c r="BI675" s="2">
        <v>1</v>
      </c>
      <c r="BJ675" s="2">
        <v>1</v>
      </c>
      <c r="BK675" s="2">
        <v>1</v>
      </c>
      <c r="BL675" s="2">
        <v>1</v>
      </c>
      <c r="BM675" s="2">
        <v>1</v>
      </c>
      <c r="BN675" s="2">
        <v>1</v>
      </c>
      <c r="BO675" s="2">
        <v>1</v>
      </c>
      <c r="BP675" s="2">
        <v>1</v>
      </c>
      <c r="BQ675" s="2">
        <v>1</v>
      </c>
      <c r="BR675" s="2">
        <v>1</v>
      </c>
      <c r="BS675" s="2">
        <v>1</v>
      </c>
      <c r="BT675" s="2">
        <v>1</v>
      </c>
      <c r="BU675" s="2">
        <v>1</v>
      </c>
      <c r="BV675" s="2">
        <v>1</v>
      </c>
      <c r="BW675" s="2">
        <v>1</v>
      </c>
    </row>
    <row r="676" spans="1:75" x14ac:dyDescent="0.25">
      <c r="A676">
        <v>2449000</v>
      </c>
      <c r="B676">
        <v>1</v>
      </c>
      <c r="C676" s="1">
        <v>34366</v>
      </c>
      <c r="D676">
        <v>1</v>
      </c>
      <c r="E676">
        <v>40</v>
      </c>
      <c r="F676">
        <v>185.3</v>
      </c>
      <c r="G676">
        <v>25</v>
      </c>
      <c r="H676">
        <v>11</v>
      </c>
      <c r="I676">
        <v>1</v>
      </c>
      <c r="J676">
        <v>1</v>
      </c>
      <c r="K676">
        <v>1</v>
      </c>
      <c r="N676">
        <v>28.7</v>
      </c>
      <c r="O676">
        <v>0</v>
      </c>
      <c r="P676">
        <v>0</v>
      </c>
      <c r="Q676">
        <v>0</v>
      </c>
      <c r="R676">
        <v>13.8</v>
      </c>
      <c r="S676">
        <v>0</v>
      </c>
      <c r="T676">
        <v>0</v>
      </c>
      <c r="U676">
        <v>5.4</v>
      </c>
      <c r="V676">
        <v>0</v>
      </c>
      <c r="W676">
        <v>5.9</v>
      </c>
      <c r="X676">
        <v>21</v>
      </c>
      <c r="Y676">
        <v>16.7</v>
      </c>
      <c r="Z676">
        <v>0</v>
      </c>
      <c r="AA676">
        <v>0</v>
      </c>
      <c r="AB676">
        <v>0</v>
      </c>
      <c r="AC676">
        <v>8.9</v>
      </c>
      <c r="AD676">
        <v>0</v>
      </c>
      <c r="AE676">
        <v>0</v>
      </c>
      <c r="AF676">
        <v>10.7</v>
      </c>
      <c r="AG676">
        <v>0</v>
      </c>
      <c r="AH676">
        <v>0</v>
      </c>
      <c r="AI676">
        <v>0</v>
      </c>
      <c r="AJ676">
        <v>8.4</v>
      </c>
      <c r="AK676">
        <v>0</v>
      </c>
      <c r="AL676">
        <v>40</v>
      </c>
      <c r="AM676">
        <v>25.8</v>
      </c>
      <c r="AN676">
        <v>0</v>
      </c>
      <c r="AO676">
        <v>0</v>
      </c>
      <c r="AS676">
        <v>1</v>
      </c>
      <c r="AT676">
        <v>1</v>
      </c>
      <c r="AU676">
        <v>1</v>
      </c>
      <c r="AV676">
        <v>1</v>
      </c>
      <c r="AW676">
        <v>1</v>
      </c>
      <c r="AX676">
        <v>1</v>
      </c>
      <c r="AY676">
        <v>1</v>
      </c>
      <c r="AZ676">
        <v>1</v>
      </c>
      <c r="BA676">
        <v>1</v>
      </c>
      <c r="BB676">
        <v>1</v>
      </c>
      <c r="BC676">
        <v>1</v>
      </c>
      <c r="BD676">
        <v>1</v>
      </c>
      <c r="BE676">
        <v>1</v>
      </c>
      <c r="BF676">
        <v>1</v>
      </c>
      <c r="BG676">
        <v>1</v>
      </c>
      <c r="BH676">
        <v>1</v>
      </c>
      <c r="BI676">
        <v>1</v>
      </c>
      <c r="BJ676">
        <v>1</v>
      </c>
      <c r="BK676">
        <v>1</v>
      </c>
      <c r="BL676">
        <v>1</v>
      </c>
      <c r="BM676">
        <v>1</v>
      </c>
      <c r="BN676">
        <v>1</v>
      </c>
      <c r="BO676">
        <v>1</v>
      </c>
      <c r="BP676">
        <v>1</v>
      </c>
      <c r="BQ676">
        <v>1</v>
      </c>
      <c r="BR676">
        <v>1</v>
      </c>
      <c r="BS676">
        <v>1</v>
      </c>
      <c r="BT676">
        <v>1</v>
      </c>
      <c r="BU676">
        <v>0</v>
      </c>
    </row>
    <row r="677" spans="1:75" x14ac:dyDescent="0.25">
      <c r="A677">
        <v>2449000</v>
      </c>
      <c r="B677">
        <v>1</v>
      </c>
      <c r="C677" s="1">
        <v>34394</v>
      </c>
      <c r="D677">
        <v>1</v>
      </c>
      <c r="E677">
        <v>26.3</v>
      </c>
      <c r="F677">
        <v>69.2</v>
      </c>
      <c r="G677">
        <v>21</v>
      </c>
      <c r="H677">
        <v>4</v>
      </c>
      <c r="I677">
        <v>1</v>
      </c>
      <c r="J677">
        <v>1</v>
      </c>
      <c r="K677">
        <v>1</v>
      </c>
      <c r="N677">
        <v>0</v>
      </c>
      <c r="O677">
        <v>0</v>
      </c>
      <c r="P677">
        <v>18.5</v>
      </c>
      <c r="Q677">
        <v>0</v>
      </c>
      <c r="R677">
        <v>0</v>
      </c>
      <c r="S677">
        <v>0</v>
      </c>
      <c r="T677">
        <v>0</v>
      </c>
      <c r="U677">
        <v>0</v>
      </c>
      <c r="V677">
        <v>23.1</v>
      </c>
      <c r="W677">
        <v>0</v>
      </c>
      <c r="X677">
        <v>1.3</v>
      </c>
      <c r="Y677">
        <v>0</v>
      </c>
      <c r="Z677">
        <v>0</v>
      </c>
      <c r="AA677">
        <v>0</v>
      </c>
      <c r="AB677">
        <v>0</v>
      </c>
      <c r="AC677">
        <v>0</v>
      </c>
      <c r="AD677">
        <v>0</v>
      </c>
      <c r="AE677">
        <v>0</v>
      </c>
      <c r="AF677">
        <v>0</v>
      </c>
      <c r="AG677">
        <v>0</v>
      </c>
      <c r="AH677">
        <v>26.3</v>
      </c>
      <c r="AI677">
        <v>0</v>
      </c>
      <c r="AJ677">
        <v>0</v>
      </c>
      <c r="AK677">
        <v>0</v>
      </c>
      <c r="AL677">
        <v>0</v>
      </c>
      <c r="AM677">
        <v>0</v>
      </c>
      <c r="AN677">
        <v>0</v>
      </c>
      <c r="AO677">
        <v>0</v>
      </c>
      <c r="AP677">
        <v>0</v>
      </c>
      <c r="AQ677">
        <v>0</v>
      </c>
      <c r="AR677">
        <v>0</v>
      </c>
      <c r="AS677">
        <v>1</v>
      </c>
      <c r="AT677">
        <v>1</v>
      </c>
      <c r="AU677">
        <v>1</v>
      </c>
      <c r="AV677">
        <v>1</v>
      </c>
      <c r="AW677">
        <v>1</v>
      </c>
      <c r="AX677">
        <v>1</v>
      </c>
      <c r="AY677">
        <v>1</v>
      </c>
      <c r="AZ677">
        <v>1</v>
      </c>
      <c r="BA677">
        <v>1</v>
      </c>
      <c r="BB677">
        <v>1</v>
      </c>
      <c r="BC677">
        <v>1</v>
      </c>
      <c r="BD677">
        <v>1</v>
      </c>
      <c r="BE677">
        <v>1</v>
      </c>
      <c r="BF677">
        <v>1</v>
      </c>
      <c r="BG677">
        <v>1</v>
      </c>
      <c r="BH677">
        <v>1</v>
      </c>
      <c r="BI677">
        <v>1</v>
      </c>
      <c r="BJ677">
        <v>1</v>
      </c>
      <c r="BK677">
        <v>1</v>
      </c>
      <c r="BL677">
        <v>1</v>
      </c>
      <c r="BM677">
        <v>1</v>
      </c>
      <c r="BN677">
        <v>1</v>
      </c>
      <c r="BO677">
        <v>1</v>
      </c>
      <c r="BP677">
        <v>1</v>
      </c>
      <c r="BQ677">
        <v>1</v>
      </c>
      <c r="BR677">
        <v>1</v>
      </c>
      <c r="BS677">
        <v>1</v>
      </c>
      <c r="BT677">
        <v>1</v>
      </c>
      <c r="BU677">
        <v>1</v>
      </c>
      <c r="BV677">
        <v>1</v>
      </c>
      <c r="BW677">
        <v>1</v>
      </c>
    </row>
    <row r="678" spans="1:75" x14ac:dyDescent="0.25">
      <c r="A678">
        <v>2449000</v>
      </c>
      <c r="B678">
        <v>1</v>
      </c>
      <c r="C678" s="1">
        <v>34425</v>
      </c>
      <c r="D678">
        <v>1</v>
      </c>
      <c r="E678">
        <v>35.200000000000003</v>
      </c>
      <c r="F678">
        <v>94.5</v>
      </c>
      <c r="G678">
        <v>1</v>
      </c>
      <c r="H678">
        <v>7</v>
      </c>
      <c r="I678">
        <v>1</v>
      </c>
      <c r="J678">
        <v>1</v>
      </c>
      <c r="K678">
        <v>1</v>
      </c>
      <c r="N678">
        <v>35.200000000000003</v>
      </c>
      <c r="O678">
        <v>0</v>
      </c>
      <c r="P678">
        <v>0</v>
      </c>
      <c r="Q678">
        <v>0</v>
      </c>
      <c r="R678">
        <v>0</v>
      </c>
      <c r="S678">
        <v>0</v>
      </c>
      <c r="T678">
        <v>9.5</v>
      </c>
      <c r="U678">
        <v>0</v>
      </c>
      <c r="V678">
        <v>0</v>
      </c>
      <c r="W678">
        <v>0</v>
      </c>
      <c r="X678">
        <v>0</v>
      </c>
      <c r="Y678">
        <v>1.2</v>
      </c>
      <c r="Z678">
        <v>0</v>
      </c>
      <c r="AA678">
        <v>0</v>
      </c>
      <c r="AB678">
        <v>0</v>
      </c>
      <c r="AC678">
        <v>21.7</v>
      </c>
      <c r="AD678">
        <v>0</v>
      </c>
      <c r="AE678">
        <v>0</v>
      </c>
      <c r="AF678">
        <v>0</v>
      </c>
      <c r="AG678">
        <v>0</v>
      </c>
      <c r="AH678">
        <v>12.9</v>
      </c>
      <c r="AI678">
        <v>10</v>
      </c>
      <c r="AJ678">
        <v>0</v>
      </c>
      <c r="AK678">
        <v>4</v>
      </c>
      <c r="AL678">
        <v>0</v>
      </c>
      <c r="AM678">
        <v>0</v>
      </c>
      <c r="AN678">
        <v>0</v>
      </c>
      <c r="AO678">
        <v>0</v>
      </c>
      <c r="AP678">
        <v>0</v>
      </c>
      <c r="AQ678">
        <v>0</v>
      </c>
      <c r="AS678">
        <v>1</v>
      </c>
      <c r="AT678">
        <v>1</v>
      </c>
      <c r="AU678">
        <v>1</v>
      </c>
      <c r="AV678">
        <v>1</v>
      </c>
      <c r="AW678">
        <v>1</v>
      </c>
      <c r="AX678">
        <v>1</v>
      </c>
      <c r="AY678">
        <v>1</v>
      </c>
      <c r="AZ678">
        <v>1</v>
      </c>
      <c r="BA678">
        <v>1</v>
      </c>
      <c r="BB678">
        <v>1</v>
      </c>
      <c r="BC678">
        <v>1</v>
      </c>
      <c r="BD678">
        <v>1</v>
      </c>
      <c r="BE678">
        <v>1</v>
      </c>
      <c r="BF678">
        <v>1</v>
      </c>
      <c r="BG678">
        <v>1</v>
      </c>
      <c r="BH678">
        <v>1</v>
      </c>
      <c r="BI678">
        <v>1</v>
      </c>
      <c r="BJ678">
        <v>1</v>
      </c>
      <c r="BK678">
        <v>1</v>
      </c>
      <c r="BL678">
        <v>1</v>
      </c>
      <c r="BM678">
        <v>1</v>
      </c>
      <c r="BN678">
        <v>1</v>
      </c>
      <c r="BO678">
        <v>1</v>
      </c>
      <c r="BP678">
        <v>1</v>
      </c>
      <c r="BQ678">
        <v>1</v>
      </c>
      <c r="BR678">
        <v>1</v>
      </c>
      <c r="BS678">
        <v>1</v>
      </c>
      <c r="BT678">
        <v>1</v>
      </c>
      <c r="BU678">
        <v>1</v>
      </c>
      <c r="BV678">
        <v>1</v>
      </c>
      <c r="BW678">
        <v>0</v>
      </c>
    </row>
    <row r="679" spans="1:75" x14ac:dyDescent="0.25">
      <c r="A679">
        <v>2449000</v>
      </c>
      <c r="B679">
        <v>1</v>
      </c>
      <c r="C679" s="1">
        <v>34455</v>
      </c>
      <c r="D679">
        <v>1</v>
      </c>
      <c r="E679">
        <v>69.400000000000006</v>
      </c>
      <c r="F679">
        <v>97.9</v>
      </c>
      <c r="G679">
        <v>12</v>
      </c>
      <c r="H679">
        <v>7</v>
      </c>
      <c r="I679">
        <v>1</v>
      </c>
      <c r="J679">
        <v>1</v>
      </c>
      <c r="K679">
        <v>1</v>
      </c>
      <c r="N679">
        <v>0</v>
      </c>
      <c r="O679">
        <v>0</v>
      </c>
      <c r="P679">
        <v>0</v>
      </c>
      <c r="Q679">
        <v>0</v>
      </c>
      <c r="R679">
        <v>0</v>
      </c>
      <c r="S679">
        <v>0</v>
      </c>
      <c r="T679">
        <v>0</v>
      </c>
      <c r="U679">
        <v>0</v>
      </c>
      <c r="V679">
        <v>0</v>
      </c>
      <c r="W679">
        <v>0</v>
      </c>
      <c r="X679">
        <v>0</v>
      </c>
      <c r="Y679">
        <v>69.400000000000006</v>
      </c>
      <c r="Z679">
        <v>0.2</v>
      </c>
      <c r="AA679">
        <v>0</v>
      </c>
      <c r="AB679">
        <v>0</v>
      </c>
      <c r="AC679">
        <v>3.9</v>
      </c>
      <c r="AD679">
        <v>0</v>
      </c>
      <c r="AE679">
        <v>0</v>
      </c>
      <c r="AF679">
        <v>0</v>
      </c>
      <c r="AG679">
        <v>0</v>
      </c>
      <c r="AH679">
        <v>0</v>
      </c>
      <c r="AI679">
        <v>0</v>
      </c>
      <c r="AJ679">
        <v>20</v>
      </c>
      <c r="AK679">
        <v>0</v>
      </c>
      <c r="AL679">
        <v>0</v>
      </c>
      <c r="AM679">
        <v>0.6</v>
      </c>
      <c r="AN679">
        <v>2.9</v>
      </c>
      <c r="AO679">
        <v>0</v>
      </c>
      <c r="AP679">
        <v>0.9</v>
      </c>
      <c r="AQ679">
        <v>0</v>
      </c>
      <c r="AR679">
        <v>0</v>
      </c>
      <c r="AS679">
        <v>1</v>
      </c>
      <c r="AT679">
        <v>1</v>
      </c>
      <c r="AU679">
        <v>1</v>
      </c>
      <c r="AV679">
        <v>1</v>
      </c>
      <c r="AW679">
        <v>1</v>
      </c>
      <c r="AX679">
        <v>1</v>
      </c>
      <c r="AY679">
        <v>1</v>
      </c>
      <c r="AZ679">
        <v>1</v>
      </c>
      <c r="BA679">
        <v>1</v>
      </c>
      <c r="BB679">
        <v>1</v>
      </c>
      <c r="BC679">
        <v>1</v>
      </c>
      <c r="BD679">
        <v>1</v>
      </c>
      <c r="BE679">
        <v>1</v>
      </c>
      <c r="BF679">
        <v>1</v>
      </c>
      <c r="BG679">
        <v>1</v>
      </c>
      <c r="BH679">
        <v>1</v>
      </c>
      <c r="BI679">
        <v>1</v>
      </c>
      <c r="BJ679">
        <v>1</v>
      </c>
      <c r="BK679">
        <v>1</v>
      </c>
      <c r="BL679">
        <v>1</v>
      </c>
      <c r="BM679">
        <v>1</v>
      </c>
      <c r="BN679">
        <v>1</v>
      </c>
      <c r="BO679">
        <v>1</v>
      </c>
      <c r="BP679">
        <v>1</v>
      </c>
      <c r="BQ679">
        <v>1</v>
      </c>
      <c r="BR679">
        <v>1</v>
      </c>
      <c r="BS679">
        <v>1</v>
      </c>
      <c r="BT679">
        <v>1</v>
      </c>
      <c r="BU679">
        <v>1</v>
      </c>
      <c r="BV679">
        <v>1</v>
      </c>
      <c r="BW679">
        <v>1</v>
      </c>
    </row>
    <row r="680" spans="1:75" x14ac:dyDescent="0.25">
      <c r="A680">
        <v>2449000</v>
      </c>
      <c r="B680">
        <v>1</v>
      </c>
      <c r="C680" s="1">
        <v>34486</v>
      </c>
      <c r="D680">
        <v>1</v>
      </c>
      <c r="E680">
        <v>22.5</v>
      </c>
      <c r="F680">
        <v>82.8</v>
      </c>
      <c r="G680">
        <v>25</v>
      </c>
      <c r="H680">
        <v>6</v>
      </c>
      <c r="I680">
        <v>1</v>
      </c>
      <c r="J680">
        <v>1</v>
      </c>
      <c r="K680">
        <v>1</v>
      </c>
      <c r="N680">
        <v>6.3</v>
      </c>
      <c r="O680">
        <v>0</v>
      </c>
      <c r="P680">
        <v>0</v>
      </c>
      <c r="Q680">
        <v>0</v>
      </c>
      <c r="R680">
        <v>21.6</v>
      </c>
      <c r="S680">
        <v>0</v>
      </c>
      <c r="T680">
        <v>18.899999999999999</v>
      </c>
      <c r="U680">
        <v>0.3</v>
      </c>
      <c r="V680">
        <v>0</v>
      </c>
      <c r="W680">
        <v>0</v>
      </c>
      <c r="X680">
        <v>0</v>
      </c>
      <c r="Y680">
        <v>0</v>
      </c>
      <c r="Z680">
        <v>0</v>
      </c>
      <c r="AA680">
        <v>0</v>
      </c>
      <c r="AB680">
        <v>0</v>
      </c>
      <c r="AC680">
        <v>0</v>
      </c>
      <c r="AD680">
        <v>0</v>
      </c>
      <c r="AE680">
        <v>0</v>
      </c>
      <c r="AF680">
        <v>0</v>
      </c>
      <c r="AG680">
        <v>0</v>
      </c>
      <c r="AH680">
        <v>13.2</v>
      </c>
      <c r="AI680">
        <v>0</v>
      </c>
      <c r="AJ680">
        <v>0</v>
      </c>
      <c r="AK680">
        <v>0</v>
      </c>
      <c r="AL680">
        <v>22.5</v>
      </c>
      <c r="AM680">
        <v>0</v>
      </c>
      <c r="AN680">
        <v>0</v>
      </c>
      <c r="AO680">
        <v>0</v>
      </c>
      <c r="AP680">
        <v>0</v>
      </c>
      <c r="AQ680">
        <v>0</v>
      </c>
      <c r="AS680">
        <v>1</v>
      </c>
      <c r="AT680">
        <v>1</v>
      </c>
      <c r="AU680">
        <v>1</v>
      </c>
      <c r="AV680">
        <v>1</v>
      </c>
      <c r="AW680">
        <v>1</v>
      </c>
      <c r="AX680">
        <v>1</v>
      </c>
      <c r="AY680">
        <v>1</v>
      </c>
      <c r="AZ680">
        <v>1</v>
      </c>
      <c r="BA680">
        <v>1</v>
      </c>
      <c r="BB680">
        <v>1</v>
      </c>
      <c r="BC680">
        <v>1</v>
      </c>
      <c r="BD680">
        <v>1</v>
      </c>
      <c r="BE680">
        <v>1</v>
      </c>
      <c r="BF680">
        <v>1</v>
      </c>
      <c r="BG680">
        <v>1</v>
      </c>
      <c r="BH680">
        <v>1</v>
      </c>
      <c r="BI680">
        <v>1</v>
      </c>
      <c r="BJ680">
        <v>1</v>
      </c>
      <c r="BK680">
        <v>1</v>
      </c>
      <c r="BL680">
        <v>1</v>
      </c>
      <c r="BM680">
        <v>1</v>
      </c>
      <c r="BN680">
        <v>1</v>
      </c>
      <c r="BO680">
        <v>1</v>
      </c>
      <c r="BP680">
        <v>1</v>
      </c>
      <c r="BQ680">
        <v>1</v>
      </c>
      <c r="BR680">
        <v>1</v>
      </c>
      <c r="BS680">
        <v>1</v>
      </c>
      <c r="BT680">
        <v>1</v>
      </c>
      <c r="BU680">
        <v>1</v>
      </c>
      <c r="BV680">
        <v>1</v>
      </c>
      <c r="BW680">
        <v>0</v>
      </c>
    </row>
    <row r="681" spans="1:75" x14ac:dyDescent="0.25">
      <c r="A681">
        <v>2449000</v>
      </c>
      <c r="B681">
        <v>1</v>
      </c>
      <c r="C681" s="1">
        <v>34516</v>
      </c>
      <c r="D681">
        <v>1</v>
      </c>
      <c r="E681">
        <v>17.5</v>
      </c>
      <c r="F681">
        <v>32.6</v>
      </c>
      <c r="G681">
        <v>25</v>
      </c>
      <c r="H681">
        <v>2</v>
      </c>
      <c r="I681">
        <v>1</v>
      </c>
      <c r="J681">
        <v>1</v>
      </c>
      <c r="K681">
        <v>1</v>
      </c>
      <c r="N681">
        <v>0</v>
      </c>
      <c r="O681">
        <v>0</v>
      </c>
      <c r="P681">
        <v>0</v>
      </c>
      <c r="Q681">
        <v>0</v>
      </c>
      <c r="R681">
        <v>0</v>
      </c>
      <c r="S681">
        <v>0</v>
      </c>
      <c r="T681">
        <v>0</v>
      </c>
      <c r="U681">
        <v>15.1</v>
      </c>
      <c r="V681">
        <v>0</v>
      </c>
      <c r="W681">
        <v>0</v>
      </c>
      <c r="X681">
        <v>0</v>
      </c>
      <c r="Y681">
        <v>0</v>
      </c>
      <c r="Z681">
        <v>0</v>
      </c>
      <c r="AA681">
        <v>0</v>
      </c>
      <c r="AB681">
        <v>0</v>
      </c>
      <c r="AC681">
        <v>0</v>
      </c>
      <c r="AD681">
        <v>0</v>
      </c>
      <c r="AE681">
        <v>0</v>
      </c>
      <c r="AF681">
        <v>0</v>
      </c>
      <c r="AG681">
        <v>0</v>
      </c>
      <c r="AH681">
        <v>0</v>
      </c>
      <c r="AI681">
        <v>0</v>
      </c>
      <c r="AJ681">
        <v>0</v>
      </c>
      <c r="AK681">
        <v>0</v>
      </c>
      <c r="AL681">
        <v>17.5</v>
      </c>
      <c r="AM681">
        <v>0</v>
      </c>
      <c r="AN681">
        <v>0</v>
      </c>
      <c r="AO681">
        <v>0</v>
      </c>
      <c r="AP681">
        <v>0</v>
      </c>
      <c r="AQ681">
        <v>0</v>
      </c>
      <c r="AR681">
        <v>0</v>
      </c>
      <c r="AS681">
        <v>1</v>
      </c>
      <c r="AT681">
        <v>1</v>
      </c>
      <c r="AU681">
        <v>1</v>
      </c>
      <c r="AV681">
        <v>1</v>
      </c>
      <c r="AW681">
        <v>1</v>
      </c>
      <c r="AX681">
        <v>1</v>
      </c>
      <c r="AY681">
        <v>1</v>
      </c>
      <c r="AZ681">
        <v>1</v>
      </c>
      <c r="BA681">
        <v>1</v>
      </c>
      <c r="BB681">
        <v>1</v>
      </c>
      <c r="BC681">
        <v>1</v>
      </c>
      <c r="BD681">
        <v>1</v>
      </c>
      <c r="BE681">
        <v>1</v>
      </c>
      <c r="BF681">
        <v>1</v>
      </c>
      <c r="BG681">
        <v>1</v>
      </c>
      <c r="BH681">
        <v>1</v>
      </c>
      <c r="BI681">
        <v>1</v>
      </c>
      <c r="BJ681">
        <v>1</v>
      </c>
      <c r="BK681">
        <v>1</v>
      </c>
      <c r="BL681">
        <v>1</v>
      </c>
      <c r="BM681">
        <v>1</v>
      </c>
      <c r="BN681">
        <v>1</v>
      </c>
      <c r="BO681">
        <v>1</v>
      </c>
      <c r="BP681">
        <v>1</v>
      </c>
      <c r="BQ681">
        <v>1</v>
      </c>
      <c r="BR681">
        <v>1</v>
      </c>
      <c r="BS681">
        <v>1</v>
      </c>
      <c r="BT681">
        <v>1</v>
      </c>
      <c r="BU681">
        <v>1</v>
      </c>
      <c r="BV681">
        <v>1</v>
      </c>
      <c r="BW681">
        <v>1</v>
      </c>
    </row>
    <row r="682" spans="1:75" x14ac:dyDescent="0.25">
      <c r="A682">
        <v>2449000</v>
      </c>
      <c r="B682">
        <v>1</v>
      </c>
      <c r="C682" s="1">
        <v>34547</v>
      </c>
      <c r="D682">
        <v>1</v>
      </c>
      <c r="E682">
        <v>0</v>
      </c>
      <c r="F682">
        <v>0</v>
      </c>
      <c r="G682">
        <v>1</v>
      </c>
      <c r="H682">
        <v>0</v>
      </c>
      <c r="I682">
        <v>1</v>
      </c>
      <c r="J682">
        <v>1</v>
      </c>
      <c r="K682">
        <v>1</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1</v>
      </c>
      <c r="AT682">
        <v>1</v>
      </c>
      <c r="AU682">
        <v>1</v>
      </c>
      <c r="AV682">
        <v>1</v>
      </c>
      <c r="AW682">
        <v>1</v>
      </c>
      <c r="AX682">
        <v>1</v>
      </c>
      <c r="AY682">
        <v>1</v>
      </c>
      <c r="AZ682">
        <v>1</v>
      </c>
      <c r="BA682">
        <v>1</v>
      </c>
      <c r="BB682">
        <v>1</v>
      </c>
      <c r="BC682">
        <v>1</v>
      </c>
      <c r="BD682">
        <v>1</v>
      </c>
      <c r="BE682">
        <v>1</v>
      </c>
      <c r="BF682">
        <v>1</v>
      </c>
      <c r="BG682">
        <v>1</v>
      </c>
      <c r="BH682">
        <v>1</v>
      </c>
      <c r="BI682">
        <v>1</v>
      </c>
      <c r="BJ682">
        <v>1</v>
      </c>
      <c r="BK682">
        <v>1</v>
      </c>
      <c r="BL682">
        <v>1</v>
      </c>
      <c r="BM682">
        <v>1</v>
      </c>
      <c r="BN682">
        <v>1</v>
      </c>
      <c r="BO682">
        <v>1</v>
      </c>
      <c r="BP682">
        <v>1</v>
      </c>
      <c r="BQ682">
        <v>1</v>
      </c>
      <c r="BR682">
        <v>1</v>
      </c>
      <c r="BS682">
        <v>1</v>
      </c>
      <c r="BT682">
        <v>1</v>
      </c>
      <c r="BU682">
        <v>1</v>
      </c>
      <c r="BV682">
        <v>1</v>
      </c>
      <c r="BW682">
        <v>1</v>
      </c>
    </row>
    <row r="683" spans="1:75" x14ac:dyDescent="0.25">
      <c r="A683">
        <v>2449000</v>
      </c>
      <c r="B683">
        <v>1</v>
      </c>
      <c r="C683" s="1">
        <v>34578</v>
      </c>
      <c r="D683">
        <v>1</v>
      </c>
      <c r="E683">
        <v>1.9</v>
      </c>
      <c r="F683">
        <v>2</v>
      </c>
      <c r="G683">
        <v>18</v>
      </c>
      <c r="H683">
        <v>2</v>
      </c>
      <c r="I683">
        <v>1</v>
      </c>
      <c r="J683">
        <v>1</v>
      </c>
      <c r="K683">
        <v>1</v>
      </c>
      <c r="N683">
        <v>0</v>
      </c>
      <c r="O683">
        <v>0</v>
      </c>
      <c r="P683">
        <v>0</v>
      </c>
      <c r="Q683">
        <v>0</v>
      </c>
      <c r="R683">
        <v>0</v>
      </c>
      <c r="S683">
        <v>0</v>
      </c>
      <c r="T683">
        <v>0</v>
      </c>
      <c r="U683">
        <v>0</v>
      </c>
      <c r="V683">
        <v>0</v>
      </c>
      <c r="W683">
        <v>0</v>
      </c>
      <c r="X683">
        <v>0</v>
      </c>
      <c r="Y683">
        <v>0</v>
      </c>
      <c r="Z683">
        <v>0</v>
      </c>
      <c r="AA683">
        <v>0</v>
      </c>
      <c r="AB683">
        <v>0</v>
      </c>
      <c r="AC683">
        <v>0</v>
      </c>
      <c r="AD683">
        <v>0.1</v>
      </c>
      <c r="AE683">
        <v>1.9</v>
      </c>
      <c r="AF683">
        <v>0</v>
      </c>
      <c r="AG683">
        <v>0</v>
      </c>
      <c r="AH683">
        <v>0</v>
      </c>
      <c r="AI683">
        <v>0</v>
      </c>
      <c r="AJ683">
        <v>0</v>
      </c>
      <c r="AK683">
        <v>0</v>
      </c>
      <c r="AL683">
        <v>0</v>
      </c>
      <c r="AM683">
        <v>0</v>
      </c>
      <c r="AN683">
        <v>0</v>
      </c>
      <c r="AO683">
        <v>0</v>
      </c>
      <c r="AP683">
        <v>0</v>
      </c>
      <c r="AQ683">
        <v>0</v>
      </c>
      <c r="AS683">
        <v>1</v>
      </c>
      <c r="AT683">
        <v>1</v>
      </c>
      <c r="AU683">
        <v>1</v>
      </c>
      <c r="AV683">
        <v>1</v>
      </c>
      <c r="AW683">
        <v>1</v>
      </c>
      <c r="AX683">
        <v>1</v>
      </c>
      <c r="AY683">
        <v>1</v>
      </c>
      <c r="AZ683">
        <v>1</v>
      </c>
      <c r="BA683">
        <v>1</v>
      </c>
      <c r="BB683">
        <v>1</v>
      </c>
      <c r="BC683">
        <v>1</v>
      </c>
      <c r="BD683">
        <v>1</v>
      </c>
      <c r="BE683">
        <v>1</v>
      </c>
      <c r="BF683">
        <v>1</v>
      </c>
      <c r="BG683">
        <v>1</v>
      </c>
      <c r="BH683">
        <v>1</v>
      </c>
      <c r="BI683">
        <v>1</v>
      </c>
      <c r="BJ683">
        <v>1</v>
      </c>
      <c r="BK683">
        <v>1</v>
      </c>
      <c r="BL683">
        <v>1</v>
      </c>
      <c r="BM683">
        <v>1</v>
      </c>
      <c r="BN683">
        <v>1</v>
      </c>
      <c r="BO683">
        <v>1</v>
      </c>
      <c r="BP683">
        <v>1</v>
      </c>
      <c r="BQ683">
        <v>1</v>
      </c>
      <c r="BR683">
        <v>1</v>
      </c>
      <c r="BS683">
        <v>1</v>
      </c>
      <c r="BT683">
        <v>1</v>
      </c>
      <c r="BU683">
        <v>1</v>
      </c>
      <c r="BV683">
        <v>1</v>
      </c>
      <c r="BW683">
        <v>0</v>
      </c>
    </row>
    <row r="684" spans="1:75" x14ac:dyDescent="0.25">
      <c r="A684">
        <v>2449000</v>
      </c>
      <c r="B684">
        <v>1</v>
      </c>
      <c r="C684" s="1">
        <v>34608</v>
      </c>
      <c r="D684">
        <v>1</v>
      </c>
      <c r="E684">
        <v>48.6</v>
      </c>
      <c r="F684">
        <v>116.7</v>
      </c>
      <c r="G684">
        <v>27</v>
      </c>
      <c r="H684">
        <v>9</v>
      </c>
      <c r="I684">
        <v>1</v>
      </c>
      <c r="J684">
        <v>1</v>
      </c>
      <c r="K684">
        <v>1</v>
      </c>
      <c r="N684">
        <v>0</v>
      </c>
      <c r="O684">
        <v>1.3</v>
      </c>
      <c r="P684">
        <v>0</v>
      </c>
      <c r="Q684">
        <v>2.6</v>
      </c>
      <c r="R684">
        <v>0</v>
      </c>
      <c r="S684">
        <v>0</v>
      </c>
      <c r="T684">
        <v>0</v>
      </c>
      <c r="U684">
        <v>0</v>
      </c>
      <c r="V684">
        <v>0</v>
      </c>
      <c r="W684">
        <v>0</v>
      </c>
      <c r="X684">
        <v>0</v>
      </c>
      <c r="Y684">
        <v>0</v>
      </c>
      <c r="Z684">
        <v>0</v>
      </c>
      <c r="AA684">
        <v>8.6</v>
      </c>
      <c r="AB684">
        <v>0</v>
      </c>
      <c r="AC684">
        <v>0</v>
      </c>
      <c r="AD684">
        <v>0</v>
      </c>
      <c r="AE684">
        <v>0</v>
      </c>
      <c r="AF684">
        <v>9.1999999999999993</v>
      </c>
      <c r="AG684">
        <v>0</v>
      </c>
      <c r="AH684">
        <v>4.0999999999999996</v>
      </c>
      <c r="AI684">
        <v>0</v>
      </c>
      <c r="AJ684">
        <v>0</v>
      </c>
      <c r="AK684">
        <v>0</v>
      </c>
      <c r="AL684">
        <v>33.299999999999997</v>
      </c>
      <c r="AM684">
        <v>8.6999999999999993</v>
      </c>
      <c r="AN684">
        <v>48.6</v>
      </c>
      <c r="AO684">
        <v>0.3</v>
      </c>
      <c r="AP684">
        <v>0</v>
      </c>
      <c r="AQ684">
        <v>0</v>
      </c>
      <c r="AR684">
        <v>0</v>
      </c>
      <c r="AS684">
        <v>1</v>
      </c>
      <c r="AT684">
        <v>1</v>
      </c>
      <c r="AU684">
        <v>1</v>
      </c>
      <c r="AV684">
        <v>1</v>
      </c>
      <c r="AW684">
        <v>1</v>
      </c>
      <c r="AX684">
        <v>1</v>
      </c>
      <c r="AY684">
        <v>1</v>
      </c>
      <c r="AZ684">
        <v>1</v>
      </c>
      <c r="BA684">
        <v>1</v>
      </c>
      <c r="BB684">
        <v>1</v>
      </c>
      <c r="BC684">
        <v>1</v>
      </c>
      <c r="BD684">
        <v>1</v>
      </c>
      <c r="BE684">
        <v>1</v>
      </c>
      <c r="BF684">
        <v>1</v>
      </c>
      <c r="BG684">
        <v>1</v>
      </c>
      <c r="BH684">
        <v>1</v>
      </c>
      <c r="BI684">
        <v>1</v>
      </c>
      <c r="BJ684">
        <v>1</v>
      </c>
      <c r="BK684">
        <v>1</v>
      </c>
      <c r="BL684">
        <v>1</v>
      </c>
      <c r="BM684">
        <v>1</v>
      </c>
      <c r="BN684">
        <v>1</v>
      </c>
      <c r="BO684">
        <v>1</v>
      </c>
      <c r="BP684">
        <v>1</v>
      </c>
      <c r="BQ684">
        <v>1</v>
      </c>
      <c r="BR684">
        <v>1</v>
      </c>
      <c r="BS684">
        <v>1</v>
      </c>
      <c r="BT684">
        <v>1</v>
      </c>
      <c r="BU684">
        <v>1</v>
      </c>
      <c r="BV684">
        <v>1</v>
      </c>
      <c r="BW684">
        <v>1</v>
      </c>
    </row>
    <row r="685" spans="1:75" x14ac:dyDescent="0.25">
      <c r="A685">
        <v>2449000</v>
      </c>
      <c r="B685">
        <v>1</v>
      </c>
      <c r="C685" s="1">
        <v>34639</v>
      </c>
      <c r="D685">
        <v>1</v>
      </c>
      <c r="E685">
        <v>23.7</v>
      </c>
      <c r="F685">
        <v>96.8</v>
      </c>
      <c r="G685">
        <v>10</v>
      </c>
      <c r="H685">
        <v>6</v>
      </c>
      <c r="I685">
        <v>1</v>
      </c>
      <c r="J685">
        <v>1</v>
      </c>
      <c r="K685">
        <v>1</v>
      </c>
      <c r="N685">
        <v>0</v>
      </c>
      <c r="O685">
        <v>0</v>
      </c>
      <c r="P685">
        <v>0</v>
      </c>
      <c r="Q685">
        <v>0</v>
      </c>
      <c r="R685">
        <v>0</v>
      </c>
      <c r="S685">
        <v>0</v>
      </c>
      <c r="T685">
        <v>9.6</v>
      </c>
      <c r="U685">
        <v>11.3</v>
      </c>
      <c r="V685">
        <v>0</v>
      </c>
      <c r="W685">
        <v>23.7</v>
      </c>
      <c r="X685">
        <v>0</v>
      </c>
      <c r="Y685">
        <v>0</v>
      </c>
      <c r="Z685">
        <v>0</v>
      </c>
      <c r="AA685">
        <v>0</v>
      </c>
      <c r="AB685">
        <v>0</v>
      </c>
      <c r="AC685">
        <v>0</v>
      </c>
      <c r="AD685">
        <v>19.100000000000001</v>
      </c>
      <c r="AE685">
        <v>20.8</v>
      </c>
      <c r="AF685">
        <v>0</v>
      </c>
      <c r="AG685">
        <v>0</v>
      </c>
      <c r="AH685">
        <v>0</v>
      </c>
      <c r="AI685">
        <v>0</v>
      </c>
      <c r="AJ685">
        <v>0</v>
      </c>
      <c r="AK685">
        <v>0</v>
      </c>
      <c r="AL685">
        <v>0</v>
      </c>
      <c r="AM685">
        <v>0</v>
      </c>
      <c r="AN685">
        <v>0</v>
      </c>
      <c r="AO685">
        <v>12.3</v>
      </c>
      <c r="AP685">
        <v>0</v>
      </c>
      <c r="AQ685">
        <v>0</v>
      </c>
      <c r="AS685">
        <v>1</v>
      </c>
      <c r="AT685">
        <v>1</v>
      </c>
      <c r="AU685">
        <v>1</v>
      </c>
      <c r="AV685">
        <v>1</v>
      </c>
      <c r="AW685">
        <v>1</v>
      </c>
      <c r="AX685">
        <v>1</v>
      </c>
      <c r="AY685">
        <v>1</v>
      </c>
      <c r="AZ685">
        <v>1</v>
      </c>
      <c r="BA685">
        <v>1</v>
      </c>
      <c r="BB685">
        <v>1</v>
      </c>
      <c r="BC685">
        <v>1</v>
      </c>
      <c r="BD685">
        <v>1</v>
      </c>
      <c r="BE685">
        <v>1</v>
      </c>
      <c r="BF685">
        <v>1</v>
      </c>
      <c r="BG685">
        <v>1</v>
      </c>
      <c r="BH685">
        <v>1</v>
      </c>
      <c r="BI685">
        <v>1</v>
      </c>
      <c r="BJ685">
        <v>1</v>
      </c>
      <c r="BK685">
        <v>1</v>
      </c>
      <c r="BL685">
        <v>1</v>
      </c>
      <c r="BM685">
        <v>1</v>
      </c>
      <c r="BN685">
        <v>1</v>
      </c>
      <c r="BO685">
        <v>1</v>
      </c>
      <c r="BP685">
        <v>1</v>
      </c>
      <c r="BQ685">
        <v>1</v>
      </c>
      <c r="BR685">
        <v>1</v>
      </c>
      <c r="BS685">
        <v>1</v>
      </c>
      <c r="BT685">
        <v>1</v>
      </c>
      <c r="BU685">
        <v>1</v>
      </c>
      <c r="BV685">
        <v>1</v>
      </c>
      <c r="BW685">
        <v>0</v>
      </c>
    </row>
    <row r="686" spans="1:75" x14ac:dyDescent="0.25">
      <c r="A686">
        <v>2449000</v>
      </c>
      <c r="B686">
        <v>1</v>
      </c>
      <c r="C686" s="1">
        <v>34669</v>
      </c>
      <c r="D686">
        <v>1</v>
      </c>
      <c r="E686">
        <v>42.9</v>
      </c>
      <c r="F686">
        <v>152.1</v>
      </c>
      <c r="G686">
        <v>16</v>
      </c>
      <c r="H686">
        <v>9</v>
      </c>
      <c r="I686">
        <v>1</v>
      </c>
      <c r="J686">
        <v>1</v>
      </c>
      <c r="K686">
        <v>1</v>
      </c>
      <c r="N686">
        <v>0</v>
      </c>
      <c r="O686">
        <v>0</v>
      </c>
      <c r="P686">
        <v>0</v>
      </c>
      <c r="Q686">
        <v>0</v>
      </c>
      <c r="R686">
        <v>0</v>
      </c>
      <c r="S686">
        <v>28.3</v>
      </c>
      <c r="T686">
        <v>13.1</v>
      </c>
      <c r="U686">
        <v>0</v>
      </c>
      <c r="V686">
        <v>0</v>
      </c>
      <c r="W686">
        <v>0</v>
      </c>
      <c r="X686">
        <v>0</v>
      </c>
      <c r="Y686">
        <v>7.8</v>
      </c>
      <c r="Z686">
        <v>0.4</v>
      </c>
      <c r="AA686">
        <v>0</v>
      </c>
      <c r="AB686">
        <v>8.6</v>
      </c>
      <c r="AC686">
        <v>42.9</v>
      </c>
      <c r="AD686">
        <v>0</v>
      </c>
      <c r="AE686">
        <v>0</v>
      </c>
      <c r="AF686">
        <v>0</v>
      </c>
      <c r="AG686">
        <v>0</v>
      </c>
      <c r="AH686">
        <v>0</v>
      </c>
      <c r="AI686">
        <v>31</v>
      </c>
      <c r="AJ686">
        <v>0</v>
      </c>
      <c r="AK686">
        <v>0</v>
      </c>
      <c r="AL686">
        <v>0</v>
      </c>
      <c r="AM686">
        <v>0</v>
      </c>
      <c r="AN686">
        <v>0</v>
      </c>
      <c r="AO686">
        <v>9.8000000000000007</v>
      </c>
      <c r="AP686">
        <v>0</v>
      </c>
      <c r="AQ686">
        <v>0</v>
      </c>
      <c r="AR686">
        <v>10.199999999999999</v>
      </c>
      <c r="AS686">
        <v>1</v>
      </c>
      <c r="AT686">
        <v>1</v>
      </c>
      <c r="AU686">
        <v>1</v>
      </c>
      <c r="AV686">
        <v>1</v>
      </c>
      <c r="AW686">
        <v>1</v>
      </c>
      <c r="AX686">
        <v>1</v>
      </c>
      <c r="AY686">
        <v>1</v>
      </c>
      <c r="AZ686">
        <v>1</v>
      </c>
      <c r="BA686">
        <v>1</v>
      </c>
      <c r="BB686">
        <v>1</v>
      </c>
      <c r="BC686">
        <v>1</v>
      </c>
      <c r="BD686">
        <v>1</v>
      </c>
      <c r="BE686">
        <v>1</v>
      </c>
      <c r="BF686">
        <v>1</v>
      </c>
      <c r="BG686">
        <v>1</v>
      </c>
      <c r="BH686">
        <v>1</v>
      </c>
      <c r="BI686">
        <v>1</v>
      </c>
      <c r="BJ686">
        <v>1</v>
      </c>
      <c r="BK686">
        <v>1</v>
      </c>
      <c r="BL686">
        <v>1</v>
      </c>
      <c r="BM686">
        <v>1</v>
      </c>
      <c r="BN686">
        <v>1</v>
      </c>
      <c r="BO686">
        <v>1</v>
      </c>
      <c r="BP686">
        <v>1</v>
      </c>
      <c r="BQ686">
        <v>1</v>
      </c>
      <c r="BR686">
        <v>1</v>
      </c>
      <c r="BS686">
        <v>1</v>
      </c>
      <c r="BT686">
        <v>1</v>
      </c>
      <c r="BU686">
        <v>1</v>
      </c>
      <c r="BV686">
        <v>1</v>
      </c>
      <c r="BW686">
        <v>1</v>
      </c>
    </row>
    <row r="687" spans="1:75" s="2" customFormat="1" x14ac:dyDescent="0.25">
      <c r="A687" s="2">
        <v>2449000</v>
      </c>
      <c r="B687" s="2">
        <v>1</v>
      </c>
      <c r="C687" s="3">
        <v>34700</v>
      </c>
      <c r="D687" s="2">
        <v>1</v>
      </c>
      <c r="E687" s="2">
        <v>128.5</v>
      </c>
      <c r="F687" s="2">
        <v>419.8</v>
      </c>
      <c r="G687" s="2">
        <v>11</v>
      </c>
      <c r="H687" s="2">
        <v>12</v>
      </c>
      <c r="I687" s="2">
        <v>1</v>
      </c>
      <c r="J687" s="2">
        <v>1</v>
      </c>
      <c r="K687" s="2">
        <v>1</v>
      </c>
      <c r="N687" s="2">
        <v>8.6</v>
      </c>
      <c r="O687" s="2">
        <v>0</v>
      </c>
      <c r="P687" s="2">
        <v>0</v>
      </c>
      <c r="Q687" s="2">
        <v>0</v>
      </c>
      <c r="R687" s="2">
        <v>0</v>
      </c>
      <c r="S687" s="2">
        <v>12.1</v>
      </c>
      <c r="T687" s="2">
        <v>67.599999999999994</v>
      </c>
      <c r="U687" s="2">
        <v>78.2</v>
      </c>
      <c r="V687" s="2">
        <v>35.700000000000003</v>
      </c>
      <c r="W687" s="2">
        <v>8.4</v>
      </c>
      <c r="X687" s="2">
        <v>128.5</v>
      </c>
      <c r="Y687" s="2">
        <v>19.399999999999999</v>
      </c>
      <c r="Z687" s="2">
        <v>0</v>
      </c>
      <c r="AA687" s="2">
        <v>0</v>
      </c>
      <c r="AB687" s="2">
        <v>0</v>
      </c>
      <c r="AC687" s="2">
        <v>0</v>
      </c>
      <c r="AD687" s="2">
        <v>0</v>
      </c>
      <c r="AE687" s="2">
        <v>10.199999999999999</v>
      </c>
      <c r="AF687" s="2">
        <v>0</v>
      </c>
      <c r="AG687" s="2">
        <v>7.8</v>
      </c>
      <c r="AH687" s="2">
        <v>0</v>
      </c>
      <c r="AI687" s="2">
        <v>0</v>
      </c>
      <c r="AJ687" s="2">
        <v>0</v>
      </c>
      <c r="AK687" s="2">
        <v>0</v>
      </c>
      <c r="AL687" s="2">
        <v>0</v>
      </c>
      <c r="AM687" s="2">
        <v>0</v>
      </c>
      <c r="AN687" s="2">
        <v>34.200000000000003</v>
      </c>
      <c r="AO687" s="2">
        <v>0</v>
      </c>
      <c r="AP687" s="2">
        <v>0</v>
      </c>
      <c r="AQ687" s="2">
        <v>9.1</v>
      </c>
      <c r="AR687" s="2">
        <v>0</v>
      </c>
      <c r="AS687" s="2">
        <v>1</v>
      </c>
      <c r="AT687" s="2">
        <v>1</v>
      </c>
      <c r="AU687" s="2">
        <v>1</v>
      </c>
      <c r="AV687" s="2">
        <v>1</v>
      </c>
      <c r="AW687" s="2">
        <v>1</v>
      </c>
      <c r="AX687" s="2">
        <v>1</v>
      </c>
      <c r="AY687" s="2">
        <v>1</v>
      </c>
      <c r="AZ687" s="2">
        <v>1</v>
      </c>
      <c r="BA687" s="2">
        <v>1</v>
      </c>
      <c r="BB687" s="2">
        <v>1</v>
      </c>
      <c r="BC687" s="2">
        <v>1</v>
      </c>
      <c r="BD687" s="2">
        <v>1</v>
      </c>
      <c r="BE687" s="2">
        <v>1</v>
      </c>
      <c r="BF687" s="2">
        <v>1</v>
      </c>
      <c r="BG687" s="2">
        <v>1</v>
      </c>
      <c r="BH687" s="2">
        <v>1</v>
      </c>
      <c r="BI687" s="2">
        <v>1</v>
      </c>
      <c r="BJ687" s="2">
        <v>1</v>
      </c>
      <c r="BK687" s="2">
        <v>1</v>
      </c>
      <c r="BL687" s="2">
        <v>1</v>
      </c>
      <c r="BM687" s="2">
        <v>1</v>
      </c>
      <c r="BN687" s="2">
        <v>1</v>
      </c>
      <c r="BO687" s="2">
        <v>1</v>
      </c>
      <c r="BP687" s="2">
        <v>1</v>
      </c>
      <c r="BQ687" s="2">
        <v>1</v>
      </c>
      <c r="BR687" s="2">
        <v>1</v>
      </c>
      <c r="BS687" s="2">
        <v>1</v>
      </c>
      <c r="BT687" s="2">
        <v>1</v>
      </c>
      <c r="BU687" s="2">
        <v>1</v>
      </c>
      <c r="BV687" s="2">
        <v>1</v>
      </c>
      <c r="BW687" s="2">
        <v>1</v>
      </c>
    </row>
    <row r="688" spans="1:75" x14ac:dyDescent="0.25">
      <c r="A688">
        <v>2449000</v>
      </c>
      <c r="B688">
        <v>1</v>
      </c>
      <c r="C688" s="1">
        <v>34731</v>
      </c>
      <c r="D688">
        <v>1</v>
      </c>
      <c r="E688">
        <v>48.9</v>
      </c>
      <c r="F688">
        <v>101.3</v>
      </c>
      <c r="G688">
        <v>5</v>
      </c>
      <c r="H688">
        <v>5</v>
      </c>
      <c r="I688">
        <v>1</v>
      </c>
      <c r="J688">
        <v>1</v>
      </c>
      <c r="K688">
        <v>1</v>
      </c>
      <c r="N688">
        <v>0</v>
      </c>
      <c r="O688">
        <v>0</v>
      </c>
      <c r="P688">
        <v>0</v>
      </c>
      <c r="Q688">
        <v>10.6</v>
      </c>
      <c r="R688">
        <v>48.9</v>
      </c>
      <c r="S688">
        <v>0</v>
      </c>
      <c r="T688">
        <v>0</v>
      </c>
      <c r="U688">
        <v>0</v>
      </c>
      <c r="V688">
        <v>0</v>
      </c>
      <c r="W688">
        <v>0</v>
      </c>
      <c r="X688">
        <v>0</v>
      </c>
      <c r="Y688">
        <v>0</v>
      </c>
      <c r="Z688">
        <v>0</v>
      </c>
      <c r="AA688">
        <v>0</v>
      </c>
      <c r="AB688">
        <v>16.3</v>
      </c>
      <c r="AC688">
        <v>0</v>
      </c>
      <c r="AD688">
        <v>0</v>
      </c>
      <c r="AE688">
        <v>0</v>
      </c>
      <c r="AF688">
        <v>25.2</v>
      </c>
      <c r="AG688">
        <v>0</v>
      </c>
      <c r="AH688">
        <v>0</v>
      </c>
      <c r="AI688">
        <v>0</v>
      </c>
      <c r="AJ688">
        <v>0.3</v>
      </c>
      <c r="AK688">
        <v>0</v>
      </c>
      <c r="AL688">
        <v>0</v>
      </c>
      <c r="AM688">
        <v>0</v>
      </c>
      <c r="AN688">
        <v>0</v>
      </c>
      <c r="AO688">
        <v>0</v>
      </c>
      <c r="AS688">
        <v>1</v>
      </c>
      <c r="AT688">
        <v>1</v>
      </c>
      <c r="AU688">
        <v>1</v>
      </c>
      <c r="AV688">
        <v>1</v>
      </c>
      <c r="AW688">
        <v>1</v>
      </c>
      <c r="AX688">
        <v>1</v>
      </c>
      <c r="AY688">
        <v>1</v>
      </c>
      <c r="AZ688">
        <v>1</v>
      </c>
      <c r="BA688">
        <v>1</v>
      </c>
      <c r="BB688">
        <v>1</v>
      </c>
      <c r="BC688">
        <v>1</v>
      </c>
      <c r="BD688">
        <v>1</v>
      </c>
      <c r="BE688">
        <v>1</v>
      </c>
      <c r="BF688">
        <v>1</v>
      </c>
      <c r="BG688">
        <v>1</v>
      </c>
      <c r="BH688">
        <v>1</v>
      </c>
      <c r="BI688">
        <v>1</v>
      </c>
      <c r="BJ688">
        <v>1</v>
      </c>
      <c r="BK688">
        <v>1</v>
      </c>
      <c r="BL688">
        <v>1</v>
      </c>
      <c r="BM688">
        <v>1</v>
      </c>
      <c r="BN688">
        <v>1</v>
      </c>
      <c r="BO688">
        <v>1</v>
      </c>
      <c r="BP688">
        <v>1</v>
      </c>
      <c r="BQ688">
        <v>1</v>
      </c>
      <c r="BR688">
        <v>1</v>
      </c>
      <c r="BS688">
        <v>1</v>
      </c>
      <c r="BT688">
        <v>1</v>
      </c>
      <c r="BU688">
        <v>0</v>
      </c>
    </row>
    <row r="689" spans="1:75" x14ac:dyDescent="0.25">
      <c r="A689">
        <v>2449000</v>
      </c>
      <c r="B689">
        <v>1</v>
      </c>
      <c r="C689" s="1">
        <v>34759</v>
      </c>
      <c r="D689">
        <v>1</v>
      </c>
      <c r="E689">
        <v>9.9</v>
      </c>
      <c r="F689">
        <v>10.8</v>
      </c>
      <c r="G689">
        <v>4</v>
      </c>
      <c r="H689">
        <v>2</v>
      </c>
      <c r="I689">
        <v>1</v>
      </c>
      <c r="J689">
        <v>1</v>
      </c>
      <c r="K689">
        <v>1</v>
      </c>
      <c r="N689">
        <v>0</v>
      </c>
      <c r="O689">
        <v>0</v>
      </c>
      <c r="P689">
        <v>0</v>
      </c>
      <c r="Q689">
        <v>9.9</v>
      </c>
      <c r="R689">
        <v>0</v>
      </c>
      <c r="S689">
        <v>0.9</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1</v>
      </c>
      <c r="AT689">
        <v>1</v>
      </c>
      <c r="AU689">
        <v>1</v>
      </c>
      <c r="AV689">
        <v>1</v>
      </c>
      <c r="AW689">
        <v>1</v>
      </c>
      <c r="AX689">
        <v>1</v>
      </c>
      <c r="AY689">
        <v>1</v>
      </c>
      <c r="AZ689">
        <v>1</v>
      </c>
      <c r="BA689">
        <v>1</v>
      </c>
      <c r="BB689">
        <v>1</v>
      </c>
      <c r="BC689">
        <v>1</v>
      </c>
      <c r="BD689">
        <v>1</v>
      </c>
      <c r="BE689">
        <v>1</v>
      </c>
      <c r="BF689">
        <v>1</v>
      </c>
      <c r="BG689">
        <v>1</v>
      </c>
      <c r="BH689">
        <v>1</v>
      </c>
      <c r="BI689">
        <v>1</v>
      </c>
      <c r="BJ689">
        <v>1</v>
      </c>
      <c r="BK689">
        <v>1</v>
      </c>
      <c r="BL689">
        <v>1</v>
      </c>
      <c r="BM689">
        <v>1</v>
      </c>
      <c r="BN689">
        <v>1</v>
      </c>
      <c r="BO689">
        <v>1</v>
      </c>
      <c r="BP689">
        <v>1</v>
      </c>
      <c r="BQ689">
        <v>1</v>
      </c>
      <c r="BR689">
        <v>1</v>
      </c>
      <c r="BS689">
        <v>1</v>
      </c>
      <c r="BT689">
        <v>1</v>
      </c>
      <c r="BU689">
        <v>1</v>
      </c>
      <c r="BV689">
        <v>1</v>
      </c>
      <c r="BW689">
        <v>1</v>
      </c>
    </row>
    <row r="690" spans="1:75" x14ac:dyDescent="0.25">
      <c r="A690">
        <v>2449000</v>
      </c>
      <c r="B690">
        <v>1</v>
      </c>
      <c r="C690" s="1">
        <v>34790</v>
      </c>
      <c r="D690">
        <v>1</v>
      </c>
      <c r="E690">
        <v>61.4</v>
      </c>
      <c r="F690">
        <v>75.5</v>
      </c>
      <c r="G690">
        <v>20</v>
      </c>
      <c r="H690">
        <v>2</v>
      </c>
      <c r="I690">
        <v>1</v>
      </c>
      <c r="J690">
        <v>1</v>
      </c>
      <c r="K690">
        <v>1</v>
      </c>
      <c r="N690">
        <v>14.1</v>
      </c>
      <c r="O690">
        <v>0</v>
      </c>
      <c r="P690">
        <v>0</v>
      </c>
      <c r="Q690">
        <v>0</v>
      </c>
      <c r="R690">
        <v>0</v>
      </c>
      <c r="S690">
        <v>0</v>
      </c>
      <c r="T690">
        <v>0</v>
      </c>
      <c r="U690">
        <v>0</v>
      </c>
      <c r="V690">
        <v>0</v>
      </c>
      <c r="W690">
        <v>0</v>
      </c>
      <c r="X690">
        <v>0</v>
      </c>
      <c r="Y690">
        <v>0</v>
      </c>
      <c r="Z690">
        <v>0</v>
      </c>
      <c r="AA690">
        <v>0</v>
      </c>
      <c r="AB690">
        <v>0</v>
      </c>
      <c r="AC690">
        <v>0</v>
      </c>
      <c r="AD690">
        <v>0</v>
      </c>
      <c r="AE690">
        <v>0</v>
      </c>
      <c r="AF690">
        <v>0</v>
      </c>
      <c r="AG690">
        <v>61.4</v>
      </c>
      <c r="AH690">
        <v>0</v>
      </c>
      <c r="AI690">
        <v>0</v>
      </c>
      <c r="AJ690">
        <v>0</v>
      </c>
      <c r="AK690">
        <v>0</v>
      </c>
      <c r="AL690">
        <v>0</v>
      </c>
      <c r="AM690">
        <v>0</v>
      </c>
      <c r="AN690">
        <v>0</v>
      </c>
      <c r="AO690">
        <v>0</v>
      </c>
      <c r="AP690">
        <v>0</v>
      </c>
      <c r="AQ690">
        <v>0</v>
      </c>
      <c r="AS690">
        <v>1</v>
      </c>
      <c r="AT690">
        <v>1</v>
      </c>
      <c r="AU690">
        <v>1</v>
      </c>
      <c r="AV690">
        <v>1</v>
      </c>
      <c r="AW690">
        <v>1</v>
      </c>
      <c r="AX690">
        <v>1</v>
      </c>
      <c r="AY690">
        <v>1</v>
      </c>
      <c r="AZ690">
        <v>1</v>
      </c>
      <c r="BA690">
        <v>1</v>
      </c>
      <c r="BB690">
        <v>1</v>
      </c>
      <c r="BC690">
        <v>1</v>
      </c>
      <c r="BD690">
        <v>1</v>
      </c>
      <c r="BE690">
        <v>1</v>
      </c>
      <c r="BF690">
        <v>1</v>
      </c>
      <c r="BG690">
        <v>1</v>
      </c>
      <c r="BH690">
        <v>1</v>
      </c>
      <c r="BI690">
        <v>1</v>
      </c>
      <c r="BJ690">
        <v>1</v>
      </c>
      <c r="BK690">
        <v>1</v>
      </c>
      <c r="BL690">
        <v>1</v>
      </c>
      <c r="BM690">
        <v>1</v>
      </c>
      <c r="BN690">
        <v>1</v>
      </c>
      <c r="BO690">
        <v>1</v>
      </c>
      <c r="BP690">
        <v>1</v>
      </c>
      <c r="BQ690">
        <v>1</v>
      </c>
      <c r="BR690">
        <v>1</v>
      </c>
      <c r="BS690">
        <v>1</v>
      </c>
      <c r="BT690">
        <v>1</v>
      </c>
      <c r="BU690">
        <v>1</v>
      </c>
      <c r="BV690">
        <v>1</v>
      </c>
      <c r="BW690">
        <v>0</v>
      </c>
    </row>
    <row r="691" spans="1:75" x14ac:dyDescent="0.25">
      <c r="A691">
        <v>2449000</v>
      </c>
      <c r="B691">
        <v>1</v>
      </c>
      <c r="C691" s="1">
        <v>34820</v>
      </c>
      <c r="D691">
        <v>1</v>
      </c>
      <c r="E691">
        <v>22.1</v>
      </c>
      <c r="F691">
        <v>30.7</v>
      </c>
      <c r="G691">
        <v>7</v>
      </c>
      <c r="H691">
        <v>2</v>
      </c>
      <c r="I691">
        <v>1</v>
      </c>
      <c r="J691">
        <v>1</v>
      </c>
      <c r="K691">
        <v>1</v>
      </c>
      <c r="N691">
        <v>0</v>
      </c>
      <c r="O691">
        <v>0</v>
      </c>
      <c r="P691">
        <v>0</v>
      </c>
      <c r="Q691">
        <v>0</v>
      </c>
      <c r="R691">
        <v>0</v>
      </c>
      <c r="S691">
        <v>0</v>
      </c>
      <c r="T691">
        <v>22.1</v>
      </c>
      <c r="U691">
        <v>0</v>
      </c>
      <c r="V691">
        <v>0</v>
      </c>
      <c r="W691">
        <v>8.6</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1</v>
      </c>
      <c r="AT691">
        <v>1</v>
      </c>
      <c r="AU691">
        <v>1</v>
      </c>
      <c r="AV691">
        <v>1</v>
      </c>
      <c r="AW691">
        <v>1</v>
      </c>
      <c r="AX691">
        <v>1</v>
      </c>
      <c r="AY691">
        <v>1</v>
      </c>
      <c r="AZ691">
        <v>1</v>
      </c>
      <c r="BA691">
        <v>1</v>
      </c>
      <c r="BB691">
        <v>1</v>
      </c>
      <c r="BC691">
        <v>1</v>
      </c>
      <c r="BD691">
        <v>1</v>
      </c>
      <c r="BE691">
        <v>1</v>
      </c>
      <c r="BF691">
        <v>1</v>
      </c>
      <c r="BG691">
        <v>1</v>
      </c>
      <c r="BH691">
        <v>1</v>
      </c>
      <c r="BI691">
        <v>1</v>
      </c>
      <c r="BJ691">
        <v>1</v>
      </c>
      <c r="BK691">
        <v>1</v>
      </c>
      <c r="BL691">
        <v>1</v>
      </c>
      <c r="BM691">
        <v>1</v>
      </c>
      <c r="BN691">
        <v>1</v>
      </c>
      <c r="BO691">
        <v>1</v>
      </c>
      <c r="BP691">
        <v>1</v>
      </c>
      <c r="BQ691">
        <v>1</v>
      </c>
      <c r="BR691">
        <v>1</v>
      </c>
      <c r="BS691">
        <v>1</v>
      </c>
      <c r="BT691">
        <v>1</v>
      </c>
      <c r="BU691">
        <v>1</v>
      </c>
      <c r="BV691">
        <v>1</v>
      </c>
      <c r="BW691">
        <v>1</v>
      </c>
    </row>
    <row r="692" spans="1:75" x14ac:dyDescent="0.25">
      <c r="A692">
        <v>2449000</v>
      </c>
      <c r="B692">
        <v>1</v>
      </c>
      <c r="C692" s="1">
        <v>34851</v>
      </c>
      <c r="D692">
        <v>1</v>
      </c>
      <c r="E692">
        <v>8.6</v>
      </c>
      <c r="F692">
        <v>14.3</v>
      </c>
      <c r="G692">
        <v>24</v>
      </c>
      <c r="H692">
        <v>3</v>
      </c>
      <c r="I692">
        <v>1</v>
      </c>
      <c r="J692">
        <v>1</v>
      </c>
      <c r="K692">
        <v>1</v>
      </c>
      <c r="N692">
        <v>0</v>
      </c>
      <c r="O692">
        <v>0</v>
      </c>
      <c r="P692">
        <v>0</v>
      </c>
      <c r="Q692">
        <v>0</v>
      </c>
      <c r="R692">
        <v>0</v>
      </c>
      <c r="S692">
        <v>0</v>
      </c>
      <c r="T692">
        <v>0</v>
      </c>
      <c r="U692">
        <v>0</v>
      </c>
      <c r="V692">
        <v>0</v>
      </c>
      <c r="W692">
        <v>0</v>
      </c>
      <c r="X692">
        <v>0</v>
      </c>
      <c r="Y692">
        <v>0</v>
      </c>
      <c r="Z692">
        <v>0</v>
      </c>
      <c r="AA692">
        <v>0</v>
      </c>
      <c r="AB692">
        <v>0</v>
      </c>
      <c r="AC692">
        <v>0</v>
      </c>
      <c r="AD692">
        <v>2.9</v>
      </c>
      <c r="AE692">
        <v>0</v>
      </c>
      <c r="AF692">
        <v>0</v>
      </c>
      <c r="AG692">
        <v>0</v>
      </c>
      <c r="AH692">
        <v>0</v>
      </c>
      <c r="AI692">
        <v>0</v>
      </c>
      <c r="AJ692">
        <v>0</v>
      </c>
      <c r="AK692">
        <v>8.6</v>
      </c>
      <c r="AL692">
        <v>0</v>
      </c>
      <c r="AM692">
        <v>0</v>
      </c>
      <c r="AN692">
        <v>0</v>
      </c>
      <c r="AO692">
        <v>0</v>
      </c>
      <c r="AP692">
        <v>2.8</v>
      </c>
      <c r="AQ692">
        <v>0</v>
      </c>
      <c r="AS692">
        <v>1</v>
      </c>
      <c r="AT692">
        <v>1</v>
      </c>
      <c r="AU692">
        <v>1</v>
      </c>
      <c r="AV692">
        <v>1</v>
      </c>
      <c r="AW692">
        <v>1</v>
      </c>
      <c r="AX692">
        <v>1</v>
      </c>
      <c r="AY692">
        <v>1</v>
      </c>
      <c r="AZ692">
        <v>1</v>
      </c>
      <c r="BA692">
        <v>1</v>
      </c>
      <c r="BB692">
        <v>1</v>
      </c>
      <c r="BC692">
        <v>1</v>
      </c>
      <c r="BD692">
        <v>1</v>
      </c>
      <c r="BE692">
        <v>1</v>
      </c>
      <c r="BF692">
        <v>1</v>
      </c>
      <c r="BG692">
        <v>1</v>
      </c>
      <c r="BH692">
        <v>1</v>
      </c>
      <c r="BI692">
        <v>1</v>
      </c>
      <c r="BJ692">
        <v>1</v>
      </c>
      <c r="BK692">
        <v>1</v>
      </c>
      <c r="BL692">
        <v>1</v>
      </c>
      <c r="BM692">
        <v>1</v>
      </c>
      <c r="BN692">
        <v>1</v>
      </c>
      <c r="BO692">
        <v>1</v>
      </c>
      <c r="BP692">
        <v>1</v>
      </c>
      <c r="BQ692">
        <v>1</v>
      </c>
      <c r="BR692">
        <v>1</v>
      </c>
      <c r="BS692">
        <v>1</v>
      </c>
      <c r="BT692">
        <v>1</v>
      </c>
      <c r="BU692">
        <v>1</v>
      </c>
      <c r="BV692">
        <v>1</v>
      </c>
      <c r="BW692">
        <v>0</v>
      </c>
    </row>
    <row r="693" spans="1:75" x14ac:dyDescent="0.25">
      <c r="A693">
        <v>2449000</v>
      </c>
      <c r="B693">
        <v>1</v>
      </c>
      <c r="C693" s="1">
        <v>34881</v>
      </c>
      <c r="D693">
        <v>1</v>
      </c>
      <c r="E693">
        <v>20.3</v>
      </c>
      <c r="F693">
        <v>45.7</v>
      </c>
      <c r="G693">
        <v>21</v>
      </c>
      <c r="H693">
        <v>4</v>
      </c>
      <c r="I693">
        <v>1</v>
      </c>
      <c r="J693">
        <v>1</v>
      </c>
      <c r="K693">
        <v>1</v>
      </c>
      <c r="N693">
        <v>0</v>
      </c>
      <c r="O693">
        <v>0</v>
      </c>
      <c r="P693">
        <v>0</v>
      </c>
      <c r="Q693">
        <v>0</v>
      </c>
      <c r="R693">
        <v>0</v>
      </c>
      <c r="S693">
        <v>0</v>
      </c>
      <c r="T693">
        <v>0</v>
      </c>
      <c r="U693">
        <v>0</v>
      </c>
      <c r="V693">
        <v>12.6</v>
      </c>
      <c r="W693">
        <v>0</v>
      </c>
      <c r="X693">
        <v>0</v>
      </c>
      <c r="Y693">
        <v>0</v>
      </c>
      <c r="Z693">
        <v>0</v>
      </c>
      <c r="AA693">
        <v>0</v>
      </c>
      <c r="AB693">
        <v>0</v>
      </c>
      <c r="AC693">
        <v>0</v>
      </c>
      <c r="AD693">
        <v>0</v>
      </c>
      <c r="AE693">
        <v>0</v>
      </c>
      <c r="AF693">
        <v>0</v>
      </c>
      <c r="AG693">
        <v>0.7</v>
      </c>
      <c r="AH693">
        <v>20.3</v>
      </c>
      <c r="AI693">
        <v>12.1</v>
      </c>
      <c r="AJ693">
        <v>0</v>
      </c>
      <c r="AK693">
        <v>0</v>
      </c>
      <c r="AL693">
        <v>0</v>
      </c>
      <c r="AM693">
        <v>0</v>
      </c>
      <c r="AN693">
        <v>0</v>
      </c>
      <c r="AO693">
        <v>0</v>
      </c>
      <c r="AP693">
        <v>0</v>
      </c>
      <c r="AQ693">
        <v>0</v>
      </c>
      <c r="AR693">
        <v>0</v>
      </c>
      <c r="AS693">
        <v>1</v>
      </c>
      <c r="AT693">
        <v>1</v>
      </c>
      <c r="AU693">
        <v>1</v>
      </c>
      <c r="AV693">
        <v>1</v>
      </c>
      <c r="AW693">
        <v>1</v>
      </c>
      <c r="AX693">
        <v>1</v>
      </c>
      <c r="AY693">
        <v>1</v>
      </c>
      <c r="AZ693">
        <v>1</v>
      </c>
      <c r="BA693">
        <v>1</v>
      </c>
      <c r="BB693">
        <v>1</v>
      </c>
      <c r="BC693">
        <v>1</v>
      </c>
      <c r="BD693">
        <v>1</v>
      </c>
      <c r="BE693">
        <v>1</v>
      </c>
      <c r="BF693">
        <v>1</v>
      </c>
      <c r="BG693">
        <v>1</v>
      </c>
      <c r="BH693">
        <v>1</v>
      </c>
      <c r="BI693">
        <v>1</v>
      </c>
      <c r="BJ693">
        <v>1</v>
      </c>
      <c r="BK693">
        <v>1</v>
      </c>
      <c r="BL693">
        <v>1</v>
      </c>
      <c r="BM693">
        <v>1</v>
      </c>
      <c r="BN693">
        <v>1</v>
      </c>
      <c r="BO693">
        <v>1</v>
      </c>
      <c r="BP693">
        <v>1</v>
      </c>
      <c r="BQ693">
        <v>1</v>
      </c>
      <c r="BR693">
        <v>1</v>
      </c>
      <c r="BS693">
        <v>1</v>
      </c>
      <c r="BT693">
        <v>1</v>
      </c>
      <c r="BU693">
        <v>1</v>
      </c>
      <c r="BV693">
        <v>1</v>
      </c>
      <c r="BW693">
        <v>1</v>
      </c>
    </row>
    <row r="694" spans="1:75" x14ac:dyDescent="0.25">
      <c r="A694">
        <v>2449000</v>
      </c>
      <c r="B694">
        <v>1</v>
      </c>
      <c r="C694" s="1">
        <v>34912</v>
      </c>
      <c r="D694">
        <v>1</v>
      </c>
      <c r="E694">
        <v>12.6</v>
      </c>
      <c r="F694">
        <v>20.8</v>
      </c>
      <c r="G694">
        <v>4</v>
      </c>
      <c r="H694">
        <v>2</v>
      </c>
      <c r="I694">
        <v>1</v>
      </c>
      <c r="J694">
        <v>1</v>
      </c>
      <c r="K694">
        <v>1</v>
      </c>
      <c r="N694">
        <v>0</v>
      </c>
      <c r="O694">
        <v>0</v>
      </c>
      <c r="P694">
        <v>0</v>
      </c>
      <c r="Q694">
        <v>12.6</v>
      </c>
      <c r="R694">
        <v>8.1999999999999993</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1</v>
      </c>
      <c r="AT694">
        <v>1</v>
      </c>
      <c r="AU694">
        <v>1</v>
      </c>
      <c r="AV694">
        <v>1</v>
      </c>
      <c r="AW694">
        <v>1</v>
      </c>
      <c r="AX694">
        <v>1</v>
      </c>
      <c r="AY694">
        <v>1</v>
      </c>
      <c r="AZ694">
        <v>1</v>
      </c>
      <c r="BA694">
        <v>1</v>
      </c>
      <c r="BB694">
        <v>1</v>
      </c>
      <c r="BC694">
        <v>1</v>
      </c>
      <c r="BD694">
        <v>1</v>
      </c>
      <c r="BE694">
        <v>1</v>
      </c>
      <c r="BF694">
        <v>1</v>
      </c>
      <c r="BG694">
        <v>1</v>
      </c>
      <c r="BH694">
        <v>1</v>
      </c>
      <c r="BI694">
        <v>1</v>
      </c>
      <c r="BJ694">
        <v>1</v>
      </c>
      <c r="BK694">
        <v>1</v>
      </c>
      <c r="BL694">
        <v>1</v>
      </c>
      <c r="BM694">
        <v>1</v>
      </c>
      <c r="BN694">
        <v>1</v>
      </c>
      <c r="BO694">
        <v>1</v>
      </c>
      <c r="BP694">
        <v>1</v>
      </c>
      <c r="BQ694">
        <v>1</v>
      </c>
      <c r="BR694">
        <v>1</v>
      </c>
      <c r="BS694">
        <v>1</v>
      </c>
      <c r="BT694">
        <v>1</v>
      </c>
      <c r="BU694">
        <v>1</v>
      </c>
      <c r="BV694">
        <v>1</v>
      </c>
      <c r="BW694">
        <v>1</v>
      </c>
    </row>
    <row r="695" spans="1:75" x14ac:dyDescent="0.25">
      <c r="A695">
        <v>2449000</v>
      </c>
      <c r="B695">
        <v>1</v>
      </c>
      <c r="C695" s="1">
        <v>34943</v>
      </c>
      <c r="D695">
        <v>1</v>
      </c>
      <c r="E695">
        <v>31.6</v>
      </c>
      <c r="F695">
        <v>106.1</v>
      </c>
      <c r="G695">
        <v>23</v>
      </c>
      <c r="H695">
        <v>6</v>
      </c>
      <c r="I695">
        <v>1</v>
      </c>
      <c r="J695">
        <v>1</v>
      </c>
      <c r="K695">
        <v>1</v>
      </c>
      <c r="N695">
        <v>0</v>
      </c>
      <c r="O695">
        <v>0</v>
      </c>
      <c r="P695">
        <v>0</v>
      </c>
      <c r="Q695">
        <v>0</v>
      </c>
      <c r="R695">
        <v>0</v>
      </c>
      <c r="S695">
        <v>0</v>
      </c>
      <c r="T695">
        <v>0</v>
      </c>
      <c r="U695">
        <v>0</v>
      </c>
      <c r="V695">
        <v>0</v>
      </c>
      <c r="W695">
        <v>0</v>
      </c>
      <c r="X695">
        <v>0</v>
      </c>
      <c r="Y695">
        <v>0</v>
      </c>
      <c r="Z695">
        <v>0</v>
      </c>
      <c r="AA695">
        <v>0</v>
      </c>
      <c r="AB695">
        <v>0</v>
      </c>
      <c r="AC695">
        <v>0</v>
      </c>
      <c r="AD695">
        <v>0</v>
      </c>
      <c r="AE695">
        <v>0</v>
      </c>
      <c r="AF695">
        <v>21.8</v>
      </c>
      <c r="AG695">
        <v>0</v>
      </c>
      <c r="AH695">
        <v>10.9</v>
      </c>
      <c r="AI695">
        <v>0</v>
      </c>
      <c r="AJ695">
        <v>31.6</v>
      </c>
      <c r="AK695">
        <v>18.399999999999999</v>
      </c>
      <c r="AL695">
        <v>21.6</v>
      </c>
      <c r="AM695">
        <v>0</v>
      </c>
      <c r="AN695">
        <v>1.8</v>
      </c>
      <c r="AO695">
        <v>0</v>
      </c>
      <c r="AP695">
        <v>0</v>
      </c>
      <c r="AQ695">
        <v>0</v>
      </c>
      <c r="AS695">
        <v>1</v>
      </c>
      <c r="AT695">
        <v>1</v>
      </c>
      <c r="AU695">
        <v>1</v>
      </c>
      <c r="AV695">
        <v>1</v>
      </c>
      <c r="AW695">
        <v>1</v>
      </c>
      <c r="AX695">
        <v>1</v>
      </c>
      <c r="AY695">
        <v>1</v>
      </c>
      <c r="AZ695">
        <v>1</v>
      </c>
      <c r="BA695">
        <v>1</v>
      </c>
      <c r="BB695">
        <v>1</v>
      </c>
      <c r="BC695">
        <v>1</v>
      </c>
      <c r="BD695">
        <v>1</v>
      </c>
      <c r="BE695">
        <v>1</v>
      </c>
      <c r="BF695">
        <v>1</v>
      </c>
      <c r="BG695">
        <v>1</v>
      </c>
      <c r="BH695">
        <v>1</v>
      </c>
      <c r="BI695">
        <v>1</v>
      </c>
      <c r="BJ695">
        <v>1</v>
      </c>
      <c r="BK695">
        <v>1</v>
      </c>
      <c r="BL695">
        <v>1</v>
      </c>
      <c r="BM695">
        <v>1</v>
      </c>
      <c r="BN695">
        <v>1</v>
      </c>
      <c r="BO695">
        <v>1</v>
      </c>
      <c r="BP695">
        <v>1</v>
      </c>
      <c r="BQ695">
        <v>1</v>
      </c>
      <c r="BR695">
        <v>1</v>
      </c>
      <c r="BS695">
        <v>1</v>
      </c>
      <c r="BT695">
        <v>1</v>
      </c>
      <c r="BU695">
        <v>1</v>
      </c>
      <c r="BV695">
        <v>1</v>
      </c>
      <c r="BW695">
        <v>0</v>
      </c>
    </row>
    <row r="696" spans="1:75" x14ac:dyDescent="0.25">
      <c r="A696">
        <v>2449000</v>
      </c>
      <c r="B696">
        <v>1</v>
      </c>
      <c r="C696" s="1">
        <v>34973</v>
      </c>
      <c r="D696">
        <v>1</v>
      </c>
      <c r="E696">
        <v>12.2</v>
      </c>
      <c r="F696">
        <v>31.8</v>
      </c>
      <c r="G696">
        <v>16</v>
      </c>
      <c r="H696">
        <v>4</v>
      </c>
      <c r="I696">
        <v>1</v>
      </c>
      <c r="J696">
        <v>1</v>
      </c>
      <c r="K696">
        <v>1</v>
      </c>
      <c r="N696">
        <v>0</v>
      </c>
      <c r="O696">
        <v>0</v>
      </c>
      <c r="P696">
        <v>0</v>
      </c>
      <c r="Q696">
        <v>0</v>
      </c>
      <c r="R696">
        <v>0</v>
      </c>
      <c r="S696">
        <v>1.8</v>
      </c>
      <c r="T696">
        <v>0</v>
      </c>
      <c r="U696">
        <v>0</v>
      </c>
      <c r="V696">
        <v>0</v>
      </c>
      <c r="W696">
        <v>0</v>
      </c>
      <c r="X696">
        <v>0</v>
      </c>
      <c r="Y696">
        <v>0</v>
      </c>
      <c r="Z696">
        <v>0</v>
      </c>
      <c r="AA696">
        <v>0</v>
      </c>
      <c r="AB696">
        <v>0</v>
      </c>
      <c r="AC696">
        <v>12.2</v>
      </c>
      <c r="AD696">
        <v>8.6</v>
      </c>
      <c r="AE696">
        <v>0</v>
      </c>
      <c r="AF696">
        <v>0</v>
      </c>
      <c r="AG696">
        <v>0</v>
      </c>
      <c r="AH696">
        <v>0</v>
      </c>
      <c r="AI696">
        <v>0</v>
      </c>
      <c r="AJ696">
        <v>0</v>
      </c>
      <c r="AK696">
        <v>0</v>
      </c>
      <c r="AL696">
        <v>0</v>
      </c>
      <c r="AM696">
        <v>0</v>
      </c>
      <c r="AN696">
        <v>0</v>
      </c>
      <c r="AO696">
        <v>9.1999999999999993</v>
      </c>
      <c r="AP696">
        <v>0</v>
      </c>
      <c r="AQ696">
        <v>0</v>
      </c>
      <c r="AR696">
        <v>0</v>
      </c>
      <c r="AS696">
        <v>1</v>
      </c>
      <c r="AT696">
        <v>1</v>
      </c>
      <c r="AU696">
        <v>1</v>
      </c>
      <c r="AV696">
        <v>1</v>
      </c>
      <c r="AW696">
        <v>1</v>
      </c>
      <c r="AX696">
        <v>1</v>
      </c>
      <c r="AY696">
        <v>1</v>
      </c>
      <c r="AZ696">
        <v>1</v>
      </c>
      <c r="BA696">
        <v>1</v>
      </c>
      <c r="BB696">
        <v>1</v>
      </c>
      <c r="BC696">
        <v>1</v>
      </c>
      <c r="BD696">
        <v>1</v>
      </c>
      <c r="BE696">
        <v>1</v>
      </c>
      <c r="BF696">
        <v>1</v>
      </c>
      <c r="BG696">
        <v>1</v>
      </c>
      <c r="BH696">
        <v>1</v>
      </c>
      <c r="BI696">
        <v>1</v>
      </c>
      <c r="BJ696">
        <v>1</v>
      </c>
      <c r="BK696">
        <v>1</v>
      </c>
      <c r="BL696">
        <v>1</v>
      </c>
      <c r="BM696">
        <v>1</v>
      </c>
      <c r="BN696">
        <v>1</v>
      </c>
      <c r="BO696">
        <v>1</v>
      </c>
      <c r="BP696">
        <v>1</v>
      </c>
      <c r="BQ696">
        <v>1</v>
      </c>
      <c r="BR696">
        <v>1</v>
      </c>
      <c r="BS696">
        <v>1</v>
      </c>
      <c r="BT696">
        <v>1</v>
      </c>
      <c r="BU696">
        <v>1</v>
      </c>
      <c r="BV696">
        <v>1</v>
      </c>
      <c r="BW696">
        <v>1</v>
      </c>
    </row>
    <row r="697" spans="1:75" x14ac:dyDescent="0.25">
      <c r="A697">
        <v>2449000</v>
      </c>
      <c r="B697">
        <v>1</v>
      </c>
      <c r="C697" s="1">
        <v>35004</v>
      </c>
      <c r="D697">
        <v>1</v>
      </c>
      <c r="E697">
        <v>8.3000000000000007</v>
      </c>
      <c r="F697">
        <v>11.4</v>
      </c>
      <c r="G697">
        <v>15</v>
      </c>
      <c r="H697">
        <v>3</v>
      </c>
      <c r="I697">
        <v>1</v>
      </c>
      <c r="J697">
        <v>1</v>
      </c>
      <c r="K697">
        <v>1</v>
      </c>
      <c r="N697">
        <v>0</v>
      </c>
      <c r="O697">
        <v>0</v>
      </c>
      <c r="P697">
        <v>0</v>
      </c>
      <c r="Q697">
        <v>0</v>
      </c>
      <c r="R697">
        <v>0</v>
      </c>
      <c r="S697">
        <v>0</v>
      </c>
      <c r="T697">
        <v>0</v>
      </c>
      <c r="U697">
        <v>0</v>
      </c>
      <c r="V697">
        <v>0</v>
      </c>
      <c r="W697">
        <v>0</v>
      </c>
      <c r="X697">
        <v>0</v>
      </c>
      <c r="Y697">
        <v>0</v>
      </c>
      <c r="Z697">
        <v>0</v>
      </c>
      <c r="AA697">
        <v>0</v>
      </c>
      <c r="AB697">
        <v>8.3000000000000007</v>
      </c>
      <c r="AC697">
        <v>1.8</v>
      </c>
      <c r="AD697">
        <v>0</v>
      </c>
      <c r="AE697">
        <v>0</v>
      </c>
      <c r="AF697">
        <v>0</v>
      </c>
      <c r="AG697">
        <v>0</v>
      </c>
      <c r="AH697">
        <v>0</v>
      </c>
      <c r="AI697">
        <v>0</v>
      </c>
      <c r="AJ697">
        <v>0</v>
      </c>
      <c r="AK697">
        <v>1.3</v>
      </c>
      <c r="AL697">
        <v>0</v>
      </c>
      <c r="AM697">
        <v>0</v>
      </c>
      <c r="AN697">
        <v>0</v>
      </c>
      <c r="AO697">
        <v>0</v>
      </c>
      <c r="AP697">
        <v>0</v>
      </c>
      <c r="AQ697">
        <v>0</v>
      </c>
      <c r="AS697">
        <v>1</v>
      </c>
      <c r="AT697">
        <v>1</v>
      </c>
      <c r="AU697">
        <v>1</v>
      </c>
      <c r="AV697">
        <v>1</v>
      </c>
      <c r="AW697">
        <v>1</v>
      </c>
      <c r="AX697">
        <v>1</v>
      </c>
      <c r="AY697">
        <v>1</v>
      </c>
      <c r="AZ697">
        <v>1</v>
      </c>
      <c r="BA697">
        <v>1</v>
      </c>
      <c r="BB697">
        <v>1</v>
      </c>
      <c r="BC697">
        <v>1</v>
      </c>
      <c r="BD697">
        <v>1</v>
      </c>
      <c r="BE697">
        <v>1</v>
      </c>
      <c r="BF697">
        <v>1</v>
      </c>
      <c r="BG697">
        <v>1</v>
      </c>
      <c r="BH697">
        <v>1</v>
      </c>
      <c r="BI697">
        <v>1</v>
      </c>
      <c r="BJ697">
        <v>1</v>
      </c>
      <c r="BK697">
        <v>1</v>
      </c>
      <c r="BL697">
        <v>1</v>
      </c>
      <c r="BM697">
        <v>1</v>
      </c>
      <c r="BN697">
        <v>1</v>
      </c>
      <c r="BO697">
        <v>1</v>
      </c>
      <c r="BP697">
        <v>1</v>
      </c>
      <c r="BQ697">
        <v>1</v>
      </c>
      <c r="BR697">
        <v>1</v>
      </c>
      <c r="BS697">
        <v>1</v>
      </c>
      <c r="BT697">
        <v>1</v>
      </c>
      <c r="BU697">
        <v>1</v>
      </c>
      <c r="BV697">
        <v>1</v>
      </c>
      <c r="BW697">
        <v>0</v>
      </c>
    </row>
    <row r="698" spans="1:75" x14ac:dyDescent="0.25">
      <c r="A698">
        <v>2449000</v>
      </c>
      <c r="B698">
        <v>1</v>
      </c>
      <c r="C698" s="1">
        <v>35034</v>
      </c>
      <c r="D698">
        <v>1</v>
      </c>
      <c r="E698">
        <v>12.7</v>
      </c>
      <c r="F698">
        <v>51.9</v>
      </c>
      <c r="G698">
        <v>26</v>
      </c>
      <c r="H698">
        <v>6</v>
      </c>
      <c r="I698">
        <v>1</v>
      </c>
      <c r="J698">
        <v>1</v>
      </c>
      <c r="K698">
        <v>1</v>
      </c>
      <c r="N698">
        <v>0</v>
      </c>
      <c r="O698">
        <v>0</v>
      </c>
      <c r="P698">
        <v>0</v>
      </c>
      <c r="Q698">
        <v>0</v>
      </c>
      <c r="R698">
        <v>0</v>
      </c>
      <c r="S698">
        <v>0</v>
      </c>
      <c r="T698">
        <v>0</v>
      </c>
      <c r="U698">
        <v>0</v>
      </c>
      <c r="V698">
        <v>0</v>
      </c>
      <c r="W698">
        <v>0</v>
      </c>
      <c r="X698">
        <v>0</v>
      </c>
      <c r="Y698">
        <v>0</v>
      </c>
      <c r="Z698">
        <v>0</v>
      </c>
      <c r="AA698">
        <v>8.1999999999999993</v>
      </c>
      <c r="AB698">
        <v>0</v>
      </c>
      <c r="AC698">
        <v>0</v>
      </c>
      <c r="AD698">
        <v>0</v>
      </c>
      <c r="AE698">
        <v>0</v>
      </c>
      <c r="AF698">
        <v>12.1</v>
      </c>
      <c r="AG698">
        <v>0</v>
      </c>
      <c r="AH698">
        <v>0</v>
      </c>
      <c r="AI698">
        <v>0</v>
      </c>
      <c r="AJ698">
        <v>0</v>
      </c>
      <c r="AK698">
        <v>1.6</v>
      </c>
      <c r="AL698">
        <v>7.5</v>
      </c>
      <c r="AM698">
        <v>12.7</v>
      </c>
      <c r="AN698">
        <v>9.8000000000000007</v>
      </c>
      <c r="AO698">
        <v>0</v>
      </c>
      <c r="AP698">
        <v>0</v>
      </c>
      <c r="AQ698">
        <v>0</v>
      </c>
      <c r="AR698">
        <v>0</v>
      </c>
      <c r="AS698">
        <v>1</v>
      </c>
      <c r="AT698">
        <v>1</v>
      </c>
      <c r="AU698">
        <v>1</v>
      </c>
      <c r="AV698">
        <v>1</v>
      </c>
      <c r="AW698">
        <v>1</v>
      </c>
      <c r="AX698">
        <v>1</v>
      </c>
      <c r="AY698">
        <v>1</v>
      </c>
      <c r="AZ698">
        <v>1</v>
      </c>
      <c r="BA698">
        <v>1</v>
      </c>
      <c r="BB698">
        <v>1</v>
      </c>
      <c r="BC698">
        <v>1</v>
      </c>
      <c r="BD698">
        <v>1</v>
      </c>
      <c r="BE698">
        <v>1</v>
      </c>
      <c r="BF698">
        <v>1</v>
      </c>
      <c r="BG698">
        <v>1</v>
      </c>
      <c r="BH698">
        <v>1</v>
      </c>
      <c r="BI698">
        <v>1</v>
      </c>
      <c r="BJ698">
        <v>1</v>
      </c>
      <c r="BK698">
        <v>1</v>
      </c>
      <c r="BL698">
        <v>1</v>
      </c>
      <c r="BM698">
        <v>1</v>
      </c>
      <c r="BN698">
        <v>1</v>
      </c>
      <c r="BO698">
        <v>1</v>
      </c>
      <c r="BP698">
        <v>1</v>
      </c>
      <c r="BQ698">
        <v>1</v>
      </c>
      <c r="BR698">
        <v>1</v>
      </c>
      <c r="BS698">
        <v>1</v>
      </c>
      <c r="BT698">
        <v>1</v>
      </c>
      <c r="BU698">
        <v>1</v>
      </c>
      <c r="BV698">
        <v>1</v>
      </c>
      <c r="BW698">
        <v>1</v>
      </c>
    </row>
    <row r="699" spans="1:75" s="2" customFormat="1" x14ac:dyDescent="0.25">
      <c r="A699" s="2">
        <v>2449000</v>
      </c>
      <c r="B699" s="2">
        <v>1</v>
      </c>
      <c r="C699" s="3">
        <v>35065</v>
      </c>
      <c r="D699" s="2">
        <v>1</v>
      </c>
      <c r="E699" s="2">
        <v>34.6</v>
      </c>
      <c r="F699" s="2">
        <v>113.6</v>
      </c>
      <c r="G699" s="2">
        <v>26</v>
      </c>
      <c r="H699" s="2">
        <v>11</v>
      </c>
      <c r="I699" s="2">
        <v>1</v>
      </c>
      <c r="J699" s="2">
        <v>1</v>
      </c>
      <c r="K699" s="2">
        <v>1</v>
      </c>
      <c r="N699" s="2">
        <v>0</v>
      </c>
      <c r="O699" s="2">
        <v>0</v>
      </c>
      <c r="P699" s="2">
        <v>10.199999999999999</v>
      </c>
      <c r="Q699" s="2">
        <v>5.3</v>
      </c>
      <c r="R699" s="2">
        <v>0</v>
      </c>
      <c r="S699" s="2">
        <v>0</v>
      </c>
      <c r="T699" s="2">
        <v>13.2</v>
      </c>
      <c r="U699" s="2">
        <v>0</v>
      </c>
      <c r="V699" s="2">
        <v>0</v>
      </c>
      <c r="W699" s="2">
        <v>0</v>
      </c>
      <c r="X699" s="2">
        <v>0</v>
      </c>
      <c r="Y699" s="2">
        <v>0</v>
      </c>
      <c r="Z699" s="2">
        <v>0</v>
      </c>
      <c r="AA699" s="2">
        <v>0</v>
      </c>
      <c r="AB699" s="2">
        <v>0</v>
      </c>
      <c r="AC699" s="2">
        <v>21.6</v>
      </c>
      <c r="AD699" s="2">
        <v>1.6</v>
      </c>
      <c r="AE699" s="2">
        <v>0</v>
      </c>
      <c r="AF699" s="2">
        <v>1.3</v>
      </c>
      <c r="AG699" s="2">
        <v>10.199999999999999</v>
      </c>
      <c r="AH699" s="2">
        <v>0</v>
      </c>
      <c r="AI699" s="2">
        <v>1.8</v>
      </c>
      <c r="AJ699" s="2">
        <v>1.2</v>
      </c>
      <c r="AK699" s="2">
        <v>0</v>
      </c>
      <c r="AL699" s="2">
        <v>0</v>
      </c>
      <c r="AM699" s="2">
        <v>34.6</v>
      </c>
      <c r="AN699" s="2">
        <v>0</v>
      </c>
      <c r="AO699" s="2">
        <v>12.6</v>
      </c>
      <c r="AP699" s="2">
        <v>0</v>
      </c>
      <c r="AQ699" s="2">
        <v>0</v>
      </c>
      <c r="AR699" s="2">
        <v>0</v>
      </c>
      <c r="AS699" s="2">
        <v>1</v>
      </c>
      <c r="AT699" s="2">
        <v>1</v>
      </c>
      <c r="AU699" s="2">
        <v>1</v>
      </c>
      <c r="AV699" s="2">
        <v>1</v>
      </c>
      <c r="AW699" s="2">
        <v>1</v>
      </c>
      <c r="AX699" s="2">
        <v>1</v>
      </c>
      <c r="AY699" s="2">
        <v>1</v>
      </c>
      <c r="AZ699" s="2">
        <v>1</v>
      </c>
      <c r="BA699" s="2">
        <v>1</v>
      </c>
      <c r="BB699" s="2">
        <v>1</v>
      </c>
      <c r="BC699" s="2">
        <v>1</v>
      </c>
      <c r="BD699" s="2">
        <v>1</v>
      </c>
      <c r="BE699" s="2">
        <v>1</v>
      </c>
      <c r="BF699" s="2">
        <v>1</v>
      </c>
      <c r="BG699" s="2">
        <v>1</v>
      </c>
      <c r="BH699" s="2">
        <v>1</v>
      </c>
      <c r="BI699" s="2">
        <v>1</v>
      </c>
      <c r="BJ699" s="2">
        <v>1</v>
      </c>
      <c r="BK699" s="2">
        <v>1</v>
      </c>
      <c r="BL699" s="2">
        <v>1</v>
      </c>
      <c r="BM699" s="2">
        <v>1</v>
      </c>
      <c r="BN699" s="2">
        <v>1</v>
      </c>
      <c r="BO699" s="2">
        <v>1</v>
      </c>
      <c r="BP699" s="2">
        <v>1</v>
      </c>
      <c r="BQ699" s="2">
        <v>1</v>
      </c>
      <c r="BR699" s="2">
        <v>1</v>
      </c>
      <c r="BS699" s="2">
        <v>1</v>
      </c>
      <c r="BT699" s="2">
        <v>1</v>
      </c>
      <c r="BU699" s="2">
        <v>1</v>
      </c>
      <c r="BV699" s="2">
        <v>1</v>
      </c>
      <c r="BW699" s="2">
        <v>1</v>
      </c>
    </row>
    <row r="700" spans="1:75" x14ac:dyDescent="0.25">
      <c r="A700">
        <v>2449000</v>
      </c>
      <c r="B700">
        <v>1</v>
      </c>
      <c r="C700" s="1">
        <v>35096</v>
      </c>
      <c r="D700">
        <v>1</v>
      </c>
      <c r="E700">
        <v>46.7</v>
      </c>
      <c r="F700">
        <v>133.30000000000001</v>
      </c>
      <c r="G700">
        <v>11</v>
      </c>
      <c r="H700">
        <v>14</v>
      </c>
      <c r="I700">
        <v>1</v>
      </c>
      <c r="J700">
        <v>1</v>
      </c>
      <c r="K700">
        <v>1</v>
      </c>
      <c r="N700">
        <v>0</v>
      </c>
      <c r="O700">
        <v>0</v>
      </c>
      <c r="P700">
        <v>0</v>
      </c>
      <c r="Q700">
        <v>0</v>
      </c>
      <c r="R700">
        <v>0</v>
      </c>
      <c r="S700">
        <v>9.8000000000000007</v>
      </c>
      <c r="T700">
        <v>0</v>
      </c>
      <c r="U700">
        <v>3.7</v>
      </c>
      <c r="V700">
        <v>6.8</v>
      </c>
      <c r="W700">
        <v>0.3</v>
      </c>
      <c r="X700">
        <v>46.7</v>
      </c>
      <c r="Y700">
        <v>0.6</v>
      </c>
      <c r="Z700">
        <v>10</v>
      </c>
      <c r="AA700">
        <v>0</v>
      </c>
      <c r="AB700">
        <v>0</v>
      </c>
      <c r="AC700">
        <v>0</v>
      </c>
      <c r="AD700">
        <v>0.9</v>
      </c>
      <c r="AE700">
        <v>1.3</v>
      </c>
      <c r="AF700">
        <v>0.3</v>
      </c>
      <c r="AG700">
        <v>0</v>
      </c>
      <c r="AH700">
        <v>0</v>
      </c>
      <c r="AI700">
        <v>0</v>
      </c>
      <c r="AJ700">
        <v>0</v>
      </c>
      <c r="AK700">
        <v>0</v>
      </c>
      <c r="AL700">
        <v>21.8</v>
      </c>
      <c r="AM700">
        <v>0</v>
      </c>
      <c r="AN700">
        <v>10.8</v>
      </c>
      <c r="AO700">
        <v>9.3000000000000007</v>
      </c>
      <c r="AP700">
        <v>11</v>
      </c>
      <c r="AS700">
        <v>1</v>
      </c>
      <c r="AT700">
        <v>1</v>
      </c>
      <c r="AU700">
        <v>1</v>
      </c>
      <c r="AV700">
        <v>1</v>
      </c>
      <c r="AW700">
        <v>1</v>
      </c>
      <c r="AX700">
        <v>1</v>
      </c>
      <c r="AY700">
        <v>1</v>
      </c>
      <c r="AZ700">
        <v>1</v>
      </c>
      <c r="BA700">
        <v>1</v>
      </c>
      <c r="BB700">
        <v>1</v>
      </c>
      <c r="BC700">
        <v>1</v>
      </c>
      <c r="BD700">
        <v>1</v>
      </c>
      <c r="BE700">
        <v>1</v>
      </c>
      <c r="BF700">
        <v>1</v>
      </c>
      <c r="BG700">
        <v>1</v>
      </c>
      <c r="BH700">
        <v>1</v>
      </c>
      <c r="BI700">
        <v>1</v>
      </c>
      <c r="BJ700">
        <v>1</v>
      </c>
      <c r="BK700">
        <v>1</v>
      </c>
      <c r="BL700">
        <v>1</v>
      </c>
      <c r="BM700">
        <v>1</v>
      </c>
      <c r="BN700">
        <v>1</v>
      </c>
      <c r="BO700">
        <v>1</v>
      </c>
      <c r="BP700">
        <v>1</v>
      </c>
      <c r="BQ700">
        <v>1</v>
      </c>
      <c r="BR700">
        <v>1</v>
      </c>
      <c r="BS700">
        <v>1</v>
      </c>
      <c r="BT700">
        <v>1</v>
      </c>
      <c r="BU700">
        <v>1</v>
      </c>
      <c r="BV700">
        <v>0</v>
      </c>
    </row>
    <row r="701" spans="1:75" x14ac:dyDescent="0.25">
      <c r="A701">
        <v>2449000</v>
      </c>
      <c r="B701">
        <v>1</v>
      </c>
      <c r="C701" s="1">
        <v>35125</v>
      </c>
      <c r="D701">
        <v>1</v>
      </c>
      <c r="E701">
        <v>31.6</v>
      </c>
      <c r="F701">
        <v>72</v>
      </c>
      <c r="G701">
        <v>9</v>
      </c>
      <c r="H701">
        <v>9</v>
      </c>
      <c r="I701">
        <v>1</v>
      </c>
      <c r="J701">
        <v>1</v>
      </c>
      <c r="K701">
        <v>1</v>
      </c>
      <c r="N701">
        <v>8.3000000000000007</v>
      </c>
      <c r="O701">
        <v>0</v>
      </c>
      <c r="P701">
        <v>3.7</v>
      </c>
      <c r="Q701">
        <v>0</v>
      </c>
      <c r="R701">
        <v>0</v>
      </c>
      <c r="S701">
        <v>0</v>
      </c>
      <c r="T701">
        <v>0</v>
      </c>
      <c r="U701">
        <v>0</v>
      </c>
      <c r="V701">
        <v>31.6</v>
      </c>
      <c r="W701">
        <v>0</v>
      </c>
      <c r="X701">
        <v>0</v>
      </c>
      <c r="Y701">
        <v>0</v>
      </c>
      <c r="Z701">
        <v>0</v>
      </c>
      <c r="AA701">
        <v>0</v>
      </c>
      <c r="AB701">
        <v>0</v>
      </c>
      <c r="AC701">
        <v>1.3</v>
      </c>
      <c r="AD701">
        <v>9.5</v>
      </c>
      <c r="AE701">
        <v>0</v>
      </c>
      <c r="AF701">
        <v>0</v>
      </c>
      <c r="AG701">
        <v>0</v>
      </c>
      <c r="AH701">
        <v>1.8</v>
      </c>
      <c r="AI701">
        <v>2.6</v>
      </c>
      <c r="AJ701">
        <v>0</v>
      </c>
      <c r="AK701">
        <v>1</v>
      </c>
      <c r="AL701">
        <v>0</v>
      </c>
      <c r="AM701">
        <v>0</v>
      </c>
      <c r="AN701">
        <v>12.2</v>
      </c>
      <c r="AO701">
        <v>0</v>
      </c>
      <c r="AP701">
        <v>0</v>
      </c>
      <c r="AQ701">
        <v>0</v>
      </c>
      <c r="AR701">
        <v>0</v>
      </c>
      <c r="AS701">
        <v>1</v>
      </c>
      <c r="AT701">
        <v>1</v>
      </c>
      <c r="AU701">
        <v>1</v>
      </c>
      <c r="AV701">
        <v>1</v>
      </c>
      <c r="AW701">
        <v>1</v>
      </c>
      <c r="AX701">
        <v>1</v>
      </c>
      <c r="AY701">
        <v>1</v>
      </c>
      <c r="AZ701">
        <v>1</v>
      </c>
      <c r="BA701">
        <v>1</v>
      </c>
      <c r="BB701">
        <v>1</v>
      </c>
      <c r="BC701">
        <v>1</v>
      </c>
      <c r="BD701">
        <v>1</v>
      </c>
      <c r="BE701">
        <v>1</v>
      </c>
      <c r="BF701">
        <v>1</v>
      </c>
      <c r="BG701">
        <v>1</v>
      </c>
      <c r="BH701">
        <v>1</v>
      </c>
      <c r="BI701">
        <v>1</v>
      </c>
      <c r="BJ701">
        <v>1</v>
      </c>
      <c r="BK701">
        <v>1</v>
      </c>
      <c r="BL701">
        <v>1</v>
      </c>
      <c r="BM701">
        <v>1</v>
      </c>
      <c r="BN701">
        <v>1</v>
      </c>
      <c r="BO701">
        <v>1</v>
      </c>
      <c r="BP701">
        <v>1</v>
      </c>
      <c r="BQ701">
        <v>1</v>
      </c>
      <c r="BR701">
        <v>1</v>
      </c>
      <c r="BS701">
        <v>1</v>
      </c>
      <c r="BT701">
        <v>1</v>
      </c>
      <c r="BU701">
        <v>1</v>
      </c>
      <c r="BV701">
        <v>1</v>
      </c>
      <c r="BW701">
        <v>1</v>
      </c>
    </row>
    <row r="702" spans="1:75" x14ac:dyDescent="0.25">
      <c r="A702">
        <v>2449000</v>
      </c>
      <c r="B702">
        <v>1</v>
      </c>
      <c r="C702" s="1">
        <v>35156</v>
      </c>
      <c r="D702">
        <v>1</v>
      </c>
      <c r="E702">
        <v>22.6</v>
      </c>
      <c r="F702">
        <v>23.6</v>
      </c>
      <c r="G702">
        <v>11</v>
      </c>
      <c r="H702">
        <v>2</v>
      </c>
      <c r="I702">
        <v>1</v>
      </c>
      <c r="J702">
        <v>1</v>
      </c>
      <c r="K702">
        <v>1</v>
      </c>
      <c r="N702">
        <v>0</v>
      </c>
      <c r="O702">
        <v>0</v>
      </c>
      <c r="P702">
        <v>0</v>
      </c>
      <c r="Q702">
        <v>0</v>
      </c>
      <c r="R702">
        <v>0</v>
      </c>
      <c r="S702">
        <v>0</v>
      </c>
      <c r="T702">
        <v>0</v>
      </c>
      <c r="U702">
        <v>1</v>
      </c>
      <c r="V702">
        <v>0</v>
      </c>
      <c r="W702">
        <v>0</v>
      </c>
      <c r="X702">
        <v>22.6</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S702">
        <v>1</v>
      </c>
      <c r="AT702">
        <v>1</v>
      </c>
      <c r="AU702">
        <v>1</v>
      </c>
      <c r="AV702">
        <v>1</v>
      </c>
      <c r="AW702">
        <v>1</v>
      </c>
      <c r="AX702">
        <v>1</v>
      </c>
      <c r="AY702">
        <v>1</v>
      </c>
      <c r="AZ702">
        <v>1</v>
      </c>
      <c r="BA702">
        <v>1</v>
      </c>
      <c r="BB702">
        <v>1</v>
      </c>
      <c r="BC702">
        <v>1</v>
      </c>
      <c r="BD702">
        <v>1</v>
      </c>
      <c r="BE702">
        <v>1</v>
      </c>
      <c r="BF702">
        <v>1</v>
      </c>
      <c r="BG702">
        <v>1</v>
      </c>
      <c r="BH702">
        <v>1</v>
      </c>
      <c r="BI702">
        <v>1</v>
      </c>
      <c r="BJ702">
        <v>1</v>
      </c>
      <c r="BK702">
        <v>1</v>
      </c>
      <c r="BL702">
        <v>1</v>
      </c>
      <c r="BM702">
        <v>1</v>
      </c>
      <c r="BN702">
        <v>1</v>
      </c>
      <c r="BO702">
        <v>1</v>
      </c>
      <c r="BP702">
        <v>1</v>
      </c>
      <c r="BQ702">
        <v>1</v>
      </c>
      <c r="BR702">
        <v>1</v>
      </c>
      <c r="BS702">
        <v>1</v>
      </c>
      <c r="BT702">
        <v>1</v>
      </c>
      <c r="BU702">
        <v>1</v>
      </c>
      <c r="BV702">
        <v>1</v>
      </c>
      <c r="BW702">
        <v>0</v>
      </c>
    </row>
    <row r="703" spans="1:75" x14ac:dyDescent="0.25">
      <c r="A703">
        <v>2449000</v>
      </c>
      <c r="B703">
        <v>1</v>
      </c>
      <c r="C703" s="1">
        <v>35186</v>
      </c>
      <c r="D703">
        <v>1</v>
      </c>
      <c r="E703">
        <v>0.3</v>
      </c>
      <c r="F703">
        <v>0.3</v>
      </c>
      <c r="G703">
        <v>5</v>
      </c>
      <c r="H703">
        <v>1</v>
      </c>
      <c r="I703">
        <v>1</v>
      </c>
      <c r="J703">
        <v>1</v>
      </c>
      <c r="K703">
        <v>1</v>
      </c>
      <c r="N703">
        <v>0</v>
      </c>
      <c r="O703">
        <v>0</v>
      </c>
      <c r="P703">
        <v>0</v>
      </c>
      <c r="Q703">
        <v>0</v>
      </c>
      <c r="R703">
        <v>0.3</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1</v>
      </c>
      <c r="AT703">
        <v>1</v>
      </c>
      <c r="AU703">
        <v>1</v>
      </c>
      <c r="AV703">
        <v>1</v>
      </c>
      <c r="AW703">
        <v>1</v>
      </c>
      <c r="AX703">
        <v>1</v>
      </c>
      <c r="AY703">
        <v>1</v>
      </c>
      <c r="AZ703">
        <v>1</v>
      </c>
      <c r="BA703">
        <v>1</v>
      </c>
      <c r="BB703">
        <v>1</v>
      </c>
      <c r="BC703">
        <v>1</v>
      </c>
      <c r="BD703">
        <v>1</v>
      </c>
      <c r="BE703">
        <v>1</v>
      </c>
      <c r="BF703">
        <v>1</v>
      </c>
      <c r="BG703">
        <v>1</v>
      </c>
      <c r="BH703">
        <v>1</v>
      </c>
      <c r="BI703">
        <v>1</v>
      </c>
      <c r="BJ703">
        <v>1</v>
      </c>
      <c r="BK703">
        <v>1</v>
      </c>
      <c r="BL703">
        <v>1</v>
      </c>
      <c r="BM703">
        <v>1</v>
      </c>
      <c r="BN703">
        <v>1</v>
      </c>
      <c r="BO703">
        <v>1</v>
      </c>
      <c r="BP703">
        <v>1</v>
      </c>
      <c r="BQ703">
        <v>1</v>
      </c>
      <c r="BR703">
        <v>1</v>
      </c>
      <c r="BS703">
        <v>1</v>
      </c>
      <c r="BT703">
        <v>1</v>
      </c>
      <c r="BU703">
        <v>1</v>
      </c>
      <c r="BV703">
        <v>1</v>
      </c>
      <c r="BW703">
        <v>1</v>
      </c>
    </row>
    <row r="704" spans="1:75" x14ac:dyDescent="0.25">
      <c r="A704">
        <v>2449000</v>
      </c>
      <c r="B704">
        <v>1</v>
      </c>
      <c r="C704" s="1">
        <v>35217</v>
      </c>
      <c r="D704">
        <v>1</v>
      </c>
      <c r="E704">
        <v>18.399999999999999</v>
      </c>
      <c r="F704">
        <v>63.1</v>
      </c>
      <c r="G704">
        <v>2</v>
      </c>
      <c r="H704">
        <v>5</v>
      </c>
      <c r="I704">
        <v>1</v>
      </c>
      <c r="J704">
        <v>1</v>
      </c>
      <c r="K704">
        <v>1</v>
      </c>
      <c r="N704">
        <v>10.6</v>
      </c>
      <c r="O704">
        <v>18.399999999999999</v>
      </c>
      <c r="P704">
        <v>0</v>
      </c>
      <c r="Q704">
        <v>0</v>
      </c>
      <c r="R704">
        <v>0</v>
      </c>
      <c r="S704">
        <v>0</v>
      </c>
      <c r="T704">
        <v>18.2</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9.6</v>
      </c>
      <c r="AO704">
        <v>6.3</v>
      </c>
      <c r="AP704">
        <v>0</v>
      </c>
      <c r="AQ704">
        <v>0</v>
      </c>
      <c r="AS704">
        <v>1</v>
      </c>
      <c r="AT704">
        <v>1</v>
      </c>
      <c r="AU704">
        <v>1</v>
      </c>
      <c r="AV704">
        <v>1</v>
      </c>
      <c r="AW704">
        <v>1</v>
      </c>
      <c r="AX704">
        <v>1</v>
      </c>
      <c r="AY704">
        <v>1</v>
      </c>
      <c r="AZ704">
        <v>1</v>
      </c>
      <c r="BA704">
        <v>1</v>
      </c>
      <c r="BB704">
        <v>1</v>
      </c>
      <c r="BC704">
        <v>1</v>
      </c>
      <c r="BD704">
        <v>1</v>
      </c>
      <c r="BE704">
        <v>1</v>
      </c>
      <c r="BF704">
        <v>1</v>
      </c>
      <c r="BG704">
        <v>1</v>
      </c>
      <c r="BH704">
        <v>1</v>
      </c>
      <c r="BI704">
        <v>1</v>
      </c>
      <c r="BJ704">
        <v>1</v>
      </c>
      <c r="BK704">
        <v>1</v>
      </c>
      <c r="BL704">
        <v>1</v>
      </c>
      <c r="BM704">
        <v>1</v>
      </c>
      <c r="BN704">
        <v>1</v>
      </c>
      <c r="BO704">
        <v>1</v>
      </c>
      <c r="BP704">
        <v>1</v>
      </c>
      <c r="BQ704">
        <v>1</v>
      </c>
      <c r="BR704">
        <v>1</v>
      </c>
      <c r="BS704">
        <v>1</v>
      </c>
      <c r="BT704">
        <v>1</v>
      </c>
      <c r="BU704">
        <v>1</v>
      </c>
      <c r="BV704">
        <v>1</v>
      </c>
      <c r="BW704">
        <v>0</v>
      </c>
    </row>
    <row r="705" spans="1:75" x14ac:dyDescent="0.25">
      <c r="A705">
        <v>2449000</v>
      </c>
      <c r="B705">
        <v>1</v>
      </c>
      <c r="C705" s="1">
        <v>35247</v>
      </c>
      <c r="D705">
        <v>1</v>
      </c>
      <c r="E705">
        <v>1.4</v>
      </c>
      <c r="F705">
        <v>3.2</v>
      </c>
      <c r="G705">
        <v>20</v>
      </c>
      <c r="H705">
        <v>5</v>
      </c>
      <c r="I705">
        <v>1</v>
      </c>
      <c r="J705">
        <v>1</v>
      </c>
      <c r="K705">
        <v>1</v>
      </c>
      <c r="N705">
        <v>0</v>
      </c>
      <c r="O705">
        <v>0.6</v>
      </c>
      <c r="P705">
        <v>0</v>
      </c>
      <c r="Q705">
        <v>0.9</v>
      </c>
      <c r="R705">
        <v>0</v>
      </c>
      <c r="S705">
        <v>0</v>
      </c>
      <c r="T705">
        <v>0</v>
      </c>
      <c r="U705">
        <v>0</v>
      </c>
      <c r="V705">
        <v>0</v>
      </c>
      <c r="W705">
        <v>0</v>
      </c>
      <c r="X705">
        <v>0</v>
      </c>
      <c r="Y705">
        <v>0</v>
      </c>
      <c r="Z705">
        <v>0</v>
      </c>
      <c r="AA705">
        <v>0</v>
      </c>
      <c r="AB705">
        <v>0</v>
      </c>
      <c r="AC705">
        <v>0.1</v>
      </c>
      <c r="AD705">
        <v>0</v>
      </c>
      <c r="AE705">
        <v>0</v>
      </c>
      <c r="AF705">
        <v>0</v>
      </c>
      <c r="AG705">
        <v>1.4</v>
      </c>
      <c r="AH705">
        <v>0</v>
      </c>
      <c r="AI705">
        <v>0</v>
      </c>
      <c r="AJ705">
        <v>0</v>
      </c>
      <c r="AK705">
        <v>0</v>
      </c>
      <c r="AL705">
        <v>0</v>
      </c>
      <c r="AM705">
        <v>0</v>
      </c>
      <c r="AN705">
        <v>0</v>
      </c>
      <c r="AO705">
        <v>0.2</v>
      </c>
      <c r="AP705">
        <v>0</v>
      </c>
      <c r="AQ705">
        <v>0</v>
      </c>
      <c r="AR705">
        <v>0</v>
      </c>
      <c r="AS705">
        <v>1</v>
      </c>
      <c r="AT705">
        <v>1</v>
      </c>
      <c r="AU705">
        <v>1</v>
      </c>
      <c r="AV705">
        <v>1</v>
      </c>
      <c r="AW705">
        <v>1</v>
      </c>
      <c r="AX705">
        <v>1</v>
      </c>
      <c r="AY705">
        <v>1</v>
      </c>
      <c r="AZ705">
        <v>1</v>
      </c>
      <c r="BA705">
        <v>1</v>
      </c>
      <c r="BB705">
        <v>1</v>
      </c>
      <c r="BC705">
        <v>1</v>
      </c>
      <c r="BD705">
        <v>1</v>
      </c>
      <c r="BE705">
        <v>1</v>
      </c>
      <c r="BF705">
        <v>1</v>
      </c>
      <c r="BG705">
        <v>1</v>
      </c>
      <c r="BH705">
        <v>1</v>
      </c>
      <c r="BI705">
        <v>1</v>
      </c>
      <c r="BJ705">
        <v>1</v>
      </c>
      <c r="BK705">
        <v>1</v>
      </c>
      <c r="BL705">
        <v>1</v>
      </c>
      <c r="BM705">
        <v>1</v>
      </c>
      <c r="BN705">
        <v>1</v>
      </c>
      <c r="BO705">
        <v>1</v>
      </c>
      <c r="BP705">
        <v>1</v>
      </c>
      <c r="BQ705">
        <v>1</v>
      </c>
      <c r="BR705">
        <v>1</v>
      </c>
      <c r="BS705">
        <v>1</v>
      </c>
      <c r="BT705">
        <v>1</v>
      </c>
      <c r="BU705">
        <v>1</v>
      </c>
      <c r="BV705">
        <v>1</v>
      </c>
      <c r="BW705">
        <v>1</v>
      </c>
    </row>
    <row r="706" spans="1:75" x14ac:dyDescent="0.25">
      <c r="A706">
        <v>2449000</v>
      </c>
      <c r="B706">
        <v>1</v>
      </c>
      <c r="C706" s="1">
        <v>35278</v>
      </c>
      <c r="D706">
        <v>1</v>
      </c>
      <c r="E706">
        <v>9.6</v>
      </c>
      <c r="F706">
        <v>16.100000000000001</v>
      </c>
      <c r="G706">
        <v>10</v>
      </c>
      <c r="H706">
        <v>2</v>
      </c>
      <c r="I706">
        <v>1</v>
      </c>
      <c r="J706">
        <v>1</v>
      </c>
      <c r="K706">
        <v>1</v>
      </c>
      <c r="N706">
        <v>0</v>
      </c>
      <c r="O706">
        <v>0</v>
      </c>
      <c r="P706">
        <v>0</v>
      </c>
      <c r="Q706">
        <v>0</v>
      </c>
      <c r="R706">
        <v>0</v>
      </c>
      <c r="S706">
        <v>0</v>
      </c>
      <c r="T706">
        <v>0</v>
      </c>
      <c r="U706">
        <v>0</v>
      </c>
      <c r="V706">
        <v>0</v>
      </c>
      <c r="W706">
        <v>9.6</v>
      </c>
      <c r="X706">
        <v>0</v>
      </c>
      <c r="Y706">
        <v>0</v>
      </c>
      <c r="Z706">
        <v>0</v>
      </c>
      <c r="AA706">
        <v>0</v>
      </c>
      <c r="AB706">
        <v>6.5</v>
      </c>
      <c r="AC706">
        <v>0</v>
      </c>
      <c r="AD706">
        <v>0</v>
      </c>
      <c r="AE706">
        <v>0</v>
      </c>
      <c r="AF706">
        <v>0</v>
      </c>
      <c r="AG706">
        <v>0</v>
      </c>
      <c r="AH706">
        <v>0</v>
      </c>
      <c r="AI706">
        <v>0</v>
      </c>
      <c r="AJ706">
        <v>0</v>
      </c>
      <c r="AK706">
        <v>0</v>
      </c>
      <c r="AL706">
        <v>0</v>
      </c>
      <c r="AM706">
        <v>0</v>
      </c>
      <c r="AN706">
        <v>0</v>
      </c>
      <c r="AO706">
        <v>0</v>
      </c>
      <c r="AP706">
        <v>0</v>
      </c>
      <c r="AQ706">
        <v>0</v>
      </c>
      <c r="AR706">
        <v>0</v>
      </c>
      <c r="AS706">
        <v>1</v>
      </c>
      <c r="AT706">
        <v>1</v>
      </c>
      <c r="AU706">
        <v>1</v>
      </c>
      <c r="AV706">
        <v>1</v>
      </c>
      <c r="AW706">
        <v>1</v>
      </c>
      <c r="AX706">
        <v>1</v>
      </c>
      <c r="AY706">
        <v>1</v>
      </c>
      <c r="AZ706">
        <v>1</v>
      </c>
      <c r="BA706">
        <v>1</v>
      </c>
      <c r="BB706">
        <v>1</v>
      </c>
      <c r="BC706">
        <v>1</v>
      </c>
      <c r="BD706">
        <v>1</v>
      </c>
      <c r="BE706">
        <v>1</v>
      </c>
      <c r="BF706">
        <v>1</v>
      </c>
      <c r="BG706">
        <v>1</v>
      </c>
      <c r="BH706">
        <v>1</v>
      </c>
      <c r="BI706">
        <v>1</v>
      </c>
      <c r="BJ706">
        <v>1</v>
      </c>
      <c r="BK706">
        <v>1</v>
      </c>
      <c r="BL706">
        <v>1</v>
      </c>
      <c r="BM706">
        <v>1</v>
      </c>
      <c r="BN706">
        <v>1</v>
      </c>
      <c r="BO706">
        <v>1</v>
      </c>
      <c r="BP706">
        <v>1</v>
      </c>
      <c r="BQ706">
        <v>1</v>
      </c>
      <c r="BR706">
        <v>1</v>
      </c>
      <c r="BS706">
        <v>1</v>
      </c>
      <c r="BT706">
        <v>1</v>
      </c>
      <c r="BU706">
        <v>1</v>
      </c>
      <c r="BV706">
        <v>1</v>
      </c>
      <c r="BW706">
        <v>1</v>
      </c>
    </row>
    <row r="707" spans="1:75" x14ac:dyDescent="0.25">
      <c r="A707">
        <v>2449000</v>
      </c>
      <c r="B707">
        <v>1</v>
      </c>
      <c r="C707" s="1">
        <v>35309</v>
      </c>
      <c r="D707">
        <v>1</v>
      </c>
      <c r="E707">
        <v>16.7</v>
      </c>
      <c r="F707">
        <v>70.8</v>
      </c>
      <c r="G707">
        <v>8</v>
      </c>
      <c r="H707">
        <v>10</v>
      </c>
      <c r="I707">
        <v>1</v>
      </c>
      <c r="J707">
        <v>1</v>
      </c>
      <c r="K707">
        <v>1</v>
      </c>
      <c r="N707">
        <v>0</v>
      </c>
      <c r="O707">
        <v>0</v>
      </c>
      <c r="P707">
        <v>13.6</v>
      </c>
      <c r="Q707">
        <v>3.4</v>
      </c>
      <c r="R707">
        <v>0</v>
      </c>
      <c r="S707">
        <v>0</v>
      </c>
      <c r="T707">
        <v>0</v>
      </c>
      <c r="U707">
        <v>16.7</v>
      </c>
      <c r="V707">
        <v>9.8000000000000007</v>
      </c>
      <c r="W707">
        <v>10.1</v>
      </c>
      <c r="X707">
        <v>0</v>
      </c>
      <c r="Y707">
        <v>0</v>
      </c>
      <c r="Z707">
        <v>0</v>
      </c>
      <c r="AA707">
        <v>13.6</v>
      </c>
      <c r="AB707">
        <v>0</v>
      </c>
      <c r="AC707">
        <v>0</v>
      </c>
      <c r="AD707">
        <v>0.8</v>
      </c>
      <c r="AE707">
        <v>0</v>
      </c>
      <c r="AF707">
        <v>0</v>
      </c>
      <c r="AG707">
        <v>0</v>
      </c>
      <c r="AH707">
        <v>0</v>
      </c>
      <c r="AI707">
        <v>0</v>
      </c>
      <c r="AJ707">
        <v>0</v>
      </c>
      <c r="AK707">
        <v>0</v>
      </c>
      <c r="AL707">
        <v>0.6</v>
      </c>
      <c r="AM707">
        <v>0</v>
      </c>
      <c r="AN707">
        <v>0.4</v>
      </c>
      <c r="AO707">
        <v>1.8</v>
      </c>
      <c r="AP707">
        <v>0</v>
      </c>
      <c r="AQ707">
        <v>0</v>
      </c>
      <c r="AS707">
        <v>1</v>
      </c>
      <c r="AT707">
        <v>1</v>
      </c>
      <c r="AU707">
        <v>1</v>
      </c>
      <c r="AV707">
        <v>1</v>
      </c>
      <c r="AW707">
        <v>1</v>
      </c>
      <c r="AX707">
        <v>1</v>
      </c>
      <c r="AY707">
        <v>1</v>
      </c>
      <c r="AZ707">
        <v>1</v>
      </c>
      <c r="BA707">
        <v>1</v>
      </c>
      <c r="BB707">
        <v>1</v>
      </c>
      <c r="BC707">
        <v>1</v>
      </c>
      <c r="BD707">
        <v>1</v>
      </c>
      <c r="BE707">
        <v>1</v>
      </c>
      <c r="BF707">
        <v>1</v>
      </c>
      <c r="BG707">
        <v>1</v>
      </c>
      <c r="BH707">
        <v>1</v>
      </c>
      <c r="BI707">
        <v>1</v>
      </c>
      <c r="BJ707">
        <v>1</v>
      </c>
      <c r="BK707">
        <v>1</v>
      </c>
      <c r="BL707">
        <v>1</v>
      </c>
      <c r="BM707">
        <v>1</v>
      </c>
      <c r="BN707">
        <v>1</v>
      </c>
      <c r="BO707">
        <v>1</v>
      </c>
      <c r="BP707">
        <v>1</v>
      </c>
      <c r="BQ707">
        <v>1</v>
      </c>
      <c r="BR707">
        <v>1</v>
      </c>
      <c r="BS707">
        <v>1</v>
      </c>
      <c r="BT707">
        <v>1</v>
      </c>
      <c r="BU707">
        <v>1</v>
      </c>
      <c r="BV707">
        <v>1</v>
      </c>
      <c r="BW707">
        <v>0</v>
      </c>
    </row>
    <row r="708" spans="1:75" x14ac:dyDescent="0.25">
      <c r="A708">
        <v>2449000</v>
      </c>
      <c r="B708">
        <v>1</v>
      </c>
      <c r="C708" s="1">
        <v>35339</v>
      </c>
      <c r="D708">
        <v>1</v>
      </c>
      <c r="E708">
        <v>22.2</v>
      </c>
      <c r="F708">
        <v>64.2</v>
      </c>
      <c r="G708">
        <v>20</v>
      </c>
      <c r="H708">
        <v>7</v>
      </c>
      <c r="I708">
        <v>1</v>
      </c>
      <c r="J708">
        <v>1</v>
      </c>
      <c r="K708">
        <v>1</v>
      </c>
      <c r="N708">
        <v>0</v>
      </c>
      <c r="O708">
        <v>11.6</v>
      </c>
      <c r="P708">
        <v>9.1</v>
      </c>
      <c r="Q708">
        <v>0.8</v>
      </c>
      <c r="R708">
        <v>0</v>
      </c>
      <c r="S708">
        <v>0</v>
      </c>
      <c r="T708">
        <v>0</v>
      </c>
      <c r="U708">
        <v>0</v>
      </c>
      <c r="V708">
        <v>0</v>
      </c>
      <c r="W708">
        <v>0.4</v>
      </c>
      <c r="X708">
        <v>1.2</v>
      </c>
      <c r="Y708">
        <v>0</v>
      </c>
      <c r="Z708">
        <v>0</v>
      </c>
      <c r="AA708">
        <v>0</v>
      </c>
      <c r="AB708">
        <v>0</v>
      </c>
      <c r="AC708">
        <v>0</v>
      </c>
      <c r="AD708">
        <v>0</v>
      </c>
      <c r="AE708">
        <v>0</v>
      </c>
      <c r="AF708">
        <v>0</v>
      </c>
      <c r="AG708">
        <v>22.2</v>
      </c>
      <c r="AH708">
        <v>18.899999999999999</v>
      </c>
      <c r="AI708">
        <v>0</v>
      </c>
      <c r="AJ708">
        <v>0</v>
      </c>
      <c r="AK708">
        <v>0</v>
      </c>
      <c r="AL708">
        <v>0</v>
      </c>
      <c r="AM708">
        <v>0</v>
      </c>
      <c r="AN708">
        <v>0</v>
      </c>
      <c r="AO708">
        <v>0</v>
      </c>
      <c r="AP708">
        <v>0</v>
      </c>
      <c r="AQ708">
        <v>0</v>
      </c>
      <c r="AR708">
        <v>0</v>
      </c>
      <c r="AS708">
        <v>1</v>
      </c>
      <c r="AT708">
        <v>1</v>
      </c>
      <c r="AU708">
        <v>1</v>
      </c>
      <c r="AV708">
        <v>1</v>
      </c>
      <c r="AW708">
        <v>1</v>
      </c>
      <c r="AX708">
        <v>1</v>
      </c>
      <c r="AY708">
        <v>1</v>
      </c>
      <c r="AZ708">
        <v>1</v>
      </c>
      <c r="BA708">
        <v>1</v>
      </c>
      <c r="BB708">
        <v>1</v>
      </c>
      <c r="BC708">
        <v>1</v>
      </c>
      <c r="BD708">
        <v>1</v>
      </c>
      <c r="BE708">
        <v>1</v>
      </c>
      <c r="BF708">
        <v>1</v>
      </c>
      <c r="BG708">
        <v>1</v>
      </c>
      <c r="BH708">
        <v>1</v>
      </c>
      <c r="BI708">
        <v>1</v>
      </c>
      <c r="BJ708">
        <v>1</v>
      </c>
      <c r="BK708">
        <v>1</v>
      </c>
      <c r="BL708">
        <v>1</v>
      </c>
      <c r="BM708">
        <v>1</v>
      </c>
      <c r="BN708">
        <v>1</v>
      </c>
      <c r="BO708">
        <v>1</v>
      </c>
      <c r="BP708">
        <v>1</v>
      </c>
      <c r="BQ708">
        <v>1</v>
      </c>
      <c r="BR708">
        <v>1</v>
      </c>
      <c r="BS708">
        <v>1</v>
      </c>
      <c r="BT708">
        <v>1</v>
      </c>
      <c r="BU708">
        <v>1</v>
      </c>
      <c r="BV708">
        <v>1</v>
      </c>
      <c r="BW708">
        <v>1</v>
      </c>
    </row>
    <row r="709" spans="1:75" x14ac:dyDescent="0.25">
      <c r="A709">
        <v>2449000</v>
      </c>
      <c r="B709">
        <v>1</v>
      </c>
      <c r="C709" s="1">
        <v>35370</v>
      </c>
      <c r="D709">
        <v>1</v>
      </c>
      <c r="E709">
        <v>12.3</v>
      </c>
      <c r="F709">
        <v>24.3</v>
      </c>
      <c r="G709">
        <v>16</v>
      </c>
      <c r="H709">
        <v>3</v>
      </c>
      <c r="I709">
        <v>1</v>
      </c>
      <c r="J709">
        <v>1</v>
      </c>
      <c r="K709">
        <v>1</v>
      </c>
      <c r="N709">
        <v>0</v>
      </c>
      <c r="O709">
        <v>0</v>
      </c>
      <c r="P709">
        <v>0</v>
      </c>
      <c r="Q709">
        <v>0</v>
      </c>
      <c r="R709">
        <v>0</v>
      </c>
      <c r="S709">
        <v>0</v>
      </c>
      <c r="T709">
        <v>0</v>
      </c>
      <c r="U709">
        <v>0</v>
      </c>
      <c r="V709">
        <v>0</v>
      </c>
      <c r="W709">
        <v>0</v>
      </c>
      <c r="X709">
        <v>0</v>
      </c>
      <c r="Y709">
        <v>0</v>
      </c>
      <c r="Z709">
        <v>9</v>
      </c>
      <c r="AA709">
        <v>0</v>
      </c>
      <c r="AB709">
        <v>3</v>
      </c>
      <c r="AC709">
        <v>12.3</v>
      </c>
      <c r="AD709">
        <v>0</v>
      </c>
      <c r="AE709">
        <v>0</v>
      </c>
      <c r="AF709">
        <v>0</v>
      </c>
      <c r="AG709">
        <v>0</v>
      </c>
      <c r="AH709">
        <v>0</v>
      </c>
      <c r="AI709">
        <v>0</v>
      </c>
      <c r="AJ709">
        <v>0</v>
      </c>
      <c r="AK709">
        <v>0</v>
      </c>
      <c r="AL709">
        <v>0</v>
      </c>
      <c r="AM709">
        <v>0</v>
      </c>
      <c r="AN709">
        <v>0</v>
      </c>
      <c r="AO709">
        <v>0</v>
      </c>
      <c r="AP709">
        <v>0</v>
      </c>
      <c r="AQ709">
        <v>0</v>
      </c>
      <c r="AS709">
        <v>1</v>
      </c>
      <c r="AT709">
        <v>1</v>
      </c>
      <c r="AU709">
        <v>1</v>
      </c>
      <c r="AV709">
        <v>1</v>
      </c>
      <c r="AW709">
        <v>1</v>
      </c>
      <c r="AX709">
        <v>1</v>
      </c>
      <c r="AY709">
        <v>1</v>
      </c>
      <c r="AZ709">
        <v>1</v>
      </c>
      <c r="BA709">
        <v>1</v>
      </c>
      <c r="BB709">
        <v>1</v>
      </c>
      <c r="BC709">
        <v>1</v>
      </c>
      <c r="BD709">
        <v>1</v>
      </c>
      <c r="BE709">
        <v>1</v>
      </c>
      <c r="BF709">
        <v>1</v>
      </c>
      <c r="BG709">
        <v>1</v>
      </c>
      <c r="BH709">
        <v>1</v>
      </c>
      <c r="BI709">
        <v>1</v>
      </c>
      <c r="BJ709">
        <v>1</v>
      </c>
      <c r="BK709">
        <v>1</v>
      </c>
      <c r="BL709">
        <v>1</v>
      </c>
      <c r="BM709">
        <v>1</v>
      </c>
      <c r="BN709">
        <v>1</v>
      </c>
      <c r="BO709">
        <v>1</v>
      </c>
      <c r="BP709">
        <v>1</v>
      </c>
      <c r="BQ709">
        <v>1</v>
      </c>
      <c r="BR709">
        <v>1</v>
      </c>
      <c r="BS709">
        <v>1</v>
      </c>
      <c r="BT709">
        <v>1</v>
      </c>
      <c r="BU709">
        <v>1</v>
      </c>
      <c r="BV709">
        <v>1</v>
      </c>
      <c r="BW709">
        <v>0</v>
      </c>
    </row>
    <row r="710" spans="1:75" x14ac:dyDescent="0.25">
      <c r="A710">
        <v>2449000</v>
      </c>
      <c r="B710">
        <v>1</v>
      </c>
      <c r="C710" s="1">
        <v>35400</v>
      </c>
      <c r="D710">
        <v>1</v>
      </c>
      <c r="E710">
        <v>19.7</v>
      </c>
      <c r="F710">
        <v>93.6</v>
      </c>
      <c r="G710">
        <v>6</v>
      </c>
      <c r="H710">
        <v>10</v>
      </c>
      <c r="I710">
        <v>1</v>
      </c>
      <c r="J710">
        <v>1</v>
      </c>
      <c r="K710">
        <v>1</v>
      </c>
      <c r="N710">
        <v>0</v>
      </c>
      <c r="O710">
        <v>0</v>
      </c>
      <c r="P710">
        <v>0</v>
      </c>
      <c r="Q710">
        <v>13.1</v>
      </c>
      <c r="R710">
        <v>7.4</v>
      </c>
      <c r="S710">
        <v>19.7</v>
      </c>
      <c r="T710">
        <v>0</v>
      </c>
      <c r="U710">
        <v>0</v>
      </c>
      <c r="V710">
        <v>0</v>
      </c>
      <c r="W710">
        <v>1.8</v>
      </c>
      <c r="X710">
        <v>0</v>
      </c>
      <c r="Y710">
        <v>0</v>
      </c>
      <c r="Z710">
        <v>0</v>
      </c>
      <c r="AA710">
        <v>0</v>
      </c>
      <c r="AB710">
        <v>0</v>
      </c>
      <c r="AC710">
        <v>0.8</v>
      </c>
      <c r="AD710">
        <v>0</v>
      </c>
      <c r="AE710">
        <v>0</v>
      </c>
      <c r="AF710">
        <v>0</v>
      </c>
      <c r="AG710">
        <v>17.2</v>
      </c>
      <c r="AH710">
        <v>8.6</v>
      </c>
      <c r="AI710">
        <v>13.1</v>
      </c>
      <c r="AJ710">
        <v>0</v>
      </c>
      <c r="AK710">
        <v>0</v>
      </c>
      <c r="AL710">
        <v>0</v>
      </c>
      <c r="AM710">
        <v>0</v>
      </c>
      <c r="AN710">
        <v>0.9</v>
      </c>
      <c r="AO710">
        <v>11</v>
      </c>
      <c r="AP710">
        <v>0</v>
      </c>
      <c r="AQ710">
        <v>0</v>
      </c>
      <c r="AR710">
        <v>0</v>
      </c>
      <c r="AS710">
        <v>1</v>
      </c>
      <c r="AT710">
        <v>1</v>
      </c>
      <c r="AU710">
        <v>1</v>
      </c>
      <c r="AV710">
        <v>1</v>
      </c>
      <c r="AW710">
        <v>1</v>
      </c>
      <c r="AX710">
        <v>1</v>
      </c>
      <c r="AY710">
        <v>1</v>
      </c>
      <c r="AZ710">
        <v>1</v>
      </c>
      <c r="BA710">
        <v>1</v>
      </c>
      <c r="BB710">
        <v>1</v>
      </c>
      <c r="BC710">
        <v>1</v>
      </c>
      <c r="BD710">
        <v>1</v>
      </c>
      <c r="BE710">
        <v>1</v>
      </c>
      <c r="BF710">
        <v>1</v>
      </c>
      <c r="BG710">
        <v>1</v>
      </c>
      <c r="BH710">
        <v>1</v>
      </c>
      <c r="BI710">
        <v>1</v>
      </c>
      <c r="BJ710">
        <v>1</v>
      </c>
      <c r="BK710">
        <v>1</v>
      </c>
      <c r="BL710">
        <v>1</v>
      </c>
      <c r="BM710">
        <v>1</v>
      </c>
      <c r="BN710">
        <v>1</v>
      </c>
      <c r="BO710">
        <v>1</v>
      </c>
      <c r="BP710">
        <v>1</v>
      </c>
      <c r="BQ710">
        <v>1</v>
      </c>
      <c r="BR710">
        <v>1</v>
      </c>
      <c r="BS710">
        <v>1</v>
      </c>
      <c r="BT710">
        <v>1</v>
      </c>
      <c r="BU710">
        <v>1</v>
      </c>
      <c r="BV710">
        <v>1</v>
      </c>
      <c r="BW710">
        <v>1</v>
      </c>
    </row>
    <row r="711" spans="1:75" s="2" customFormat="1" x14ac:dyDescent="0.25">
      <c r="A711" s="2">
        <v>2449000</v>
      </c>
      <c r="B711" s="2">
        <v>1</v>
      </c>
      <c r="C711" s="3">
        <v>35431</v>
      </c>
      <c r="D711" s="2">
        <v>1</v>
      </c>
      <c r="E711" s="2">
        <v>46</v>
      </c>
      <c r="F711" s="2">
        <v>173</v>
      </c>
      <c r="G711" s="2">
        <v>22</v>
      </c>
      <c r="H711" s="2">
        <v>10</v>
      </c>
      <c r="I711" s="2">
        <v>1</v>
      </c>
      <c r="J711" s="2">
        <v>1</v>
      </c>
      <c r="K711" s="2">
        <v>1</v>
      </c>
      <c r="N711" s="2">
        <v>0</v>
      </c>
      <c r="O711" s="2">
        <v>0</v>
      </c>
      <c r="P711" s="2">
        <v>0</v>
      </c>
      <c r="Q711" s="2">
        <v>0</v>
      </c>
      <c r="R711" s="2">
        <v>0</v>
      </c>
      <c r="S711" s="2">
        <v>0</v>
      </c>
      <c r="T711" s="2">
        <v>0</v>
      </c>
      <c r="U711" s="2">
        <v>1.8</v>
      </c>
      <c r="V711" s="2">
        <v>0</v>
      </c>
      <c r="W711" s="2">
        <v>0</v>
      </c>
      <c r="X711" s="2">
        <v>12</v>
      </c>
      <c r="Y711" s="2">
        <v>0</v>
      </c>
      <c r="Z711" s="2">
        <v>0</v>
      </c>
      <c r="AA711" s="2">
        <v>0</v>
      </c>
      <c r="AB711" s="2">
        <v>0</v>
      </c>
      <c r="AC711" s="2">
        <v>0</v>
      </c>
      <c r="AD711" s="2">
        <v>0</v>
      </c>
      <c r="AE711" s="2">
        <v>0</v>
      </c>
      <c r="AF711" s="2">
        <v>1.6</v>
      </c>
      <c r="AG711" s="2">
        <v>18.399999999999999</v>
      </c>
      <c r="AH711" s="2">
        <v>26.8</v>
      </c>
      <c r="AI711" s="2">
        <v>46</v>
      </c>
      <c r="AJ711" s="2">
        <v>32.4</v>
      </c>
      <c r="AK711" s="2">
        <v>10</v>
      </c>
      <c r="AL711" s="2">
        <v>0</v>
      </c>
      <c r="AM711" s="2">
        <v>1.6</v>
      </c>
      <c r="AN711" s="2">
        <v>0</v>
      </c>
      <c r="AO711" s="2">
        <v>0</v>
      </c>
      <c r="AP711" s="2">
        <v>0</v>
      </c>
      <c r="AQ711" s="2">
        <v>22.4</v>
      </c>
      <c r="AR711" s="2">
        <v>0</v>
      </c>
      <c r="AS711" s="2">
        <v>1</v>
      </c>
      <c r="AT711" s="2">
        <v>1</v>
      </c>
      <c r="AU711" s="2">
        <v>1</v>
      </c>
      <c r="AV711" s="2">
        <v>1</v>
      </c>
      <c r="AW711" s="2">
        <v>1</v>
      </c>
      <c r="AX711" s="2">
        <v>1</v>
      </c>
      <c r="AY711" s="2">
        <v>1</v>
      </c>
      <c r="AZ711" s="2">
        <v>1</v>
      </c>
      <c r="BA711" s="2">
        <v>1</v>
      </c>
      <c r="BB711" s="2">
        <v>1</v>
      </c>
      <c r="BC711" s="2">
        <v>1</v>
      </c>
      <c r="BD711" s="2">
        <v>1</v>
      </c>
      <c r="BE711" s="2">
        <v>1</v>
      </c>
      <c r="BF711" s="2">
        <v>1</v>
      </c>
      <c r="BG711" s="2">
        <v>1</v>
      </c>
      <c r="BH711" s="2">
        <v>1</v>
      </c>
      <c r="BI711" s="2">
        <v>1</v>
      </c>
      <c r="BJ711" s="2">
        <v>1</v>
      </c>
      <c r="BK711" s="2">
        <v>1</v>
      </c>
      <c r="BL711" s="2">
        <v>1</v>
      </c>
      <c r="BM711" s="2">
        <v>1</v>
      </c>
      <c r="BN711" s="2">
        <v>1</v>
      </c>
      <c r="BO711" s="2">
        <v>1</v>
      </c>
      <c r="BP711" s="2">
        <v>1</v>
      </c>
      <c r="BQ711" s="2">
        <v>1</v>
      </c>
      <c r="BR711" s="2">
        <v>1</v>
      </c>
      <c r="BS711" s="2">
        <v>1</v>
      </c>
      <c r="BT711" s="2">
        <v>1</v>
      </c>
      <c r="BU711" s="2">
        <v>1</v>
      </c>
      <c r="BV711" s="2">
        <v>1</v>
      </c>
      <c r="BW711" s="2">
        <v>1</v>
      </c>
    </row>
    <row r="712" spans="1:75" x14ac:dyDescent="0.25">
      <c r="A712">
        <v>2449000</v>
      </c>
      <c r="B712">
        <v>1</v>
      </c>
      <c r="C712" s="1">
        <v>35462</v>
      </c>
      <c r="D712">
        <v>1</v>
      </c>
      <c r="E712">
        <v>20.399999999999999</v>
      </c>
      <c r="F712">
        <v>62.9</v>
      </c>
      <c r="G712">
        <v>3</v>
      </c>
      <c r="H712">
        <v>5</v>
      </c>
      <c r="I712">
        <v>1</v>
      </c>
      <c r="J712">
        <v>1</v>
      </c>
      <c r="K712">
        <v>1</v>
      </c>
      <c r="N712">
        <v>0</v>
      </c>
      <c r="O712">
        <v>0</v>
      </c>
      <c r="P712">
        <v>20.399999999999999</v>
      </c>
      <c r="Q712">
        <v>0</v>
      </c>
      <c r="R712">
        <v>0</v>
      </c>
      <c r="S712">
        <v>0</v>
      </c>
      <c r="T712">
        <v>0</v>
      </c>
      <c r="U712">
        <v>0</v>
      </c>
      <c r="V712">
        <v>0</v>
      </c>
      <c r="W712">
        <v>0</v>
      </c>
      <c r="X712">
        <v>0</v>
      </c>
      <c r="Y712">
        <v>6.8</v>
      </c>
      <c r="Z712">
        <v>0</v>
      </c>
      <c r="AA712">
        <v>12.8</v>
      </c>
      <c r="AB712">
        <v>8</v>
      </c>
      <c r="AC712">
        <v>0</v>
      </c>
      <c r="AD712">
        <v>14.9</v>
      </c>
      <c r="AE712">
        <v>0</v>
      </c>
      <c r="AF712">
        <v>0</v>
      </c>
      <c r="AG712">
        <v>0</v>
      </c>
      <c r="AH712">
        <v>0</v>
      </c>
      <c r="AI712">
        <v>0</v>
      </c>
      <c r="AJ712">
        <v>0</v>
      </c>
      <c r="AK712">
        <v>0</v>
      </c>
      <c r="AL712">
        <v>0</v>
      </c>
      <c r="AM712">
        <v>0</v>
      </c>
      <c r="AN712">
        <v>0</v>
      </c>
      <c r="AO712">
        <v>0</v>
      </c>
      <c r="AS712">
        <v>1</v>
      </c>
      <c r="AT712">
        <v>1</v>
      </c>
      <c r="AU712">
        <v>1</v>
      </c>
      <c r="AV712">
        <v>1</v>
      </c>
      <c r="AW712">
        <v>1</v>
      </c>
      <c r="AX712">
        <v>1</v>
      </c>
      <c r="AY712">
        <v>1</v>
      </c>
      <c r="AZ712">
        <v>1</v>
      </c>
      <c r="BA712">
        <v>1</v>
      </c>
      <c r="BB712">
        <v>1</v>
      </c>
      <c r="BC712">
        <v>1</v>
      </c>
      <c r="BD712">
        <v>1</v>
      </c>
      <c r="BE712">
        <v>1</v>
      </c>
      <c r="BF712">
        <v>1</v>
      </c>
      <c r="BG712">
        <v>1</v>
      </c>
      <c r="BH712">
        <v>1</v>
      </c>
      <c r="BI712">
        <v>1</v>
      </c>
      <c r="BJ712">
        <v>1</v>
      </c>
      <c r="BK712">
        <v>1</v>
      </c>
      <c r="BL712">
        <v>1</v>
      </c>
      <c r="BM712">
        <v>1</v>
      </c>
      <c r="BN712">
        <v>1</v>
      </c>
      <c r="BO712">
        <v>1</v>
      </c>
      <c r="BP712">
        <v>1</v>
      </c>
      <c r="BQ712">
        <v>1</v>
      </c>
      <c r="BR712">
        <v>1</v>
      </c>
      <c r="BS712">
        <v>1</v>
      </c>
      <c r="BT712">
        <v>1</v>
      </c>
      <c r="BU712">
        <v>0</v>
      </c>
    </row>
    <row r="713" spans="1:75" x14ac:dyDescent="0.25">
      <c r="A713">
        <v>2449000</v>
      </c>
      <c r="B713">
        <v>1</v>
      </c>
      <c r="C713" s="1">
        <v>35490</v>
      </c>
      <c r="D713">
        <v>1</v>
      </c>
      <c r="E713">
        <v>1.3</v>
      </c>
      <c r="F713">
        <v>1.3</v>
      </c>
      <c r="G713">
        <v>14</v>
      </c>
      <c r="H713">
        <v>1</v>
      </c>
      <c r="I713">
        <v>1</v>
      </c>
      <c r="J713">
        <v>1</v>
      </c>
      <c r="K713">
        <v>1</v>
      </c>
      <c r="N713">
        <v>0</v>
      </c>
      <c r="O713">
        <v>0</v>
      </c>
      <c r="P713">
        <v>0</v>
      </c>
      <c r="Q713">
        <v>0</v>
      </c>
      <c r="R713">
        <v>0</v>
      </c>
      <c r="S713">
        <v>0</v>
      </c>
      <c r="T713">
        <v>0</v>
      </c>
      <c r="U713">
        <v>0</v>
      </c>
      <c r="V713">
        <v>0</v>
      </c>
      <c r="W713">
        <v>0</v>
      </c>
      <c r="X713">
        <v>0</v>
      </c>
      <c r="Y713">
        <v>0</v>
      </c>
      <c r="Z713">
        <v>0</v>
      </c>
      <c r="AA713">
        <v>1.3</v>
      </c>
      <c r="AB713">
        <v>0</v>
      </c>
      <c r="AC713">
        <v>0</v>
      </c>
      <c r="AD713">
        <v>0</v>
      </c>
      <c r="AE713">
        <v>0</v>
      </c>
      <c r="AF713">
        <v>0</v>
      </c>
      <c r="AG713">
        <v>0</v>
      </c>
      <c r="AH713">
        <v>0</v>
      </c>
      <c r="AI713">
        <v>0</v>
      </c>
      <c r="AJ713">
        <v>0</v>
      </c>
      <c r="AK713">
        <v>0</v>
      </c>
      <c r="AL713">
        <v>0</v>
      </c>
      <c r="AM713">
        <v>0</v>
      </c>
      <c r="AN713">
        <v>0</v>
      </c>
      <c r="AO713">
        <v>0</v>
      </c>
      <c r="AP713">
        <v>0</v>
      </c>
      <c r="AQ713">
        <v>0</v>
      </c>
      <c r="AR713">
        <v>0</v>
      </c>
      <c r="AS713">
        <v>1</v>
      </c>
      <c r="AT713">
        <v>1</v>
      </c>
      <c r="AU713">
        <v>1</v>
      </c>
      <c r="AV713">
        <v>1</v>
      </c>
      <c r="AW713">
        <v>1</v>
      </c>
      <c r="AX713">
        <v>1</v>
      </c>
      <c r="AY713">
        <v>1</v>
      </c>
      <c r="AZ713">
        <v>1</v>
      </c>
      <c r="BA713">
        <v>1</v>
      </c>
      <c r="BB713">
        <v>1</v>
      </c>
      <c r="BC713">
        <v>1</v>
      </c>
      <c r="BD713">
        <v>1</v>
      </c>
      <c r="BE713">
        <v>1</v>
      </c>
      <c r="BF713">
        <v>1</v>
      </c>
      <c r="BG713">
        <v>1</v>
      </c>
      <c r="BH713">
        <v>1</v>
      </c>
      <c r="BI713">
        <v>1</v>
      </c>
      <c r="BJ713">
        <v>1</v>
      </c>
      <c r="BK713">
        <v>1</v>
      </c>
      <c r="BL713">
        <v>1</v>
      </c>
      <c r="BM713">
        <v>1</v>
      </c>
      <c r="BN713">
        <v>1</v>
      </c>
      <c r="BO713">
        <v>1</v>
      </c>
      <c r="BP713">
        <v>1</v>
      </c>
      <c r="BQ713">
        <v>1</v>
      </c>
      <c r="BR713">
        <v>1</v>
      </c>
      <c r="BS713">
        <v>1</v>
      </c>
      <c r="BT713">
        <v>1</v>
      </c>
      <c r="BU713">
        <v>1</v>
      </c>
      <c r="BV713">
        <v>1</v>
      </c>
      <c r="BW713">
        <v>1</v>
      </c>
    </row>
    <row r="714" spans="1:75" x14ac:dyDescent="0.25">
      <c r="A714">
        <v>2449000</v>
      </c>
      <c r="B714">
        <v>1</v>
      </c>
      <c r="C714" s="1">
        <v>35521</v>
      </c>
      <c r="D714">
        <v>1</v>
      </c>
      <c r="E714">
        <v>7.6</v>
      </c>
      <c r="F714">
        <v>7.6</v>
      </c>
      <c r="G714">
        <v>20</v>
      </c>
      <c r="H714">
        <v>1</v>
      </c>
      <c r="I714">
        <v>1</v>
      </c>
      <c r="J714">
        <v>1</v>
      </c>
      <c r="K714">
        <v>1</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7.6</v>
      </c>
      <c r="AH714">
        <v>0</v>
      </c>
      <c r="AI714">
        <v>0</v>
      </c>
      <c r="AJ714">
        <v>0</v>
      </c>
      <c r="AK714">
        <v>0</v>
      </c>
      <c r="AL714">
        <v>0</v>
      </c>
      <c r="AM714">
        <v>0</v>
      </c>
      <c r="AN714">
        <v>0</v>
      </c>
      <c r="AO714">
        <v>0</v>
      </c>
      <c r="AP714">
        <v>0</v>
      </c>
      <c r="AQ714">
        <v>0</v>
      </c>
      <c r="AS714">
        <v>1</v>
      </c>
      <c r="AT714">
        <v>1</v>
      </c>
      <c r="AU714">
        <v>1</v>
      </c>
      <c r="AV714">
        <v>1</v>
      </c>
      <c r="AW714">
        <v>1</v>
      </c>
      <c r="AX714">
        <v>1</v>
      </c>
      <c r="AY714">
        <v>1</v>
      </c>
      <c r="AZ714">
        <v>1</v>
      </c>
      <c r="BA714">
        <v>1</v>
      </c>
      <c r="BB714">
        <v>1</v>
      </c>
      <c r="BC714">
        <v>1</v>
      </c>
      <c r="BD714">
        <v>1</v>
      </c>
      <c r="BE714">
        <v>1</v>
      </c>
      <c r="BF714">
        <v>1</v>
      </c>
      <c r="BG714">
        <v>1</v>
      </c>
      <c r="BH714">
        <v>1</v>
      </c>
      <c r="BI714">
        <v>1</v>
      </c>
      <c r="BJ714">
        <v>1</v>
      </c>
      <c r="BK714">
        <v>1</v>
      </c>
      <c r="BL714">
        <v>1</v>
      </c>
      <c r="BM714">
        <v>1</v>
      </c>
      <c r="BN714">
        <v>1</v>
      </c>
      <c r="BO714">
        <v>1</v>
      </c>
      <c r="BP714">
        <v>1</v>
      </c>
      <c r="BQ714">
        <v>1</v>
      </c>
      <c r="BR714">
        <v>1</v>
      </c>
      <c r="BS714">
        <v>1</v>
      </c>
      <c r="BT714">
        <v>1</v>
      </c>
      <c r="BU714">
        <v>1</v>
      </c>
      <c r="BV714">
        <v>1</v>
      </c>
      <c r="BW714">
        <v>0</v>
      </c>
    </row>
    <row r="715" spans="1:75" x14ac:dyDescent="0.25">
      <c r="A715">
        <v>2449000</v>
      </c>
      <c r="B715">
        <v>1</v>
      </c>
      <c r="C715" s="1">
        <v>35551</v>
      </c>
      <c r="D715">
        <v>1</v>
      </c>
      <c r="E715">
        <v>12.5</v>
      </c>
      <c r="F715">
        <v>12.5</v>
      </c>
      <c r="G715">
        <v>27</v>
      </c>
      <c r="H715">
        <v>1</v>
      </c>
      <c r="I715">
        <v>1</v>
      </c>
      <c r="J715">
        <v>1</v>
      </c>
      <c r="K715">
        <v>1</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12.5</v>
      </c>
      <c r="AO715">
        <v>0</v>
      </c>
      <c r="AP715">
        <v>0</v>
      </c>
      <c r="AQ715">
        <v>0</v>
      </c>
      <c r="AR715">
        <v>0</v>
      </c>
      <c r="AS715">
        <v>1</v>
      </c>
      <c r="AT715">
        <v>1</v>
      </c>
      <c r="AU715">
        <v>1</v>
      </c>
      <c r="AV715">
        <v>1</v>
      </c>
      <c r="AW715">
        <v>1</v>
      </c>
      <c r="AX715">
        <v>1</v>
      </c>
      <c r="AY715">
        <v>1</v>
      </c>
      <c r="AZ715">
        <v>1</v>
      </c>
      <c r="BA715">
        <v>1</v>
      </c>
      <c r="BB715">
        <v>1</v>
      </c>
      <c r="BC715">
        <v>1</v>
      </c>
      <c r="BD715">
        <v>1</v>
      </c>
      <c r="BE715">
        <v>1</v>
      </c>
      <c r="BF715">
        <v>1</v>
      </c>
      <c r="BG715">
        <v>1</v>
      </c>
      <c r="BH715">
        <v>1</v>
      </c>
      <c r="BI715">
        <v>1</v>
      </c>
      <c r="BJ715">
        <v>1</v>
      </c>
      <c r="BK715">
        <v>1</v>
      </c>
      <c r="BL715">
        <v>1</v>
      </c>
      <c r="BM715">
        <v>1</v>
      </c>
      <c r="BN715">
        <v>1</v>
      </c>
      <c r="BO715">
        <v>1</v>
      </c>
      <c r="BP715">
        <v>1</v>
      </c>
      <c r="BQ715">
        <v>1</v>
      </c>
      <c r="BR715">
        <v>1</v>
      </c>
      <c r="BS715">
        <v>1</v>
      </c>
      <c r="BT715">
        <v>1</v>
      </c>
      <c r="BU715">
        <v>1</v>
      </c>
      <c r="BV715">
        <v>1</v>
      </c>
      <c r="BW715">
        <v>1</v>
      </c>
    </row>
    <row r="716" spans="1:75" x14ac:dyDescent="0.25">
      <c r="A716">
        <v>2449000</v>
      </c>
      <c r="B716">
        <v>1</v>
      </c>
      <c r="C716" s="1">
        <v>35582</v>
      </c>
      <c r="D716">
        <v>1</v>
      </c>
      <c r="E716">
        <v>18.600000000000001</v>
      </c>
      <c r="F716">
        <v>89.6</v>
      </c>
      <c r="G716">
        <v>4</v>
      </c>
      <c r="H716">
        <v>8</v>
      </c>
      <c r="I716">
        <v>1</v>
      </c>
      <c r="J716">
        <v>1</v>
      </c>
      <c r="K716">
        <v>1</v>
      </c>
      <c r="N716">
        <v>0</v>
      </c>
      <c r="O716">
        <v>0</v>
      </c>
      <c r="P716">
        <v>0</v>
      </c>
      <c r="Q716">
        <v>18.600000000000001</v>
      </c>
      <c r="R716">
        <v>0</v>
      </c>
      <c r="S716">
        <v>0</v>
      </c>
      <c r="T716">
        <v>0</v>
      </c>
      <c r="U716">
        <v>0</v>
      </c>
      <c r="V716">
        <v>0</v>
      </c>
      <c r="W716">
        <v>0</v>
      </c>
      <c r="X716">
        <v>0</v>
      </c>
      <c r="Y716">
        <v>0</v>
      </c>
      <c r="Z716">
        <v>11.5</v>
      </c>
      <c r="AA716">
        <v>0</v>
      </c>
      <c r="AB716">
        <v>6.8</v>
      </c>
      <c r="AC716">
        <v>0</v>
      </c>
      <c r="AD716">
        <v>0</v>
      </c>
      <c r="AE716">
        <v>11.6</v>
      </c>
      <c r="AF716">
        <v>0</v>
      </c>
      <c r="AG716">
        <v>0</v>
      </c>
      <c r="AH716">
        <v>0</v>
      </c>
      <c r="AI716">
        <v>0</v>
      </c>
      <c r="AJ716">
        <v>0</v>
      </c>
      <c r="AK716">
        <v>0</v>
      </c>
      <c r="AL716">
        <v>0</v>
      </c>
      <c r="AM716">
        <v>0</v>
      </c>
      <c r="AN716">
        <v>6.5</v>
      </c>
      <c r="AO716">
        <v>7.9</v>
      </c>
      <c r="AP716">
        <v>8.3000000000000007</v>
      </c>
      <c r="AQ716">
        <v>18.399999999999999</v>
      </c>
      <c r="AS716">
        <v>1</v>
      </c>
      <c r="AT716">
        <v>1</v>
      </c>
      <c r="AU716">
        <v>1</v>
      </c>
      <c r="AV716">
        <v>1</v>
      </c>
      <c r="AW716">
        <v>1</v>
      </c>
      <c r="AX716">
        <v>1</v>
      </c>
      <c r="AY716">
        <v>1</v>
      </c>
      <c r="AZ716">
        <v>1</v>
      </c>
      <c r="BA716">
        <v>1</v>
      </c>
      <c r="BB716">
        <v>1</v>
      </c>
      <c r="BC716">
        <v>1</v>
      </c>
      <c r="BD716">
        <v>1</v>
      </c>
      <c r="BE716">
        <v>1</v>
      </c>
      <c r="BF716">
        <v>1</v>
      </c>
      <c r="BG716">
        <v>1</v>
      </c>
      <c r="BH716">
        <v>1</v>
      </c>
      <c r="BI716">
        <v>1</v>
      </c>
      <c r="BJ716">
        <v>1</v>
      </c>
      <c r="BK716">
        <v>1</v>
      </c>
      <c r="BL716">
        <v>1</v>
      </c>
      <c r="BM716">
        <v>1</v>
      </c>
      <c r="BN716">
        <v>1</v>
      </c>
      <c r="BO716">
        <v>1</v>
      </c>
      <c r="BP716">
        <v>1</v>
      </c>
      <c r="BQ716">
        <v>1</v>
      </c>
      <c r="BR716">
        <v>1</v>
      </c>
      <c r="BS716">
        <v>1</v>
      </c>
      <c r="BT716">
        <v>1</v>
      </c>
      <c r="BU716">
        <v>1</v>
      </c>
      <c r="BV716">
        <v>1</v>
      </c>
      <c r="BW716">
        <v>0</v>
      </c>
    </row>
    <row r="717" spans="1:75" x14ac:dyDescent="0.25">
      <c r="A717">
        <v>2449000</v>
      </c>
      <c r="B717">
        <v>1</v>
      </c>
      <c r="C717" s="1">
        <v>35612</v>
      </c>
      <c r="D717">
        <v>1</v>
      </c>
      <c r="E717">
        <v>10.6</v>
      </c>
      <c r="F717">
        <v>11.4</v>
      </c>
      <c r="G717">
        <v>22</v>
      </c>
      <c r="H717">
        <v>2</v>
      </c>
      <c r="I717">
        <v>1</v>
      </c>
      <c r="J717">
        <v>1</v>
      </c>
      <c r="K717">
        <v>1</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0.8</v>
      </c>
      <c r="AH717">
        <v>0</v>
      </c>
      <c r="AI717">
        <v>10.6</v>
      </c>
      <c r="AJ717">
        <v>0</v>
      </c>
      <c r="AK717">
        <v>0</v>
      </c>
      <c r="AL717">
        <v>0</v>
      </c>
      <c r="AM717">
        <v>0</v>
      </c>
      <c r="AN717">
        <v>0</v>
      </c>
      <c r="AO717">
        <v>0</v>
      </c>
      <c r="AP717">
        <v>0</v>
      </c>
      <c r="AQ717">
        <v>0</v>
      </c>
      <c r="AR717">
        <v>0</v>
      </c>
      <c r="AS717">
        <v>1</v>
      </c>
      <c r="AT717">
        <v>1</v>
      </c>
      <c r="AU717">
        <v>1</v>
      </c>
      <c r="AV717">
        <v>1</v>
      </c>
      <c r="AW717">
        <v>1</v>
      </c>
      <c r="AX717">
        <v>1</v>
      </c>
      <c r="AY717">
        <v>1</v>
      </c>
      <c r="AZ717">
        <v>1</v>
      </c>
      <c r="BA717">
        <v>1</v>
      </c>
      <c r="BB717">
        <v>1</v>
      </c>
      <c r="BC717">
        <v>1</v>
      </c>
      <c r="BD717">
        <v>1</v>
      </c>
      <c r="BE717">
        <v>1</v>
      </c>
      <c r="BF717">
        <v>1</v>
      </c>
      <c r="BG717">
        <v>1</v>
      </c>
      <c r="BH717">
        <v>1</v>
      </c>
      <c r="BI717">
        <v>1</v>
      </c>
      <c r="BJ717">
        <v>1</v>
      </c>
      <c r="BK717">
        <v>1</v>
      </c>
      <c r="BL717">
        <v>1</v>
      </c>
      <c r="BM717">
        <v>1</v>
      </c>
      <c r="BN717">
        <v>1</v>
      </c>
      <c r="BO717">
        <v>1</v>
      </c>
      <c r="BP717">
        <v>1</v>
      </c>
      <c r="BQ717">
        <v>1</v>
      </c>
      <c r="BR717">
        <v>1</v>
      </c>
      <c r="BS717">
        <v>1</v>
      </c>
      <c r="BT717">
        <v>1</v>
      </c>
      <c r="BU717">
        <v>1</v>
      </c>
      <c r="BV717">
        <v>1</v>
      </c>
      <c r="BW717">
        <v>1</v>
      </c>
    </row>
    <row r="718" spans="1:75" x14ac:dyDescent="0.25">
      <c r="A718">
        <v>2449000</v>
      </c>
      <c r="B718">
        <v>1</v>
      </c>
      <c r="C718" s="1">
        <v>35643</v>
      </c>
      <c r="D718">
        <v>1</v>
      </c>
      <c r="E718">
        <v>31.3</v>
      </c>
      <c r="F718">
        <v>60.9</v>
      </c>
      <c r="G718">
        <v>22</v>
      </c>
      <c r="H718">
        <v>2</v>
      </c>
      <c r="I718">
        <v>1</v>
      </c>
      <c r="J718">
        <v>1</v>
      </c>
      <c r="K718">
        <v>1</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29.6</v>
      </c>
      <c r="AI718">
        <v>31.3</v>
      </c>
      <c r="AJ718">
        <v>0</v>
      </c>
      <c r="AK718">
        <v>0</v>
      </c>
      <c r="AL718">
        <v>0</v>
      </c>
      <c r="AM718">
        <v>0</v>
      </c>
      <c r="AN718">
        <v>0</v>
      </c>
      <c r="AO718">
        <v>0</v>
      </c>
      <c r="AP718">
        <v>0</v>
      </c>
      <c r="AQ718">
        <v>0</v>
      </c>
      <c r="AR718">
        <v>0</v>
      </c>
      <c r="AS718">
        <v>1</v>
      </c>
      <c r="AT718">
        <v>1</v>
      </c>
      <c r="AU718">
        <v>1</v>
      </c>
      <c r="AV718">
        <v>1</v>
      </c>
      <c r="AW718">
        <v>1</v>
      </c>
      <c r="AX718">
        <v>1</v>
      </c>
      <c r="AY718">
        <v>1</v>
      </c>
      <c r="AZ718">
        <v>1</v>
      </c>
      <c r="BA718">
        <v>1</v>
      </c>
      <c r="BB718">
        <v>1</v>
      </c>
      <c r="BC718">
        <v>1</v>
      </c>
      <c r="BD718">
        <v>1</v>
      </c>
      <c r="BE718">
        <v>1</v>
      </c>
      <c r="BF718">
        <v>1</v>
      </c>
      <c r="BG718">
        <v>1</v>
      </c>
      <c r="BH718">
        <v>1</v>
      </c>
      <c r="BI718">
        <v>1</v>
      </c>
      <c r="BJ718">
        <v>1</v>
      </c>
      <c r="BK718">
        <v>1</v>
      </c>
      <c r="BL718">
        <v>1</v>
      </c>
      <c r="BM718">
        <v>1</v>
      </c>
      <c r="BN718">
        <v>1</v>
      </c>
      <c r="BO718">
        <v>1</v>
      </c>
      <c r="BP718">
        <v>1</v>
      </c>
      <c r="BQ718">
        <v>1</v>
      </c>
      <c r="BR718">
        <v>1</v>
      </c>
      <c r="BS718">
        <v>1</v>
      </c>
      <c r="BT718">
        <v>1</v>
      </c>
      <c r="BU718">
        <v>1</v>
      </c>
      <c r="BV718">
        <v>1</v>
      </c>
      <c r="BW718">
        <v>1</v>
      </c>
    </row>
    <row r="719" spans="1:75" x14ac:dyDescent="0.25">
      <c r="A719">
        <v>2449000</v>
      </c>
      <c r="B719">
        <v>1</v>
      </c>
      <c r="C719" s="1">
        <v>35674</v>
      </c>
      <c r="D719">
        <v>1</v>
      </c>
      <c r="E719">
        <v>76.8</v>
      </c>
      <c r="F719">
        <v>178.3</v>
      </c>
      <c r="G719">
        <v>15</v>
      </c>
      <c r="H719">
        <v>7</v>
      </c>
      <c r="I719">
        <v>1</v>
      </c>
      <c r="J719">
        <v>1</v>
      </c>
      <c r="K719">
        <v>1</v>
      </c>
      <c r="N719">
        <v>0</v>
      </c>
      <c r="O719">
        <v>0</v>
      </c>
      <c r="P719">
        <v>0</v>
      </c>
      <c r="Q719">
        <v>0</v>
      </c>
      <c r="R719">
        <v>0</v>
      </c>
      <c r="S719">
        <v>0</v>
      </c>
      <c r="T719">
        <v>0</v>
      </c>
      <c r="U719">
        <v>0</v>
      </c>
      <c r="V719">
        <v>0</v>
      </c>
      <c r="W719">
        <v>0.6</v>
      </c>
      <c r="X719">
        <v>0</v>
      </c>
      <c r="Y719">
        <v>0</v>
      </c>
      <c r="Z719">
        <v>0</v>
      </c>
      <c r="AA719">
        <v>0.2</v>
      </c>
      <c r="AB719">
        <v>76.8</v>
      </c>
      <c r="AC719">
        <v>0</v>
      </c>
      <c r="AD719">
        <v>0</v>
      </c>
      <c r="AE719">
        <v>0</v>
      </c>
      <c r="AF719">
        <v>59.6</v>
      </c>
      <c r="AG719">
        <v>0</v>
      </c>
      <c r="AH719">
        <v>0</v>
      </c>
      <c r="AI719">
        <v>0</v>
      </c>
      <c r="AJ719">
        <v>0</v>
      </c>
      <c r="AK719">
        <v>0</v>
      </c>
      <c r="AL719">
        <v>0</v>
      </c>
      <c r="AM719">
        <v>18.5</v>
      </c>
      <c r="AN719">
        <v>0</v>
      </c>
      <c r="AO719">
        <v>0</v>
      </c>
      <c r="AP719">
        <v>0.8</v>
      </c>
      <c r="AQ719">
        <v>21.8</v>
      </c>
      <c r="AS719">
        <v>1</v>
      </c>
      <c r="AT719">
        <v>1</v>
      </c>
      <c r="AU719">
        <v>1</v>
      </c>
      <c r="AV719">
        <v>1</v>
      </c>
      <c r="AW719">
        <v>1</v>
      </c>
      <c r="AX719">
        <v>1</v>
      </c>
      <c r="AY719">
        <v>1</v>
      </c>
      <c r="AZ719">
        <v>1</v>
      </c>
      <c r="BA719">
        <v>1</v>
      </c>
      <c r="BB719">
        <v>1</v>
      </c>
      <c r="BC719">
        <v>1</v>
      </c>
      <c r="BD719">
        <v>1</v>
      </c>
      <c r="BE719">
        <v>1</v>
      </c>
      <c r="BF719">
        <v>1</v>
      </c>
      <c r="BG719">
        <v>1</v>
      </c>
      <c r="BH719">
        <v>1</v>
      </c>
      <c r="BI719">
        <v>1</v>
      </c>
      <c r="BJ719">
        <v>1</v>
      </c>
      <c r="BK719">
        <v>1</v>
      </c>
      <c r="BL719">
        <v>1</v>
      </c>
      <c r="BM719">
        <v>1</v>
      </c>
      <c r="BN719">
        <v>1</v>
      </c>
      <c r="BO719">
        <v>1</v>
      </c>
      <c r="BP719">
        <v>1</v>
      </c>
      <c r="BQ719">
        <v>1</v>
      </c>
      <c r="BR719">
        <v>1</v>
      </c>
      <c r="BS719">
        <v>1</v>
      </c>
      <c r="BT719">
        <v>1</v>
      </c>
      <c r="BU719">
        <v>1</v>
      </c>
      <c r="BV719">
        <v>1</v>
      </c>
      <c r="BW719">
        <v>0</v>
      </c>
    </row>
    <row r="720" spans="1:75" x14ac:dyDescent="0.25">
      <c r="A720">
        <v>2449000</v>
      </c>
      <c r="B720">
        <v>1</v>
      </c>
      <c r="C720" s="1">
        <v>35704</v>
      </c>
      <c r="D720">
        <v>1</v>
      </c>
      <c r="E720">
        <v>48.8</v>
      </c>
      <c r="F720">
        <v>62.5</v>
      </c>
      <c r="G720">
        <v>6</v>
      </c>
      <c r="H720">
        <v>6</v>
      </c>
      <c r="I720">
        <v>1</v>
      </c>
      <c r="J720">
        <v>1</v>
      </c>
      <c r="K720">
        <v>1</v>
      </c>
      <c r="N720">
        <v>0</v>
      </c>
      <c r="O720">
        <v>0</v>
      </c>
      <c r="P720">
        <v>0</v>
      </c>
      <c r="Q720">
        <v>0</v>
      </c>
      <c r="R720">
        <v>0</v>
      </c>
      <c r="S720">
        <v>48.8</v>
      </c>
      <c r="T720">
        <v>0</v>
      </c>
      <c r="U720">
        <v>0</v>
      </c>
      <c r="V720">
        <v>10</v>
      </c>
      <c r="W720">
        <v>0</v>
      </c>
      <c r="X720">
        <v>0.6</v>
      </c>
      <c r="Y720">
        <v>0</v>
      </c>
      <c r="Z720">
        <v>0</v>
      </c>
      <c r="AA720">
        <v>0</v>
      </c>
      <c r="AB720">
        <v>0</v>
      </c>
      <c r="AC720">
        <v>0.6</v>
      </c>
      <c r="AD720">
        <v>0</v>
      </c>
      <c r="AE720">
        <v>0</v>
      </c>
      <c r="AF720">
        <v>0</v>
      </c>
      <c r="AG720">
        <v>0</v>
      </c>
      <c r="AH720">
        <v>0</v>
      </c>
      <c r="AI720">
        <v>0</v>
      </c>
      <c r="AJ720">
        <v>0</v>
      </c>
      <c r="AK720">
        <v>0</v>
      </c>
      <c r="AL720">
        <v>0.9</v>
      </c>
      <c r="AM720">
        <v>1.6</v>
      </c>
      <c r="AN720">
        <v>0</v>
      </c>
      <c r="AO720">
        <v>0</v>
      </c>
      <c r="AP720">
        <v>0</v>
      </c>
      <c r="AQ720">
        <v>0</v>
      </c>
      <c r="AR720">
        <v>0</v>
      </c>
      <c r="AS720">
        <v>1</v>
      </c>
      <c r="AT720">
        <v>1</v>
      </c>
      <c r="AU720">
        <v>1</v>
      </c>
      <c r="AV720">
        <v>1</v>
      </c>
      <c r="AW720">
        <v>1</v>
      </c>
      <c r="AX720">
        <v>1</v>
      </c>
      <c r="AY720">
        <v>1</v>
      </c>
      <c r="AZ720">
        <v>1</v>
      </c>
      <c r="BA720">
        <v>1</v>
      </c>
      <c r="BB720">
        <v>1</v>
      </c>
      <c r="BC720">
        <v>1</v>
      </c>
      <c r="BD720">
        <v>1</v>
      </c>
      <c r="BE720">
        <v>1</v>
      </c>
      <c r="BF720">
        <v>1</v>
      </c>
      <c r="BG720">
        <v>1</v>
      </c>
      <c r="BH720">
        <v>1</v>
      </c>
      <c r="BI720">
        <v>1</v>
      </c>
      <c r="BJ720">
        <v>1</v>
      </c>
      <c r="BK720">
        <v>1</v>
      </c>
      <c r="BL720">
        <v>1</v>
      </c>
      <c r="BM720">
        <v>1</v>
      </c>
      <c r="BN720">
        <v>1</v>
      </c>
      <c r="BO720">
        <v>1</v>
      </c>
      <c r="BP720">
        <v>1</v>
      </c>
      <c r="BQ720">
        <v>1</v>
      </c>
      <c r="BR720">
        <v>1</v>
      </c>
      <c r="BS720">
        <v>1</v>
      </c>
      <c r="BT720">
        <v>1</v>
      </c>
      <c r="BU720">
        <v>1</v>
      </c>
      <c r="BV720">
        <v>1</v>
      </c>
      <c r="BW720">
        <v>1</v>
      </c>
    </row>
    <row r="721" spans="1:75" x14ac:dyDescent="0.25">
      <c r="A721">
        <v>2449000</v>
      </c>
      <c r="B721">
        <v>1</v>
      </c>
      <c r="C721" s="1">
        <v>35735</v>
      </c>
      <c r="D721">
        <v>1</v>
      </c>
      <c r="E721">
        <v>12.6</v>
      </c>
      <c r="F721">
        <v>61.8</v>
      </c>
      <c r="G721">
        <v>16</v>
      </c>
      <c r="H721">
        <v>9</v>
      </c>
      <c r="I721">
        <v>1</v>
      </c>
      <c r="J721">
        <v>1</v>
      </c>
      <c r="K721">
        <v>1</v>
      </c>
      <c r="N721">
        <v>0</v>
      </c>
      <c r="O721">
        <v>0</v>
      </c>
      <c r="P721">
        <v>0</v>
      </c>
      <c r="Q721">
        <v>0</v>
      </c>
      <c r="R721">
        <v>0</v>
      </c>
      <c r="S721">
        <v>0</v>
      </c>
      <c r="T721">
        <v>0</v>
      </c>
      <c r="U721">
        <v>0</v>
      </c>
      <c r="V721">
        <v>0</v>
      </c>
      <c r="W721">
        <v>0</v>
      </c>
      <c r="X721">
        <v>0</v>
      </c>
      <c r="Y721">
        <v>0</v>
      </c>
      <c r="Z721">
        <v>0</v>
      </c>
      <c r="AA721">
        <v>0</v>
      </c>
      <c r="AB721">
        <v>0</v>
      </c>
      <c r="AC721">
        <v>12.6</v>
      </c>
      <c r="AD721">
        <v>9.6</v>
      </c>
      <c r="AE721">
        <v>0</v>
      </c>
      <c r="AF721">
        <v>0.8</v>
      </c>
      <c r="AG721">
        <v>0</v>
      </c>
      <c r="AH721">
        <v>0</v>
      </c>
      <c r="AI721">
        <v>9.3000000000000007</v>
      </c>
      <c r="AJ721">
        <v>3.5</v>
      </c>
      <c r="AK721">
        <v>5.6</v>
      </c>
      <c r="AL721">
        <v>8.1</v>
      </c>
      <c r="AM721">
        <v>7.4</v>
      </c>
      <c r="AN721">
        <v>4.9000000000000004</v>
      </c>
      <c r="AO721">
        <v>0</v>
      </c>
      <c r="AP721">
        <v>0</v>
      </c>
      <c r="AQ721">
        <v>0</v>
      </c>
      <c r="AS721">
        <v>1</v>
      </c>
      <c r="AT721">
        <v>1</v>
      </c>
      <c r="AU721">
        <v>1</v>
      </c>
      <c r="AV721">
        <v>1</v>
      </c>
      <c r="AW721">
        <v>1</v>
      </c>
      <c r="AX721">
        <v>1</v>
      </c>
      <c r="AY721">
        <v>1</v>
      </c>
      <c r="AZ721">
        <v>1</v>
      </c>
      <c r="BA721">
        <v>1</v>
      </c>
      <c r="BB721">
        <v>1</v>
      </c>
      <c r="BC721">
        <v>1</v>
      </c>
      <c r="BD721">
        <v>1</v>
      </c>
      <c r="BE721">
        <v>1</v>
      </c>
      <c r="BF721">
        <v>1</v>
      </c>
      <c r="BG721">
        <v>1</v>
      </c>
      <c r="BH721">
        <v>1</v>
      </c>
      <c r="BI721">
        <v>1</v>
      </c>
      <c r="BJ721">
        <v>1</v>
      </c>
      <c r="BK721">
        <v>1</v>
      </c>
      <c r="BL721">
        <v>1</v>
      </c>
      <c r="BM721">
        <v>1</v>
      </c>
      <c r="BN721">
        <v>1</v>
      </c>
      <c r="BO721">
        <v>1</v>
      </c>
      <c r="BP721">
        <v>1</v>
      </c>
      <c r="BQ721">
        <v>1</v>
      </c>
      <c r="BR721">
        <v>1</v>
      </c>
      <c r="BS721">
        <v>1</v>
      </c>
      <c r="BT721">
        <v>1</v>
      </c>
      <c r="BU721">
        <v>1</v>
      </c>
      <c r="BV721">
        <v>1</v>
      </c>
      <c r="BW721">
        <v>0</v>
      </c>
    </row>
    <row r="722" spans="1:75" x14ac:dyDescent="0.25">
      <c r="A722">
        <v>2449000</v>
      </c>
      <c r="B722">
        <v>1</v>
      </c>
      <c r="C722" s="1">
        <v>35765</v>
      </c>
      <c r="D722">
        <v>1</v>
      </c>
      <c r="E722">
        <v>22.3</v>
      </c>
      <c r="F722">
        <v>88.8</v>
      </c>
      <c r="G722">
        <v>24</v>
      </c>
      <c r="H722">
        <v>7</v>
      </c>
      <c r="I722">
        <v>1</v>
      </c>
      <c r="J722">
        <v>1</v>
      </c>
      <c r="K722">
        <v>1</v>
      </c>
      <c r="N722">
        <v>0</v>
      </c>
      <c r="O722">
        <v>0</v>
      </c>
      <c r="P722">
        <v>0</v>
      </c>
      <c r="Q722">
        <v>0.8</v>
      </c>
      <c r="R722">
        <v>0</v>
      </c>
      <c r="S722">
        <v>0</v>
      </c>
      <c r="T722">
        <v>19.100000000000001</v>
      </c>
      <c r="U722">
        <v>0</v>
      </c>
      <c r="V722">
        <v>0</v>
      </c>
      <c r="W722">
        <v>0</v>
      </c>
      <c r="X722">
        <v>0</v>
      </c>
      <c r="Y722">
        <v>0</v>
      </c>
      <c r="Z722">
        <v>0</v>
      </c>
      <c r="AA722">
        <v>0</v>
      </c>
      <c r="AB722">
        <v>0</v>
      </c>
      <c r="AC722">
        <v>0</v>
      </c>
      <c r="AD722">
        <v>0</v>
      </c>
      <c r="AE722">
        <v>0</v>
      </c>
      <c r="AF722">
        <v>0</v>
      </c>
      <c r="AG722">
        <v>0</v>
      </c>
      <c r="AH722">
        <v>0</v>
      </c>
      <c r="AI722">
        <v>2.2000000000000002</v>
      </c>
      <c r="AJ722">
        <v>18</v>
      </c>
      <c r="AK722">
        <v>22.3</v>
      </c>
      <c r="AL722">
        <v>11.5</v>
      </c>
      <c r="AM722">
        <v>0</v>
      </c>
      <c r="AN722">
        <v>0</v>
      </c>
      <c r="AO722">
        <v>0</v>
      </c>
      <c r="AP722">
        <v>14.9</v>
      </c>
      <c r="AQ722">
        <v>0</v>
      </c>
      <c r="AR722">
        <v>0</v>
      </c>
      <c r="AS722">
        <v>1</v>
      </c>
      <c r="AT722">
        <v>1</v>
      </c>
      <c r="AU722">
        <v>1</v>
      </c>
      <c r="AV722">
        <v>1</v>
      </c>
      <c r="AW722">
        <v>1</v>
      </c>
      <c r="AX722">
        <v>1</v>
      </c>
      <c r="AY722">
        <v>1</v>
      </c>
      <c r="AZ722">
        <v>1</v>
      </c>
      <c r="BA722">
        <v>1</v>
      </c>
      <c r="BB722">
        <v>1</v>
      </c>
      <c r="BC722">
        <v>1</v>
      </c>
      <c r="BD722">
        <v>1</v>
      </c>
      <c r="BE722">
        <v>1</v>
      </c>
      <c r="BF722">
        <v>1</v>
      </c>
      <c r="BG722">
        <v>1</v>
      </c>
      <c r="BH722">
        <v>1</v>
      </c>
      <c r="BI722">
        <v>1</v>
      </c>
      <c r="BJ722">
        <v>1</v>
      </c>
      <c r="BK722">
        <v>1</v>
      </c>
      <c r="BL722">
        <v>1</v>
      </c>
      <c r="BM722">
        <v>1</v>
      </c>
      <c r="BN722">
        <v>1</v>
      </c>
      <c r="BO722">
        <v>1</v>
      </c>
      <c r="BP722">
        <v>1</v>
      </c>
      <c r="BQ722">
        <v>1</v>
      </c>
      <c r="BR722">
        <v>1</v>
      </c>
      <c r="BS722">
        <v>1</v>
      </c>
      <c r="BT722">
        <v>1</v>
      </c>
      <c r="BU722">
        <v>1</v>
      </c>
      <c r="BV722">
        <v>1</v>
      </c>
      <c r="BW722">
        <v>1</v>
      </c>
    </row>
    <row r="723" spans="1:75" s="2" customFormat="1" x14ac:dyDescent="0.25">
      <c r="A723" s="2">
        <v>2449000</v>
      </c>
      <c r="B723" s="2">
        <v>1</v>
      </c>
      <c r="C723" s="3">
        <v>35796</v>
      </c>
      <c r="D723" s="2">
        <v>1</v>
      </c>
      <c r="E723" s="2">
        <v>58.2</v>
      </c>
      <c r="F723" s="2">
        <v>141.5</v>
      </c>
      <c r="G723" s="2">
        <v>8</v>
      </c>
      <c r="H723" s="2">
        <v>7</v>
      </c>
      <c r="I723" s="2">
        <v>1</v>
      </c>
      <c r="J723" s="2">
        <v>1</v>
      </c>
      <c r="K723" s="2">
        <v>1</v>
      </c>
      <c r="N723" s="2">
        <v>0</v>
      </c>
      <c r="O723" s="2">
        <v>0</v>
      </c>
      <c r="P723" s="2">
        <v>10.8</v>
      </c>
      <c r="Q723" s="2">
        <v>0</v>
      </c>
      <c r="R723" s="2">
        <v>0</v>
      </c>
      <c r="S723" s="2">
        <v>22.6</v>
      </c>
      <c r="T723" s="2">
        <v>33</v>
      </c>
      <c r="U723" s="2">
        <v>58.2</v>
      </c>
      <c r="V723" s="2">
        <v>0</v>
      </c>
      <c r="W723" s="2">
        <v>0</v>
      </c>
      <c r="X723" s="2">
        <v>0</v>
      </c>
      <c r="Y723" s="2">
        <v>0</v>
      </c>
      <c r="Z723" s="2">
        <v>0</v>
      </c>
      <c r="AA723" s="2">
        <v>0</v>
      </c>
      <c r="AB723" s="2">
        <v>0</v>
      </c>
      <c r="AC723" s="2">
        <v>0</v>
      </c>
      <c r="AD723" s="2">
        <v>0</v>
      </c>
      <c r="AE723" s="2">
        <v>0</v>
      </c>
      <c r="AF723" s="2">
        <v>0</v>
      </c>
      <c r="AG723" s="2">
        <v>0</v>
      </c>
      <c r="AH723" s="2">
        <v>0</v>
      </c>
      <c r="AI723" s="2">
        <v>0</v>
      </c>
      <c r="AJ723" s="2">
        <v>0</v>
      </c>
      <c r="AK723" s="2">
        <v>0</v>
      </c>
      <c r="AL723" s="2">
        <v>0.8</v>
      </c>
      <c r="AM723" s="2">
        <v>0</v>
      </c>
      <c r="AN723" s="2">
        <v>0</v>
      </c>
      <c r="AO723" s="2">
        <v>0</v>
      </c>
      <c r="AP723" s="2">
        <v>0</v>
      </c>
      <c r="AQ723" s="2">
        <v>9</v>
      </c>
      <c r="AR723" s="2">
        <v>7.1</v>
      </c>
      <c r="AS723" s="2">
        <v>1</v>
      </c>
      <c r="AT723" s="2">
        <v>1</v>
      </c>
      <c r="AU723" s="2">
        <v>1</v>
      </c>
      <c r="AV723" s="2">
        <v>1</v>
      </c>
      <c r="AW723" s="2">
        <v>1</v>
      </c>
      <c r="AX723" s="2">
        <v>1</v>
      </c>
      <c r="AY723" s="2">
        <v>1</v>
      </c>
      <c r="AZ723" s="2">
        <v>1</v>
      </c>
      <c r="BA723" s="2">
        <v>1</v>
      </c>
      <c r="BB723" s="2">
        <v>1</v>
      </c>
      <c r="BC723" s="2">
        <v>1</v>
      </c>
      <c r="BD723" s="2">
        <v>1</v>
      </c>
      <c r="BE723" s="2">
        <v>1</v>
      </c>
      <c r="BF723" s="2">
        <v>1</v>
      </c>
      <c r="BG723" s="2">
        <v>1</v>
      </c>
      <c r="BH723" s="2">
        <v>1</v>
      </c>
      <c r="BI723" s="2">
        <v>1</v>
      </c>
      <c r="BJ723" s="2">
        <v>1</v>
      </c>
      <c r="BK723" s="2">
        <v>1</v>
      </c>
      <c r="BL723" s="2">
        <v>1</v>
      </c>
      <c r="BM723" s="2">
        <v>1</v>
      </c>
      <c r="BN723" s="2">
        <v>1</v>
      </c>
      <c r="BO723" s="2">
        <v>1</v>
      </c>
      <c r="BP723" s="2">
        <v>1</v>
      </c>
      <c r="BQ723" s="2">
        <v>1</v>
      </c>
      <c r="BR723" s="2">
        <v>1</v>
      </c>
      <c r="BS723" s="2">
        <v>1</v>
      </c>
      <c r="BT723" s="2">
        <v>1</v>
      </c>
      <c r="BU723" s="2">
        <v>1</v>
      </c>
      <c r="BV723" s="2">
        <v>1</v>
      </c>
      <c r="BW723" s="2">
        <v>1</v>
      </c>
    </row>
    <row r="724" spans="1:75" x14ac:dyDescent="0.25">
      <c r="A724">
        <v>2449000</v>
      </c>
      <c r="B724">
        <v>1</v>
      </c>
      <c r="C724" s="1">
        <v>35827</v>
      </c>
      <c r="D724">
        <v>1</v>
      </c>
      <c r="E724">
        <v>25.6</v>
      </c>
      <c r="F724">
        <v>69.599999999999994</v>
      </c>
      <c r="G724">
        <v>28</v>
      </c>
      <c r="H724">
        <v>7</v>
      </c>
      <c r="I724">
        <v>1</v>
      </c>
      <c r="J724">
        <v>1</v>
      </c>
      <c r="K724">
        <v>1</v>
      </c>
      <c r="N724">
        <v>0.8</v>
      </c>
      <c r="O724">
        <v>1.1000000000000001</v>
      </c>
      <c r="P724">
        <v>0</v>
      </c>
      <c r="Q724">
        <v>0</v>
      </c>
      <c r="R724">
        <v>0</v>
      </c>
      <c r="S724">
        <v>0</v>
      </c>
      <c r="T724">
        <v>0</v>
      </c>
      <c r="U724">
        <v>0</v>
      </c>
      <c r="V724">
        <v>0</v>
      </c>
      <c r="W724">
        <v>0</v>
      </c>
      <c r="X724">
        <v>10.6</v>
      </c>
      <c r="Y724">
        <v>0</v>
      </c>
      <c r="Z724">
        <v>0</v>
      </c>
      <c r="AA724">
        <v>0</v>
      </c>
      <c r="AB724">
        <v>0.3</v>
      </c>
      <c r="AC724">
        <v>0</v>
      </c>
      <c r="AD724">
        <v>0</v>
      </c>
      <c r="AE724">
        <v>0</v>
      </c>
      <c r="AF724">
        <v>0</v>
      </c>
      <c r="AG724">
        <v>0</v>
      </c>
      <c r="AH724">
        <v>0</v>
      </c>
      <c r="AI724">
        <v>0</v>
      </c>
      <c r="AJ724">
        <v>0</v>
      </c>
      <c r="AK724">
        <v>0</v>
      </c>
      <c r="AL724">
        <v>0</v>
      </c>
      <c r="AM724">
        <v>20.2</v>
      </c>
      <c r="AN724">
        <v>11</v>
      </c>
      <c r="AO724">
        <v>25.6</v>
      </c>
      <c r="AS724">
        <v>1</v>
      </c>
      <c r="AT724">
        <v>1</v>
      </c>
      <c r="AU724">
        <v>1</v>
      </c>
      <c r="AV724">
        <v>1</v>
      </c>
      <c r="AW724">
        <v>1</v>
      </c>
      <c r="AX724">
        <v>1</v>
      </c>
      <c r="AY724">
        <v>1</v>
      </c>
      <c r="AZ724">
        <v>1</v>
      </c>
      <c r="BA724">
        <v>1</v>
      </c>
      <c r="BB724">
        <v>1</v>
      </c>
      <c r="BC724">
        <v>1</v>
      </c>
      <c r="BD724">
        <v>1</v>
      </c>
      <c r="BE724">
        <v>1</v>
      </c>
      <c r="BF724">
        <v>1</v>
      </c>
      <c r="BG724">
        <v>1</v>
      </c>
      <c r="BH724">
        <v>1</v>
      </c>
      <c r="BI724">
        <v>1</v>
      </c>
      <c r="BJ724">
        <v>1</v>
      </c>
      <c r="BK724">
        <v>1</v>
      </c>
      <c r="BL724">
        <v>1</v>
      </c>
      <c r="BM724">
        <v>1</v>
      </c>
      <c r="BN724">
        <v>1</v>
      </c>
      <c r="BO724">
        <v>1</v>
      </c>
      <c r="BP724">
        <v>1</v>
      </c>
      <c r="BQ724">
        <v>1</v>
      </c>
      <c r="BR724">
        <v>1</v>
      </c>
      <c r="BS724">
        <v>1</v>
      </c>
      <c r="BT724">
        <v>1</v>
      </c>
      <c r="BU724">
        <v>0</v>
      </c>
    </row>
    <row r="725" spans="1:75" x14ac:dyDescent="0.25">
      <c r="A725">
        <v>2449000</v>
      </c>
      <c r="B725">
        <v>1</v>
      </c>
      <c r="C725" s="1">
        <v>35855</v>
      </c>
      <c r="D725">
        <v>1</v>
      </c>
      <c r="E725">
        <v>28.4</v>
      </c>
      <c r="F725">
        <v>47.8</v>
      </c>
      <c r="G725">
        <v>1</v>
      </c>
      <c r="H725">
        <v>5</v>
      </c>
      <c r="I725">
        <v>1</v>
      </c>
      <c r="J725">
        <v>1</v>
      </c>
      <c r="K725">
        <v>1</v>
      </c>
      <c r="N725">
        <v>28.4</v>
      </c>
      <c r="O725">
        <v>0</v>
      </c>
      <c r="P725">
        <v>0</v>
      </c>
      <c r="Q725">
        <v>0</v>
      </c>
      <c r="R725">
        <v>0</v>
      </c>
      <c r="S725">
        <v>0</v>
      </c>
      <c r="T725">
        <v>0</v>
      </c>
      <c r="U725">
        <v>0</v>
      </c>
      <c r="V725">
        <v>0</v>
      </c>
      <c r="W725">
        <v>0</v>
      </c>
      <c r="X725">
        <v>0</v>
      </c>
      <c r="Y725">
        <v>0</v>
      </c>
      <c r="Z725">
        <v>0</v>
      </c>
      <c r="AA725">
        <v>0</v>
      </c>
      <c r="AB725">
        <v>0</v>
      </c>
      <c r="AC725">
        <v>0</v>
      </c>
      <c r="AD725">
        <v>0</v>
      </c>
      <c r="AE725">
        <v>6.6</v>
      </c>
      <c r="AF725">
        <v>11.6</v>
      </c>
      <c r="AG725">
        <v>0</v>
      </c>
      <c r="AH725">
        <v>0</v>
      </c>
      <c r="AI725">
        <v>0</v>
      </c>
      <c r="AJ725">
        <v>0</v>
      </c>
      <c r="AK725">
        <v>0</v>
      </c>
      <c r="AL725">
        <v>0</v>
      </c>
      <c r="AM725">
        <v>0</v>
      </c>
      <c r="AN725">
        <v>0</v>
      </c>
      <c r="AO725">
        <v>0</v>
      </c>
      <c r="AP725">
        <v>0.3</v>
      </c>
      <c r="AQ725">
        <v>0.9</v>
      </c>
      <c r="AR725">
        <v>0</v>
      </c>
      <c r="AS725">
        <v>1</v>
      </c>
      <c r="AT725">
        <v>1</v>
      </c>
      <c r="AU725">
        <v>1</v>
      </c>
      <c r="AV725">
        <v>1</v>
      </c>
      <c r="AW725">
        <v>1</v>
      </c>
      <c r="AX725">
        <v>1</v>
      </c>
      <c r="AY725">
        <v>1</v>
      </c>
      <c r="AZ725">
        <v>1</v>
      </c>
      <c r="BA725">
        <v>1</v>
      </c>
      <c r="BB725">
        <v>1</v>
      </c>
      <c r="BC725">
        <v>1</v>
      </c>
      <c r="BD725">
        <v>1</v>
      </c>
      <c r="BE725">
        <v>1</v>
      </c>
      <c r="BF725">
        <v>1</v>
      </c>
      <c r="BG725">
        <v>1</v>
      </c>
      <c r="BH725">
        <v>1</v>
      </c>
      <c r="BI725">
        <v>1</v>
      </c>
      <c r="BJ725">
        <v>1</v>
      </c>
      <c r="BK725">
        <v>1</v>
      </c>
      <c r="BL725">
        <v>1</v>
      </c>
      <c r="BM725">
        <v>1</v>
      </c>
      <c r="BN725">
        <v>1</v>
      </c>
      <c r="BO725">
        <v>1</v>
      </c>
      <c r="BP725">
        <v>1</v>
      </c>
      <c r="BQ725">
        <v>1</v>
      </c>
      <c r="BR725">
        <v>1</v>
      </c>
      <c r="BS725">
        <v>1</v>
      </c>
      <c r="BT725">
        <v>1</v>
      </c>
      <c r="BU725">
        <v>1</v>
      </c>
      <c r="BV725">
        <v>1</v>
      </c>
      <c r="BW725">
        <v>1</v>
      </c>
    </row>
    <row r="726" spans="1:75" x14ac:dyDescent="0.25">
      <c r="A726">
        <v>2449000</v>
      </c>
      <c r="B726">
        <v>1</v>
      </c>
      <c r="C726" s="1">
        <v>35886</v>
      </c>
      <c r="D726">
        <v>1</v>
      </c>
      <c r="E726">
        <v>32</v>
      </c>
      <c r="F726">
        <v>54.5</v>
      </c>
      <c r="G726">
        <v>1</v>
      </c>
      <c r="H726">
        <v>3</v>
      </c>
      <c r="I726">
        <v>1</v>
      </c>
      <c r="J726">
        <v>1</v>
      </c>
      <c r="K726">
        <v>1</v>
      </c>
      <c r="N726">
        <v>32</v>
      </c>
      <c r="O726">
        <v>0</v>
      </c>
      <c r="P726">
        <v>0</v>
      </c>
      <c r="Q726">
        <v>0</v>
      </c>
      <c r="R726">
        <v>0</v>
      </c>
      <c r="S726">
        <v>0</v>
      </c>
      <c r="T726">
        <v>0</v>
      </c>
      <c r="U726">
        <v>0</v>
      </c>
      <c r="V726">
        <v>0</v>
      </c>
      <c r="W726">
        <v>0</v>
      </c>
      <c r="X726">
        <v>0</v>
      </c>
      <c r="Y726">
        <v>0</v>
      </c>
      <c r="Z726">
        <v>0</v>
      </c>
      <c r="AA726">
        <v>0</v>
      </c>
      <c r="AB726">
        <v>0</v>
      </c>
      <c r="AC726">
        <v>0</v>
      </c>
      <c r="AD726">
        <v>0.9</v>
      </c>
      <c r="AE726">
        <v>0</v>
      </c>
      <c r="AF726">
        <v>0</v>
      </c>
      <c r="AG726">
        <v>0</v>
      </c>
      <c r="AH726">
        <v>0</v>
      </c>
      <c r="AI726">
        <v>0</v>
      </c>
      <c r="AJ726">
        <v>0</v>
      </c>
      <c r="AK726">
        <v>0</v>
      </c>
      <c r="AL726">
        <v>0</v>
      </c>
      <c r="AM726">
        <v>0</v>
      </c>
      <c r="AN726">
        <v>21.6</v>
      </c>
      <c r="AO726">
        <v>0</v>
      </c>
      <c r="AP726">
        <v>0</v>
      </c>
      <c r="AQ726">
        <v>0</v>
      </c>
      <c r="AS726">
        <v>1</v>
      </c>
      <c r="AT726">
        <v>1</v>
      </c>
      <c r="AU726">
        <v>1</v>
      </c>
      <c r="AV726">
        <v>1</v>
      </c>
      <c r="AW726">
        <v>1</v>
      </c>
      <c r="AX726">
        <v>1</v>
      </c>
      <c r="AY726">
        <v>1</v>
      </c>
      <c r="AZ726">
        <v>1</v>
      </c>
      <c r="BA726">
        <v>1</v>
      </c>
      <c r="BB726">
        <v>1</v>
      </c>
      <c r="BC726">
        <v>1</v>
      </c>
      <c r="BD726">
        <v>1</v>
      </c>
      <c r="BE726">
        <v>1</v>
      </c>
      <c r="BF726">
        <v>1</v>
      </c>
      <c r="BG726">
        <v>1</v>
      </c>
      <c r="BH726">
        <v>1</v>
      </c>
      <c r="BI726">
        <v>1</v>
      </c>
      <c r="BJ726">
        <v>1</v>
      </c>
      <c r="BK726">
        <v>1</v>
      </c>
      <c r="BL726">
        <v>1</v>
      </c>
      <c r="BM726">
        <v>1</v>
      </c>
      <c r="BN726">
        <v>1</v>
      </c>
      <c r="BO726">
        <v>1</v>
      </c>
      <c r="BP726">
        <v>1</v>
      </c>
      <c r="BQ726">
        <v>1</v>
      </c>
      <c r="BR726">
        <v>1</v>
      </c>
      <c r="BS726">
        <v>1</v>
      </c>
      <c r="BT726">
        <v>1</v>
      </c>
      <c r="BU726">
        <v>1</v>
      </c>
      <c r="BV726">
        <v>1</v>
      </c>
      <c r="BW726">
        <v>0</v>
      </c>
    </row>
    <row r="727" spans="1:75" x14ac:dyDescent="0.25">
      <c r="A727">
        <v>2449000</v>
      </c>
      <c r="B727">
        <v>1</v>
      </c>
      <c r="C727" s="1">
        <v>35916</v>
      </c>
      <c r="D727">
        <v>1</v>
      </c>
      <c r="E727">
        <v>11</v>
      </c>
      <c r="F727">
        <v>20.8</v>
      </c>
      <c r="G727">
        <v>4</v>
      </c>
      <c r="H727">
        <v>2</v>
      </c>
      <c r="I727">
        <v>1</v>
      </c>
      <c r="J727">
        <v>1</v>
      </c>
      <c r="K727">
        <v>1</v>
      </c>
      <c r="N727">
        <v>0</v>
      </c>
      <c r="O727">
        <v>0</v>
      </c>
      <c r="P727">
        <v>0</v>
      </c>
      <c r="Q727">
        <v>11</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9.8000000000000007</v>
      </c>
      <c r="AQ727">
        <v>0</v>
      </c>
      <c r="AR727">
        <v>0</v>
      </c>
      <c r="AS727">
        <v>1</v>
      </c>
      <c r="AT727">
        <v>1</v>
      </c>
      <c r="AU727">
        <v>1</v>
      </c>
      <c r="AV727">
        <v>1</v>
      </c>
      <c r="AW727">
        <v>1</v>
      </c>
      <c r="AX727">
        <v>1</v>
      </c>
      <c r="AY727">
        <v>1</v>
      </c>
      <c r="AZ727">
        <v>1</v>
      </c>
      <c r="BA727">
        <v>1</v>
      </c>
      <c r="BB727">
        <v>1</v>
      </c>
      <c r="BC727">
        <v>1</v>
      </c>
      <c r="BD727">
        <v>1</v>
      </c>
      <c r="BE727">
        <v>1</v>
      </c>
      <c r="BF727">
        <v>1</v>
      </c>
      <c r="BG727">
        <v>1</v>
      </c>
      <c r="BH727">
        <v>1</v>
      </c>
      <c r="BI727">
        <v>1</v>
      </c>
      <c r="BJ727">
        <v>1</v>
      </c>
      <c r="BK727">
        <v>1</v>
      </c>
      <c r="BL727">
        <v>1</v>
      </c>
      <c r="BM727">
        <v>1</v>
      </c>
      <c r="BN727">
        <v>1</v>
      </c>
      <c r="BO727">
        <v>1</v>
      </c>
      <c r="BP727">
        <v>1</v>
      </c>
      <c r="BQ727">
        <v>1</v>
      </c>
      <c r="BR727">
        <v>1</v>
      </c>
      <c r="BS727">
        <v>1</v>
      </c>
      <c r="BT727">
        <v>1</v>
      </c>
      <c r="BU727">
        <v>1</v>
      </c>
      <c r="BV727">
        <v>1</v>
      </c>
      <c r="BW727">
        <v>1</v>
      </c>
    </row>
    <row r="728" spans="1:75" x14ac:dyDescent="0.25">
      <c r="A728">
        <v>2449000</v>
      </c>
      <c r="B728">
        <v>1</v>
      </c>
      <c r="C728" s="1">
        <v>35947</v>
      </c>
      <c r="D728">
        <v>1</v>
      </c>
      <c r="E728">
        <v>29.6</v>
      </c>
      <c r="F728">
        <v>29.6</v>
      </c>
      <c r="G728">
        <v>19</v>
      </c>
      <c r="H728">
        <v>1</v>
      </c>
      <c r="I728">
        <v>1</v>
      </c>
      <c r="J728">
        <v>1</v>
      </c>
      <c r="K728">
        <v>1</v>
      </c>
      <c r="N728">
        <v>0</v>
      </c>
      <c r="O728">
        <v>0</v>
      </c>
      <c r="P728">
        <v>0</v>
      </c>
      <c r="Q728">
        <v>0</v>
      </c>
      <c r="R728">
        <v>0</v>
      </c>
      <c r="S728">
        <v>0</v>
      </c>
      <c r="T728">
        <v>0</v>
      </c>
      <c r="U728">
        <v>0</v>
      </c>
      <c r="V728">
        <v>0</v>
      </c>
      <c r="W728">
        <v>0</v>
      </c>
      <c r="X728">
        <v>0</v>
      </c>
      <c r="Y728">
        <v>0</v>
      </c>
      <c r="Z728">
        <v>0</v>
      </c>
      <c r="AA728">
        <v>0</v>
      </c>
      <c r="AB728">
        <v>0</v>
      </c>
      <c r="AC728">
        <v>0</v>
      </c>
      <c r="AD728">
        <v>0</v>
      </c>
      <c r="AE728">
        <v>0</v>
      </c>
      <c r="AF728">
        <v>29.6</v>
      </c>
      <c r="AG728">
        <v>0</v>
      </c>
      <c r="AH728">
        <v>0</v>
      </c>
      <c r="AI728">
        <v>0</v>
      </c>
      <c r="AJ728">
        <v>0</v>
      </c>
      <c r="AK728">
        <v>0</v>
      </c>
      <c r="AL728">
        <v>0</v>
      </c>
      <c r="AM728">
        <v>0</v>
      </c>
      <c r="AN728">
        <v>0</v>
      </c>
      <c r="AO728">
        <v>0</v>
      </c>
      <c r="AP728">
        <v>0</v>
      </c>
      <c r="AQ728">
        <v>0</v>
      </c>
      <c r="AS728">
        <v>1</v>
      </c>
      <c r="AT728">
        <v>1</v>
      </c>
      <c r="AU728">
        <v>1</v>
      </c>
      <c r="AV728">
        <v>1</v>
      </c>
      <c r="AW728">
        <v>1</v>
      </c>
      <c r="AX728">
        <v>1</v>
      </c>
      <c r="AY728">
        <v>1</v>
      </c>
      <c r="AZ728">
        <v>1</v>
      </c>
      <c r="BA728">
        <v>1</v>
      </c>
      <c r="BB728">
        <v>1</v>
      </c>
      <c r="BC728">
        <v>1</v>
      </c>
      <c r="BD728">
        <v>1</v>
      </c>
      <c r="BE728">
        <v>1</v>
      </c>
      <c r="BF728">
        <v>1</v>
      </c>
      <c r="BG728">
        <v>1</v>
      </c>
      <c r="BH728">
        <v>1</v>
      </c>
      <c r="BI728">
        <v>1</v>
      </c>
      <c r="BJ728">
        <v>1</v>
      </c>
      <c r="BK728">
        <v>1</v>
      </c>
      <c r="BL728">
        <v>1</v>
      </c>
      <c r="BM728">
        <v>1</v>
      </c>
      <c r="BN728">
        <v>1</v>
      </c>
      <c r="BO728">
        <v>1</v>
      </c>
      <c r="BP728">
        <v>1</v>
      </c>
      <c r="BQ728">
        <v>1</v>
      </c>
      <c r="BR728">
        <v>1</v>
      </c>
      <c r="BS728">
        <v>1</v>
      </c>
      <c r="BT728">
        <v>1</v>
      </c>
      <c r="BU728">
        <v>1</v>
      </c>
      <c r="BV728">
        <v>1</v>
      </c>
      <c r="BW728">
        <v>0</v>
      </c>
    </row>
    <row r="729" spans="1:75" x14ac:dyDescent="0.25">
      <c r="A729">
        <v>2449000</v>
      </c>
      <c r="B729">
        <v>1</v>
      </c>
      <c r="C729" s="1">
        <v>35977</v>
      </c>
      <c r="D729">
        <v>1</v>
      </c>
      <c r="E729">
        <v>18.600000000000001</v>
      </c>
      <c r="F729">
        <v>25.2</v>
      </c>
      <c r="G729">
        <v>9</v>
      </c>
      <c r="H729">
        <v>2</v>
      </c>
      <c r="I729">
        <v>1</v>
      </c>
      <c r="J729">
        <v>1</v>
      </c>
      <c r="K729">
        <v>1</v>
      </c>
      <c r="N729">
        <v>0</v>
      </c>
      <c r="O729">
        <v>0</v>
      </c>
      <c r="P729">
        <v>0</v>
      </c>
      <c r="Q729">
        <v>0</v>
      </c>
      <c r="R729">
        <v>0</v>
      </c>
      <c r="S729">
        <v>0</v>
      </c>
      <c r="T729">
        <v>0</v>
      </c>
      <c r="U729">
        <v>0</v>
      </c>
      <c r="V729">
        <v>18.600000000000001</v>
      </c>
      <c r="W729">
        <v>0</v>
      </c>
      <c r="X729">
        <v>0</v>
      </c>
      <c r="Y729">
        <v>0</v>
      </c>
      <c r="Z729">
        <v>0</v>
      </c>
      <c r="AA729">
        <v>0</v>
      </c>
      <c r="AB729">
        <v>0</v>
      </c>
      <c r="AC729">
        <v>0</v>
      </c>
      <c r="AD729">
        <v>0</v>
      </c>
      <c r="AE729">
        <v>0</v>
      </c>
      <c r="AF729">
        <v>6.6</v>
      </c>
      <c r="AG729">
        <v>0</v>
      </c>
      <c r="AH729">
        <v>0</v>
      </c>
      <c r="AI729">
        <v>0</v>
      </c>
      <c r="AJ729">
        <v>0</v>
      </c>
      <c r="AK729">
        <v>0</v>
      </c>
      <c r="AL729">
        <v>0</v>
      </c>
      <c r="AM729">
        <v>0</v>
      </c>
      <c r="AN729">
        <v>0</v>
      </c>
      <c r="AO729">
        <v>0</v>
      </c>
      <c r="AP729">
        <v>0</v>
      </c>
      <c r="AQ729">
        <v>0</v>
      </c>
      <c r="AR729">
        <v>0</v>
      </c>
      <c r="AS729">
        <v>1</v>
      </c>
      <c r="AT729">
        <v>1</v>
      </c>
      <c r="AU729">
        <v>1</v>
      </c>
      <c r="AV729">
        <v>1</v>
      </c>
      <c r="AW729">
        <v>1</v>
      </c>
      <c r="AX729">
        <v>1</v>
      </c>
      <c r="AY729">
        <v>1</v>
      </c>
      <c r="AZ729">
        <v>1</v>
      </c>
      <c r="BA729">
        <v>1</v>
      </c>
      <c r="BB729">
        <v>1</v>
      </c>
      <c r="BC729">
        <v>1</v>
      </c>
      <c r="BD729">
        <v>1</v>
      </c>
      <c r="BE729">
        <v>1</v>
      </c>
      <c r="BF729">
        <v>1</v>
      </c>
      <c r="BG729">
        <v>1</v>
      </c>
      <c r="BH729">
        <v>1</v>
      </c>
      <c r="BI729">
        <v>1</v>
      </c>
      <c r="BJ729">
        <v>1</v>
      </c>
      <c r="BK729">
        <v>1</v>
      </c>
      <c r="BL729">
        <v>1</v>
      </c>
      <c r="BM729">
        <v>1</v>
      </c>
      <c r="BN729">
        <v>1</v>
      </c>
      <c r="BO729">
        <v>1</v>
      </c>
      <c r="BP729">
        <v>1</v>
      </c>
      <c r="BQ729">
        <v>1</v>
      </c>
      <c r="BR729">
        <v>1</v>
      </c>
      <c r="BS729">
        <v>1</v>
      </c>
      <c r="BT729">
        <v>1</v>
      </c>
      <c r="BU729">
        <v>1</v>
      </c>
      <c r="BV729">
        <v>1</v>
      </c>
      <c r="BW729">
        <v>1</v>
      </c>
    </row>
    <row r="730" spans="1:75" x14ac:dyDescent="0.25">
      <c r="A730">
        <v>2449000</v>
      </c>
      <c r="B730">
        <v>1</v>
      </c>
      <c r="C730" s="1">
        <v>36008</v>
      </c>
      <c r="D730">
        <v>1</v>
      </c>
      <c r="E730">
        <v>26.8</v>
      </c>
      <c r="F730">
        <v>50.2</v>
      </c>
      <c r="G730">
        <v>14</v>
      </c>
      <c r="H730">
        <v>3</v>
      </c>
      <c r="I730">
        <v>1</v>
      </c>
      <c r="J730">
        <v>1</v>
      </c>
      <c r="K730">
        <v>1</v>
      </c>
      <c r="N730">
        <v>0</v>
      </c>
      <c r="O730">
        <v>0</v>
      </c>
      <c r="P730">
        <v>0</v>
      </c>
      <c r="Q730">
        <v>0</v>
      </c>
      <c r="R730">
        <v>9.8000000000000007</v>
      </c>
      <c r="S730">
        <v>0</v>
      </c>
      <c r="T730">
        <v>0</v>
      </c>
      <c r="U730">
        <v>0</v>
      </c>
      <c r="V730">
        <v>0</v>
      </c>
      <c r="W730">
        <v>0</v>
      </c>
      <c r="X730">
        <v>0</v>
      </c>
      <c r="Y730">
        <v>0</v>
      </c>
      <c r="Z730">
        <v>0</v>
      </c>
      <c r="AA730">
        <v>26.8</v>
      </c>
      <c r="AB730">
        <v>0</v>
      </c>
      <c r="AC730">
        <v>0</v>
      </c>
      <c r="AD730">
        <v>0</v>
      </c>
      <c r="AE730">
        <v>13.6</v>
      </c>
      <c r="AF730">
        <v>0</v>
      </c>
      <c r="AG730">
        <v>0</v>
      </c>
      <c r="AH730">
        <v>0</v>
      </c>
      <c r="AI730">
        <v>0</v>
      </c>
      <c r="AJ730">
        <v>0</v>
      </c>
      <c r="AK730">
        <v>0</v>
      </c>
      <c r="AL730">
        <v>0</v>
      </c>
      <c r="AM730">
        <v>0</v>
      </c>
      <c r="AN730">
        <v>0</v>
      </c>
      <c r="AO730">
        <v>0</v>
      </c>
      <c r="AP730">
        <v>0</v>
      </c>
      <c r="AQ730">
        <v>0</v>
      </c>
      <c r="AR730">
        <v>0</v>
      </c>
      <c r="AS730">
        <v>1</v>
      </c>
      <c r="AT730">
        <v>1</v>
      </c>
      <c r="AU730">
        <v>1</v>
      </c>
      <c r="AV730">
        <v>1</v>
      </c>
      <c r="AW730">
        <v>1</v>
      </c>
      <c r="AX730">
        <v>1</v>
      </c>
      <c r="AY730">
        <v>1</v>
      </c>
      <c r="AZ730">
        <v>1</v>
      </c>
      <c r="BA730">
        <v>1</v>
      </c>
      <c r="BB730">
        <v>1</v>
      </c>
      <c r="BC730">
        <v>1</v>
      </c>
      <c r="BD730">
        <v>1</v>
      </c>
      <c r="BE730">
        <v>1</v>
      </c>
      <c r="BF730">
        <v>1</v>
      </c>
      <c r="BG730">
        <v>1</v>
      </c>
      <c r="BH730">
        <v>1</v>
      </c>
      <c r="BI730">
        <v>1</v>
      </c>
      <c r="BJ730">
        <v>1</v>
      </c>
      <c r="BK730">
        <v>1</v>
      </c>
      <c r="BL730">
        <v>1</v>
      </c>
      <c r="BM730">
        <v>1</v>
      </c>
      <c r="BN730">
        <v>1</v>
      </c>
      <c r="BO730">
        <v>1</v>
      </c>
      <c r="BP730">
        <v>1</v>
      </c>
      <c r="BQ730">
        <v>1</v>
      </c>
      <c r="BR730">
        <v>1</v>
      </c>
      <c r="BS730">
        <v>1</v>
      </c>
      <c r="BT730">
        <v>1</v>
      </c>
      <c r="BU730">
        <v>1</v>
      </c>
      <c r="BV730">
        <v>1</v>
      </c>
      <c r="BW730">
        <v>1</v>
      </c>
    </row>
    <row r="731" spans="1:75" x14ac:dyDescent="0.25">
      <c r="A731">
        <v>2449000</v>
      </c>
      <c r="B731">
        <v>1</v>
      </c>
      <c r="C731" s="1">
        <v>36039</v>
      </c>
      <c r="D731">
        <v>1</v>
      </c>
      <c r="E731">
        <v>89.6</v>
      </c>
      <c r="F731">
        <v>338.9</v>
      </c>
      <c r="G731">
        <v>20</v>
      </c>
      <c r="H731">
        <v>12</v>
      </c>
      <c r="I731">
        <v>1</v>
      </c>
      <c r="J731">
        <v>1</v>
      </c>
      <c r="K731">
        <v>1</v>
      </c>
      <c r="N731">
        <v>21</v>
      </c>
      <c r="O731">
        <v>0</v>
      </c>
      <c r="P731">
        <v>0</v>
      </c>
      <c r="Q731">
        <v>0</v>
      </c>
      <c r="R731">
        <v>0</v>
      </c>
      <c r="S731">
        <v>0.3</v>
      </c>
      <c r="T731">
        <v>0</v>
      </c>
      <c r="U731">
        <v>70.5</v>
      </c>
      <c r="V731">
        <v>0</v>
      </c>
      <c r="W731">
        <v>0.9</v>
      </c>
      <c r="X731">
        <v>0</v>
      </c>
      <c r="Y731">
        <v>0</v>
      </c>
      <c r="Z731">
        <v>27</v>
      </c>
      <c r="AA731">
        <v>0</v>
      </c>
      <c r="AB731">
        <v>0</v>
      </c>
      <c r="AC731">
        <v>18.600000000000001</v>
      </c>
      <c r="AD731">
        <v>0</v>
      </c>
      <c r="AE731">
        <v>20.6</v>
      </c>
      <c r="AF731">
        <v>33.4</v>
      </c>
      <c r="AG731">
        <v>89.6</v>
      </c>
      <c r="AH731">
        <v>0</v>
      </c>
      <c r="AI731">
        <v>0</v>
      </c>
      <c r="AJ731">
        <v>0</v>
      </c>
      <c r="AK731">
        <v>0</v>
      </c>
      <c r="AL731">
        <v>0</v>
      </c>
      <c r="AM731">
        <v>0</v>
      </c>
      <c r="AN731">
        <v>0.8</v>
      </c>
      <c r="AO731">
        <v>11.9</v>
      </c>
      <c r="AP731">
        <v>44.3</v>
      </c>
      <c r="AQ731">
        <v>0</v>
      </c>
      <c r="AS731">
        <v>1</v>
      </c>
      <c r="AT731">
        <v>1</v>
      </c>
      <c r="AU731">
        <v>1</v>
      </c>
      <c r="AV731">
        <v>1</v>
      </c>
      <c r="AW731">
        <v>1</v>
      </c>
      <c r="AX731">
        <v>1</v>
      </c>
      <c r="AY731">
        <v>1</v>
      </c>
      <c r="AZ731">
        <v>1</v>
      </c>
      <c r="BA731">
        <v>1</v>
      </c>
      <c r="BB731">
        <v>1</v>
      </c>
      <c r="BC731">
        <v>1</v>
      </c>
      <c r="BD731">
        <v>1</v>
      </c>
      <c r="BE731">
        <v>1</v>
      </c>
      <c r="BF731">
        <v>1</v>
      </c>
      <c r="BG731">
        <v>1</v>
      </c>
      <c r="BH731">
        <v>1</v>
      </c>
      <c r="BI731">
        <v>1</v>
      </c>
      <c r="BJ731">
        <v>1</v>
      </c>
      <c r="BK731">
        <v>1</v>
      </c>
      <c r="BL731">
        <v>1</v>
      </c>
      <c r="BM731">
        <v>1</v>
      </c>
      <c r="BN731">
        <v>1</v>
      </c>
      <c r="BO731">
        <v>1</v>
      </c>
      <c r="BP731">
        <v>1</v>
      </c>
      <c r="BQ731">
        <v>1</v>
      </c>
      <c r="BR731">
        <v>1</v>
      </c>
      <c r="BS731">
        <v>1</v>
      </c>
      <c r="BT731">
        <v>1</v>
      </c>
      <c r="BU731">
        <v>1</v>
      </c>
      <c r="BV731">
        <v>1</v>
      </c>
      <c r="BW731">
        <v>0</v>
      </c>
    </row>
    <row r="732" spans="1:75" x14ac:dyDescent="0.25">
      <c r="A732">
        <v>2449000</v>
      </c>
      <c r="B732">
        <v>1</v>
      </c>
      <c r="C732" s="1">
        <v>36069</v>
      </c>
      <c r="D732">
        <v>1</v>
      </c>
      <c r="E732">
        <v>126.4</v>
      </c>
      <c r="F732">
        <v>289.5</v>
      </c>
      <c r="G732">
        <v>5</v>
      </c>
      <c r="H732">
        <v>7</v>
      </c>
      <c r="I732">
        <v>1</v>
      </c>
      <c r="J732">
        <v>1</v>
      </c>
      <c r="K732">
        <v>1</v>
      </c>
      <c r="N732">
        <v>0</v>
      </c>
      <c r="O732">
        <v>0</v>
      </c>
      <c r="P732">
        <v>0</v>
      </c>
      <c r="Q732">
        <v>0</v>
      </c>
      <c r="R732">
        <v>126.4</v>
      </c>
      <c r="S732">
        <v>65.599999999999994</v>
      </c>
      <c r="T732">
        <v>17.399999999999999</v>
      </c>
      <c r="U732">
        <v>0</v>
      </c>
      <c r="V732">
        <v>0</v>
      </c>
      <c r="W732">
        <v>0</v>
      </c>
      <c r="X732">
        <v>0</v>
      </c>
      <c r="Y732">
        <v>0.9</v>
      </c>
      <c r="Z732">
        <v>0</v>
      </c>
      <c r="AA732">
        <v>0</v>
      </c>
      <c r="AB732">
        <v>0</v>
      </c>
      <c r="AC732">
        <v>11.6</v>
      </c>
      <c r="AD732">
        <v>0</v>
      </c>
      <c r="AE732">
        <v>0</v>
      </c>
      <c r="AF732">
        <v>0</v>
      </c>
      <c r="AG732">
        <v>0</v>
      </c>
      <c r="AH732">
        <v>0</v>
      </c>
      <c r="AI732">
        <v>0</v>
      </c>
      <c r="AJ732">
        <v>0</v>
      </c>
      <c r="AK732">
        <v>44.8</v>
      </c>
      <c r="AL732">
        <v>0</v>
      </c>
      <c r="AM732">
        <v>22.8</v>
      </c>
      <c r="AN732">
        <v>0</v>
      </c>
      <c r="AO732">
        <v>0</v>
      </c>
      <c r="AP732">
        <v>0</v>
      </c>
      <c r="AQ732">
        <v>0</v>
      </c>
      <c r="AR732">
        <v>0</v>
      </c>
      <c r="AS732">
        <v>1</v>
      </c>
      <c r="AT732">
        <v>1</v>
      </c>
      <c r="AU732">
        <v>1</v>
      </c>
      <c r="AV732">
        <v>1</v>
      </c>
      <c r="AW732">
        <v>1</v>
      </c>
      <c r="AX732">
        <v>1</v>
      </c>
      <c r="AY732">
        <v>1</v>
      </c>
      <c r="AZ732">
        <v>1</v>
      </c>
      <c r="BA732">
        <v>1</v>
      </c>
      <c r="BB732">
        <v>1</v>
      </c>
      <c r="BC732">
        <v>1</v>
      </c>
      <c r="BD732">
        <v>1</v>
      </c>
      <c r="BE732">
        <v>1</v>
      </c>
      <c r="BF732">
        <v>1</v>
      </c>
      <c r="BG732">
        <v>1</v>
      </c>
      <c r="BH732">
        <v>1</v>
      </c>
      <c r="BI732">
        <v>1</v>
      </c>
      <c r="BJ732">
        <v>1</v>
      </c>
      <c r="BK732">
        <v>1</v>
      </c>
      <c r="BL732">
        <v>1</v>
      </c>
      <c r="BM732">
        <v>1</v>
      </c>
      <c r="BN732">
        <v>1</v>
      </c>
      <c r="BO732">
        <v>1</v>
      </c>
      <c r="BP732">
        <v>1</v>
      </c>
      <c r="BQ732">
        <v>1</v>
      </c>
      <c r="BR732">
        <v>1</v>
      </c>
      <c r="BS732">
        <v>1</v>
      </c>
      <c r="BT732">
        <v>1</v>
      </c>
      <c r="BU732">
        <v>1</v>
      </c>
      <c r="BV732">
        <v>1</v>
      </c>
      <c r="BW732">
        <v>1</v>
      </c>
    </row>
    <row r="733" spans="1:75" x14ac:dyDescent="0.25">
      <c r="A733">
        <v>2449000</v>
      </c>
      <c r="B733">
        <v>1</v>
      </c>
      <c r="C733" s="1">
        <v>36100</v>
      </c>
      <c r="D733">
        <v>1</v>
      </c>
      <c r="E733">
        <v>0</v>
      </c>
      <c r="F733">
        <v>0</v>
      </c>
      <c r="G733">
        <v>1</v>
      </c>
      <c r="H733">
        <v>0</v>
      </c>
      <c r="I733">
        <v>1</v>
      </c>
      <c r="J733">
        <v>1</v>
      </c>
      <c r="K733">
        <v>1</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S733">
        <v>1</v>
      </c>
      <c r="AT733">
        <v>1</v>
      </c>
      <c r="AU733">
        <v>1</v>
      </c>
      <c r="AV733">
        <v>1</v>
      </c>
      <c r="AW733">
        <v>1</v>
      </c>
      <c r="AX733">
        <v>1</v>
      </c>
      <c r="AY733">
        <v>1</v>
      </c>
      <c r="AZ733">
        <v>1</v>
      </c>
      <c r="BA733">
        <v>1</v>
      </c>
      <c r="BB733">
        <v>1</v>
      </c>
      <c r="BC733">
        <v>1</v>
      </c>
      <c r="BD733">
        <v>1</v>
      </c>
      <c r="BE733">
        <v>1</v>
      </c>
      <c r="BF733">
        <v>1</v>
      </c>
      <c r="BG733">
        <v>1</v>
      </c>
      <c r="BH733">
        <v>1</v>
      </c>
      <c r="BI733">
        <v>1</v>
      </c>
      <c r="BJ733">
        <v>1</v>
      </c>
      <c r="BK733">
        <v>1</v>
      </c>
      <c r="BL733">
        <v>1</v>
      </c>
      <c r="BM733">
        <v>1</v>
      </c>
      <c r="BN733">
        <v>1</v>
      </c>
      <c r="BO733">
        <v>1</v>
      </c>
      <c r="BP733">
        <v>1</v>
      </c>
      <c r="BQ733">
        <v>1</v>
      </c>
      <c r="BR733">
        <v>1</v>
      </c>
      <c r="BS733">
        <v>1</v>
      </c>
      <c r="BT733">
        <v>1</v>
      </c>
      <c r="BU733">
        <v>1</v>
      </c>
      <c r="BV733">
        <v>1</v>
      </c>
      <c r="BW733">
        <v>0</v>
      </c>
    </row>
    <row r="734" spans="1:75" x14ac:dyDescent="0.25">
      <c r="A734">
        <v>2449000</v>
      </c>
      <c r="B734">
        <v>1</v>
      </c>
      <c r="C734" s="1">
        <v>36130</v>
      </c>
      <c r="D734">
        <v>1</v>
      </c>
      <c r="E734">
        <v>24.9</v>
      </c>
      <c r="F734">
        <v>86.9</v>
      </c>
      <c r="G734">
        <v>11</v>
      </c>
      <c r="H734">
        <v>8</v>
      </c>
      <c r="I734">
        <v>1</v>
      </c>
      <c r="J734">
        <v>1</v>
      </c>
      <c r="K734">
        <v>1</v>
      </c>
      <c r="N734">
        <v>0</v>
      </c>
      <c r="O734">
        <v>0</v>
      </c>
      <c r="P734">
        <v>0</v>
      </c>
      <c r="Q734">
        <v>0</v>
      </c>
      <c r="R734">
        <v>0</v>
      </c>
      <c r="S734">
        <v>0</v>
      </c>
      <c r="T734">
        <v>0</v>
      </c>
      <c r="U734">
        <v>0</v>
      </c>
      <c r="V734">
        <v>0</v>
      </c>
      <c r="W734">
        <v>0</v>
      </c>
      <c r="X734">
        <v>24.9</v>
      </c>
      <c r="Y734">
        <v>11.1</v>
      </c>
      <c r="Z734">
        <v>0</v>
      </c>
      <c r="AA734">
        <v>0</v>
      </c>
      <c r="AB734">
        <v>2.2000000000000002</v>
      </c>
      <c r="AC734">
        <v>0</v>
      </c>
      <c r="AD734">
        <v>0</v>
      </c>
      <c r="AE734">
        <v>0</v>
      </c>
      <c r="AF734">
        <v>0</v>
      </c>
      <c r="AG734">
        <v>0</v>
      </c>
      <c r="AH734">
        <v>0</v>
      </c>
      <c r="AI734">
        <v>4</v>
      </c>
      <c r="AJ734">
        <v>12.4</v>
      </c>
      <c r="AK734">
        <v>10.1</v>
      </c>
      <c r="AL734">
        <v>0</v>
      </c>
      <c r="AM734">
        <v>0</v>
      </c>
      <c r="AN734">
        <v>6.4</v>
      </c>
      <c r="AO734">
        <v>0</v>
      </c>
      <c r="AP734">
        <v>15.8</v>
      </c>
      <c r="AQ734">
        <v>0</v>
      </c>
      <c r="AR734">
        <v>0</v>
      </c>
      <c r="AS734">
        <v>1</v>
      </c>
      <c r="AT734">
        <v>1</v>
      </c>
      <c r="AU734">
        <v>1</v>
      </c>
      <c r="AV734">
        <v>1</v>
      </c>
      <c r="AW734">
        <v>1</v>
      </c>
      <c r="AX734">
        <v>1</v>
      </c>
      <c r="AY734">
        <v>1</v>
      </c>
      <c r="AZ734">
        <v>1</v>
      </c>
      <c r="BA734">
        <v>1</v>
      </c>
      <c r="BB734">
        <v>1</v>
      </c>
      <c r="BC734">
        <v>1</v>
      </c>
      <c r="BD734">
        <v>1</v>
      </c>
      <c r="BE734">
        <v>1</v>
      </c>
      <c r="BF734">
        <v>1</v>
      </c>
      <c r="BG734">
        <v>1</v>
      </c>
      <c r="BH734">
        <v>1</v>
      </c>
      <c r="BI734">
        <v>1</v>
      </c>
      <c r="BJ734">
        <v>1</v>
      </c>
      <c r="BK734">
        <v>1</v>
      </c>
      <c r="BL734">
        <v>1</v>
      </c>
      <c r="BM734">
        <v>1</v>
      </c>
      <c r="BN734">
        <v>1</v>
      </c>
      <c r="BO734">
        <v>1</v>
      </c>
      <c r="BP734">
        <v>1</v>
      </c>
      <c r="BQ734">
        <v>1</v>
      </c>
      <c r="BR734">
        <v>1</v>
      </c>
      <c r="BS734">
        <v>1</v>
      </c>
      <c r="BT734">
        <v>1</v>
      </c>
      <c r="BU734">
        <v>1</v>
      </c>
      <c r="BV734">
        <v>1</v>
      </c>
      <c r="BW734">
        <v>1</v>
      </c>
    </row>
    <row r="735" spans="1:75" s="2" customFormat="1" x14ac:dyDescent="0.25">
      <c r="A735" s="2">
        <v>2449000</v>
      </c>
      <c r="B735" s="2">
        <v>1</v>
      </c>
      <c r="C735" s="3">
        <v>36161</v>
      </c>
      <c r="D735" s="2">
        <v>1</v>
      </c>
      <c r="E735" s="2">
        <v>57.5</v>
      </c>
      <c r="F735" s="2">
        <v>352.1</v>
      </c>
      <c r="G735" s="2">
        <v>27</v>
      </c>
      <c r="H735" s="2">
        <v>18</v>
      </c>
      <c r="I735" s="2">
        <v>1</v>
      </c>
      <c r="J735" s="2">
        <v>1</v>
      </c>
      <c r="K735" s="2">
        <v>1</v>
      </c>
      <c r="N735" s="2">
        <v>0</v>
      </c>
      <c r="O735" s="2">
        <v>0</v>
      </c>
      <c r="P735" s="2">
        <v>0</v>
      </c>
      <c r="Q735" s="2">
        <v>0</v>
      </c>
      <c r="R735" s="2">
        <v>44.4</v>
      </c>
      <c r="S735" s="2">
        <v>27.1</v>
      </c>
      <c r="T735" s="2">
        <v>0</v>
      </c>
      <c r="U735" s="2">
        <v>6.7</v>
      </c>
      <c r="V735" s="2">
        <v>38.5</v>
      </c>
      <c r="W735" s="2">
        <v>1.8</v>
      </c>
      <c r="X735" s="2">
        <v>10.199999999999999</v>
      </c>
      <c r="Y735" s="2">
        <v>8.4</v>
      </c>
      <c r="Z735" s="2">
        <v>0</v>
      </c>
      <c r="AA735" s="2">
        <v>11.7</v>
      </c>
      <c r="AB735" s="2">
        <v>0.5</v>
      </c>
      <c r="AC735" s="2">
        <v>11.8</v>
      </c>
      <c r="AD735" s="2">
        <v>3.3</v>
      </c>
      <c r="AE735" s="2">
        <v>18.899999999999999</v>
      </c>
      <c r="AF735" s="2">
        <v>24.4</v>
      </c>
      <c r="AG735" s="2">
        <v>0</v>
      </c>
      <c r="AH735" s="2">
        <v>0</v>
      </c>
      <c r="AI735" s="2">
        <v>8</v>
      </c>
      <c r="AJ735" s="2">
        <v>0</v>
      </c>
      <c r="AK735" s="2">
        <v>0</v>
      </c>
      <c r="AL735" s="2">
        <v>0</v>
      </c>
      <c r="AM735" s="2">
        <v>0</v>
      </c>
      <c r="AN735" s="2">
        <v>57.5</v>
      </c>
      <c r="AO735" s="2">
        <v>19</v>
      </c>
      <c r="AP735" s="2">
        <v>18.100000000000001</v>
      </c>
      <c r="AQ735" s="2">
        <v>0</v>
      </c>
      <c r="AR735" s="2">
        <v>41.8</v>
      </c>
      <c r="AS735" s="2">
        <v>1</v>
      </c>
      <c r="AT735" s="2">
        <v>1</v>
      </c>
      <c r="AU735" s="2">
        <v>1</v>
      </c>
      <c r="AV735" s="2">
        <v>1</v>
      </c>
      <c r="AW735" s="2">
        <v>1</v>
      </c>
      <c r="AX735" s="2">
        <v>1</v>
      </c>
      <c r="AY735" s="2">
        <v>1</v>
      </c>
      <c r="AZ735" s="2">
        <v>1</v>
      </c>
      <c r="BA735" s="2">
        <v>1</v>
      </c>
      <c r="BB735" s="2">
        <v>1</v>
      </c>
      <c r="BC735" s="2">
        <v>1</v>
      </c>
      <c r="BD735" s="2">
        <v>1</v>
      </c>
      <c r="BE735" s="2">
        <v>1</v>
      </c>
      <c r="BF735" s="2">
        <v>1</v>
      </c>
      <c r="BG735" s="2">
        <v>1</v>
      </c>
      <c r="BH735" s="2">
        <v>1</v>
      </c>
      <c r="BI735" s="2">
        <v>1</v>
      </c>
      <c r="BJ735" s="2">
        <v>1</v>
      </c>
      <c r="BK735" s="2">
        <v>1</v>
      </c>
      <c r="BL735" s="2">
        <v>1</v>
      </c>
      <c r="BM735" s="2">
        <v>1</v>
      </c>
      <c r="BN735" s="2">
        <v>1</v>
      </c>
      <c r="BO735" s="2">
        <v>1</v>
      </c>
      <c r="BP735" s="2">
        <v>1</v>
      </c>
      <c r="BQ735" s="2">
        <v>1</v>
      </c>
      <c r="BR735" s="2">
        <v>1</v>
      </c>
      <c r="BS735" s="2">
        <v>1</v>
      </c>
      <c r="BT735" s="2">
        <v>1</v>
      </c>
      <c r="BU735" s="2">
        <v>1</v>
      </c>
      <c r="BV735" s="2">
        <v>1</v>
      </c>
      <c r="BW735" s="2">
        <v>1</v>
      </c>
    </row>
    <row r="736" spans="1:75" x14ac:dyDescent="0.25">
      <c r="A736">
        <v>2449000</v>
      </c>
      <c r="B736">
        <v>1</v>
      </c>
      <c r="C736" s="1">
        <v>36192</v>
      </c>
      <c r="D736">
        <v>1</v>
      </c>
      <c r="E736">
        <v>32.6</v>
      </c>
      <c r="F736">
        <v>147.5</v>
      </c>
      <c r="G736">
        <v>10</v>
      </c>
      <c r="H736">
        <v>13</v>
      </c>
      <c r="I736">
        <v>1</v>
      </c>
      <c r="J736">
        <v>1</v>
      </c>
      <c r="K736">
        <v>1</v>
      </c>
      <c r="N736">
        <v>6.6</v>
      </c>
      <c r="O736">
        <v>0</v>
      </c>
      <c r="P736">
        <v>8.9</v>
      </c>
      <c r="Q736">
        <v>0</v>
      </c>
      <c r="R736">
        <v>0</v>
      </c>
      <c r="S736">
        <v>0</v>
      </c>
      <c r="T736">
        <v>0</v>
      </c>
      <c r="U736">
        <v>16.399999999999999</v>
      </c>
      <c r="V736">
        <v>25.1</v>
      </c>
      <c r="W736">
        <v>32.6</v>
      </c>
      <c r="X736">
        <v>4.7</v>
      </c>
      <c r="Y736">
        <v>0</v>
      </c>
      <c r="Z736">
        <v>0</v>
      </c>
      <c r="AA736">
        <v>0</v>
      </c>
      <c r="AB736">
        <v>4.5999999999999996</v>
      </c>
      <c r="AC736">
        <v>0</v>
      </c>
      <c r="AD736">
        <v>0</v>
      </c>
      <c r="AE736">
        <v>2.5</v>
      </c>
      <c r="AF736">
        <v>0</v>
      </c>
      <c r="AG736">
        <v>4.5</v>
      </c>
      <c r="AH736">
        <v>5</v>
      </c>
      <c r="AI736">
        <v>2</v>
      </c>
      <c r="AJ736">
        <v>0</v>
      </c>
      <c r="AK736">
        <v>0</v>
      </c>
      <c r="AL736">
        <v>14.6</v>
      </c>
      <c r="AM736">
        <v>0</v>
      </c>
      <c r="AN736">
        <v>20</v>
      </c>
      <c r="AO736">
        <v>0</v>
      </c>
      <c r="AS736">
        <v>1</v>
      </c>
      <c r="AT736">
        <v>1</v>
      </c>
      <c r="AU736">
        <v>1</v>
      </c>
      <c r="AV736">
        <v>1</v>
      </c>
      <c r="AW736">
        <v>1</v>
      </c>
      <c r="AX736">
        <v>1</v>
      </c>
      <c r="AY736">
        <v>1</v>
      </c>
      <c r="AZ736">
        <v>1</v>
      </c>
      <c r="BA736">
        <v>1</v>
      </c>
      <c r="BB736">
        <v>1</v>
      </c>
      <c r="BC736">
        <v>1</v>
      </c>
      <c r="BD736">
        <v>1</v>
      </c>
      <c r="BE736">
        <v>1</v>
      </c>
      <c r="BF736">
        <v>1</v>
      </c>
      <c r="BG736">
        <v>1</v>
      </c>
      <c r="BH736">
        <v>1</v>
      </c>
      <c r="BI736">
        <v>1</v>
      </c>
      <c r="BJ736">
        <v>1</v>
      </c>
      <c r="BK736">
        <v>1</v>
      </c>
      <c r="BL736">
        <v>1</v>
      </c>
      <c r="BM736">
        <v>1</v>
      </c>
      <c r="BN736">
        <v>1</v>
      </c>
      <c r="BO736">
        <v>1</v>
      </c>
      <c r="BP736">
        <v>1</v>
      </c>
      <c r="BQ736">
        <v>1</v>
      </c>
      <c r="BR736">
        <v>1</v>
      </c>
      <c r="BS736">
        <v>1</v>
      </c>
      <c r="BT736">
        <v>1</v>
      </c>
      <c r="BU736">
        <v>0</v>
      </c>
    </row>
    <row r="737" spans="1:75" x14ac:dyDescent="0.25">
      <c r="A737">
        <v>2449000</v>
      </c>
      <c r="B737">
        <v>1</v>
      </c>
      <c r="C737" s="1">
        <v>36220</v>
      </c>
      <c r="D737">
        <v>1</v>
      </c>
      <c r="E737">
        <v>28.7</v>
      </c>
      <c r="F737">
        <v>83.1</v>
      </c>
      <c r="G737">
        <v>31</v>
      </c>
      <c r="H737">
        <v>8</v>
      </c>
      <c r="I737">
        <v>1</v>
      </c>
      <c r="J737">
        <v>1</v>
      </c>
      <c r="K737">
        <v>1</v>
      </c>
      <c r="N737">
        <v>0</v>
      </c>
      <c r="O737">
        <v>0</v>
      </c>
      <c r="P737">
        <v>0</v>
      </c>
      <c r="Q737">
        <v>0</v>
      </c>
      <c r="R737">
        <v>0</v>
      </c>
      <c r="S737">
        <v>0</v>
      </c>
      <c r="T737">
        <v>0</v>
      </c>
      <c r="U737">
        <v>0</v>
      </c>
      <c r="V737">
        <v>0</v>
      </c>
      <c r="W737">
        <v>7</v>
      </c>
      <c r="X737">
        <v>0</v>
      </c>
      <c r="Y737">
        <v>4.9000000000000004</v>
      </c>
      <c r="Z737">
        <v>0</v>
      </c>
      <c r="AA737">
        <v>0</v>
      </c>
      <c r="AB737">
        <v>0</v>
      </c>
      <c r="AC737">
        <v>0</v>
      </c>
      <c r="AD737">
        <v>1.5</v>
      </c>
      <c r="AE737">
        <v>1.1000000000000001</v>
      </c>
      <c r="AF737">
        <v>0</v>
      </c>
      <c r="AG737">
        <v>0</v>
      </c>
      <c r="AH737">
        <v>0</v>
      </c>
      <c r="AI737">
        <v>0</v>
      </c>
      <c r="AJ737">
        <v>8.9</v>
      </c>
      <c r="AK737">
        <v>0</v>
      </c>
      <c r="AL737">
        <v>0</v>
      </c>
      <c r="AM737">
        <v>0</v>
      </c>
      <c r="AN737">
        <v>28.3</v>
      </c>
      <c r="AO737">
        <v>0</v>
      </c>
      <c r="AP737">
        <v>2.7</v>
      </c>
      <c r="AQ737">
        <v>0</v>
      </c>
      <c r="AR737">
        <v>28.7</v>
      </c>
      <c r="AS737">
        <v>1</v>
      </c>
      <c r="AT737">
        <v>1</v>
      </c>
      <c r="AU737">
        <v>1</v>
      </c>
      <c r="AV737">
        <v>1</v>
      </c>
      <c r="AW737">
        <v>1</v>
      </c>
      <c r="AX737">
        <v>1</v>
      </c>
      <c r="AY737">
        <v>1</v>
      </c>
      <c r="AZ737">
        <v>1</v>
      </c>
      <c r="BA737">
        <v>1</v>
      </c>
      <c r="BB737">
        <v>1</v>
      </c>
      <c r="BC737">
        <v>1</v>
      </c>
      <c r="BD737">
        <v>1</v>
      </c>
      <c r="BE737">
        <v>1</v>
      </c>
      <c r="BF737">
        <v>1</v>
      </c>
      <c r="BG737">
        <v>1</v>
      </c>
      <c r="BH737">
        <v>1</v>
      </c>
      <c r="BI737">
        <v>1</v>
      </c>
      <c r="BJ737">
        <v>1</v>
      </c>
      <c r="BK737">
        <v>1</v>
      </c>
      <c r="BL737">
        <v>1</v>
      </c>
      <c r="BM737">
        <v>1</v>
      </c>
      <c r="BN737">
        <v>1</v>
      </c>
      <c r="BO737">
        <v>1</v>
      </c>
      <c r="BP737">
        <v>1</v>
      </c>
      <c r="BQ737">
        <v>1</v>
      </c>
      <c r="BR737">
        <v>1</v>
      </c>
      <c r="BS737">
        <v>1</v>
      </c>
      <c r="BT737">
        <v>1</v>
      </c>
      <c r="BU737">
        <v>1</v>
      </c>
      <c r="BV737">
        <v>1</v>
      </c>
      <c r="BW737">
        <v>1</v>
      </c>
    </row>
    <row r="738" spans="1:75" x14ac:dyDescent="0.25">
      <c r="A738">
        <v>2449000</v>
      </c>
      <c r="B738">
        <v>1</v>
      </c>
      <c r="C738" s="1">
        <v>36251</v>
      </c>
      <c r="D738">
        <v>1</v>
      </c>
      <c r="E738">
        <v>23.9</v>
      </c>
      <c r="F738">
        <v>64.7</v>
      </c>
      <c r="G738">
        <v>16</v>
      </c>
      <c r="H738">
        <v>8</v>
      </c>
      <c r="I738">
        <v>1</v>
      </c>
      <c r="J738">
        <v>1</v>
      </c>
      <c r="K738">
        <v>1</v>
      </c>
      <c r="N738">
        <v>0</v>
      </c>
      <c r="O738">
        <v>0</v>
      </c>
      <c r="P738">
        <v>2.7</v>
      </c>
      <c r="Q738">
        <v>0</v>
      </c>
      <c r="R738">
        <v>0</v>
      </c>
      <c r="S738">
        <v>0</v>
      </c>
      <c r="T738">
        <v>0</v>
      </c>
      <c r="U738">
        <v>0</v>
      </c>
      <c r="V738">
        <v>0</v>
      </c>
      <c r="W738">
        <v>0</v>
      </c>
      <c r="X738">
        <v>1.9</v>
      </c>
      <c r="Y738">
        <v>0</v>
      </c>
      <c r="Z738">
        <v>13.2</v>
      </c>
      <c r="AA738">
        <v>0</v>
      </c>
      <c r="AB738">
        <v>11.2</v>
      </c>
      <c r="AC738">
        <v>23.9</v>
      </c>
      <c r="AD738">
        <v>2.2000000000000002</v>
      </c>
      <c r="AE738">
        <v>0</v>
      </c>
      <c r="AF738">
        <v>0</v>
      </c>
      <c r="AG738">
        <v>0</v>
      </c>
      <c r="AH738">
        <v>0</v>
      </c>
      <c r="AI738">
        <v>1.3</v>
      </c>
      <c r="AJ738">
        <v>0</v>
      </c>
      <c r="AK738">
        <v>0</v>
      </c>
      <c r="AL738">
        <v>0</v>
      </c>
      <c r="AM738">
        <v>0</v>
      </c>
      <c r="AN738">
        <v>0</v>
      </c>
      <c r="AO738">
        <v>8.3000000000000007</v>
      </c>
      <c r="AP738">
        <v>0</v>
      </c>
      <c r="AQ738">
        <v>0</v>
      </c>
      <c r="AS738">
        <v>1</v>
      </c>
      <c r="AT738">
        <v>1</v>
      </c>
      <c r="AU738">
        <v>1</v>
      </c>
      <c r="AV738">
        <v>1</v>
      </c>
      <c r="AW738">
        <v>1</v>
      </c>
      <c r="AX738">
        <v>1</v>
      </c>
      <c r="AY738">
        <v>1</v>
      </c>
      <c r="AZ738">
        <v>1</v>
      </c>
      <c r="BA738">
        <v>1</v>
      </c>
      <c r="BB738">
        <v>1</v>
      </c>
      <c r="BC738">
        <v>1</v>
      </c>
      <c r="BD738">
        <v>1</v>
      </c>
      <c r="BE738">
        <v>1</v>
      </c>
      <c r="BF738">
        <v>1</v>
      </c>
      <c r="BG738">
        <v>1</v>
      </c>
      <c r="BH738">
        <v>1</v>
      </c>
      <c r="BI738">
        <v>1</v>
      </c>
      <c r="BJ738">
        <v>1</v>
      </c>
      <c r="BK738">
        <v>1</v>
      </c>
      <c r="BL738">
        <v>1</v>
      </c>
      <c r="BM738">
        <v>1</v>
      </c>
      <c r="BN738">
        <v>1</v>
      </c>
      <c r="BO738">
        <v>1</v>
      </c>
      <c r="BP738">
        <v>1</v>
      </c>
      <c r="BQ738">
        <v>1</v>
      </c>
      <c r="BR738">
        <v>1</v>
      </c>
      <c r="BS738">
        <v>1</v>
      </c>
      <c r="BT738">
        <v>1</v>
      </c>
      <c r="BU738">
        <v>1</v>
      </c>
      <c r="BV738">
        <v>1</v>
      </c>
      <c r="BW738">
        <v>0</v>
      </c>
    </row>
    <row r="739" spans="1:75" x14ac:dyDescent="0.25">
      <c r="A739">
        <v>2449000</v>
      </c>
      <c r="B739">
        <v>1</v>
      </c>
      <c r="C739" s="1">
        <v>36281</v>
      </c>
      <c r="D739">
        <v>1</v>
      </c>
      <c r="E739">
        <v>27.3</v>
      </c>
      <c r="F739">
        <v>34.1</v>
      </c>
      <c r="G739">
        <v>7</v>
      </c>
      <c r="H739">
        <v>4</v>
      </c>
      <c r="I739">
        <v>1</v>
      </c>
      <c r="J739">
        <v>1</v>
      </c>
      <c r="K739">
        <v>1</v>
      </c>
      <c r="N739">
        <v>1.7</v>
      </c>
      <c r="O739">
        <v>0</v>
      </c>
      <c r="P739">
        <v>0</v>
      </c>
      <c r="Q739">
        <v>0</v>
      </c>
      <c r="R739">
        <v>0</v>
      </c>
      <c r="S739">
        <v>1.8</v>
      </c>
      <c r="T739">
        <v>27.3</v>
      </c>
      <c r="U739">
        <v>0</v>
      </c>
      <c r="V739">
        <v>0</v>
      </c>
      <c r="W739">
        <v>0</v>
      </c>
      <c r="X739">
        <v>0</v>
      </c>
      <c r="Y739">
        <v>0</v>
      </c>
      <c r="Z739">
        <v>0</v>
      </c>
      <c r="AA739">
        <v>3.3</v>
      </c>
      <c r="AB739">
        <v>0</v>
      </c>
      <c r="AC739">
        <v>0</v>
      </c>
      <c r="AD739">
        <v>0</v>
      </c>
      <c r="AE739">
        <v>0</v>
      </c>
      <c r="AF739">
        <v>0</v>
      </c>
      <c r="AG739">
        <v>0</v>
      </c>
      <c r="AH739">
        <v>0</v>
      </c>
      <c r="AI739">
        <v>0</v>
      </c>
      <c r="AJ739">
        <v>0</v>
      </c>
      <c r="AK739">
        <v>0</v>
      </c>
      <c r="AL739">
        <v>0</v>
      </c>
      <c r="AM739">
        <v>0</v>
      </c>
      <c r="AN739">
        <v>0</v>
      </c>
      <c r="AO739">
        <v>0</v>
      </c>
      <c r="AP739">
        <v>0</v>
      </c>
      <c r="AQ739">
        <v>0</v>
      </c>
      <c r="AR739">
        <v>0</v>
      </c>
      <c r="AS739">
        <v>1</v>
      </c>
      <c r="AT739">
        <v>1</v>
      </c>
      <c r="AU739">
        <v>1</v>
      </c>
      <c r="AV739">
        <v>1</v>
      </c>
      <c r="AW739">
        <v>1</v>
      </c>
      <c r="AX739">
        <v>1</v>
      </c>
      <c r="AY739">
        <v>1</v>
      </c>
      <c r="AZ739">
        <v>1</v>
      </c>
      <c r="BA739">
        <v>1</v>
      </c>
      <c r="BB739">
        <v>1</v>
      </c>
      <c r="BC739">
        <v>1</v>
      </c>
      <c r="BD739">
        <v>1</v>
      </c>
      <c r="BE739">
        <v>1</v>
      </c>
      <c r="BF739">
        <v>1</v>
      </c>
      <c r="BG739">
        <v>1</v>
      </c>
      <c r="BH739">
        <v>1</v>
      </c>
      <c r="BI739">
        <v>1</v>
      </c>
      <c r="BJ739">
        <v>1</v>
      </c>
      <c r="BK739">
        <v>1</v>
      </c>
      <c r="BL739">
        <v>1</v>
      </c>
      <c r="BM739">
        <v>1</v>
      </c>
      <c r="BN739">
        <v>1</v>
      </c>
      <c r="BO739">
        <v>1</v>
      </c>
      <c r="BP739">
        <v>1</v>
      </c>
      <c r="BQ739">
        <v>1</v>
      </c>
      <c r="BR739">
        <v>1</v>
      </c>
      <c r="BS739">
        <v>1</v>
      </c>
      <c r="BT739">
        <v>1</v>
      </c>
      <c r="BU739">
        <v>1</v>
      </c>
      <c r="BV739">
        <v>1</v>
      </c>
      <c r="BW739">
        <v>1</v>
      </c>
    </row>
    <row r="740" spans="1:75" x14ac:dyDescent="0.25">
      <c r="A740">
        <v>2449000</v>
      </c>
      <c r="B740">
        <v>1</v>
      </c>
      <c r="C740" s="1">
        <v>36312</v>
      </c>
      <c r="D740">
        <v>1</v>
      </c>
      <c r="E740">
        <v>30</v>
      </c>
      <c r="F740">
        <v>74.7</v>
      </c>
      <c r="G740">
        <v>21</v>
      </c>
      <c r="H740">
        <v>8</v>
      </c>
      <c r="I740">
        <v>1</v>
      </c>
      <c r="J740">
        <v>1</v>
      </c>
      <c r="K740">
        <v>1</v>
      </c>
      <c r="N740">
        <v>0</v>
      </c>
      <c r="O740">
        <v>0</v>
      </c>
      <c r="P740">
        <v>0</v>
      </c>
      <c r="Q740">
        <v>0</v>
      </c>
      <c r="R740">
        <v>0</v>
      </c>
      <c r="S740">
        <v>0</v>
      </c>
      <c r="T740">
        <v>0</v>
      </c>
      <c r="U740">
        <v>0</v>
      </c>
      <c r="V740">
        <v>0</v>
      </c>
      <c r="W740">
        <v>0</v>
      </c>
      <c r="X740">
        <v>9.1</v>
      </c>
      <c r="Y740">
        <v>0</v>
      </c>
      <c r="Z740">
        <v>3</v>
      </c>
      <c r="AA740">
        <v>4.8</v>
      </c>
      <c r="AB740">
        <v>6.7</v>
      </c>
      <c r="AC740">
        <v>0</v>
      </c>
      <c r="AD740">
        <v>0</v>
      </c>
      <c r="AE740">
        <v>0</v>
      </c>
      <c r="AF740">
        <v>9.1</v>
      </c>
      <c r="AG740">
        <v>5.5</v>
      </c>
      <c r="AH740">
        <v>30</v>
      </c>
      <c r="AI740">
        <v>0</v>
      </c>
      <c r="AJ740">
        <v>0</v>
      </c>
      <c r="AK740">
        <v>0</v>
      </c>
      <c r="AL740">
        <v>0</v>
      </c>
      <c r="AM740">
        <v>0</v>
      </c>
      <c r="AN740">
        <v>0</v>
      </c>
      <c r="AO740">
        <v>0</v>
      </c>
      <c r="AP740">
        <v>0</v>
      </c>
      <c r="AQ740">
        <v>6.5</v>
      </c>
      <c r="AS740">
        <v>1</v>
      </c>
      <c r="AT740">
        <v>1</v>
      </c>
      <c r="AU740">
        <v>1</v>
      </c>
      <c r="AV740">
        <v>1</v>
      </c>
      <c r="AW740">
        <v>1</v>
      </c>
      <c r="AX740">
        <v>1</v>
      </c>
      <c r="AY740">
        <v>1</v>
      </c>
      <c r="AZ740">
        <v>1</v>
      </c>
      <c r="BA740">
        <v>1</v>
      </c>
      <c r="BB740">
        <v>1</v>
      </c>
      <c r="BC740">
        <v>1</v>
      </c>
      <c r="BD740">
        <v>1</v>
      </c>
      <c r="BE740">
        <v>1</v>
      </c>
      <c r="BF740">
        <v>1</v>
      </c>
      <c r="BG740">
        <v>1</v>
      </c>
      <c r="BH740">
        <v>1</v>
      </c>
      <c r="BI740">
        <v>1</v>
      </c>
      <c r="BJ740">
        <v>1</v>
      </c>
      <c r="BK740">
        <v>1</v>
      </c>
      <c r="BL740">
        <v>1</v>
      </c>
      <c r="BM740">
        <v>1</v>
      </c>
      <c r="BN740">
        <v>1</v>
      </c>
      <c r="BO740">
        <v>1</v>
      </c>
      <c r="BP740">
        <v>1</v>
      </c>
      <c r="BQ740">
        <v>1</v>
      </c>
      <c r="BR740">
        <v>1</v>
      </c>
      <c r="BS740">
        <v>1</v>
      </c>
      <c r="BT740">
        <v>1</v>
      </c>
      <c r="BU740">
        <v>1</v>
      </c>
      <c r="BV740">
        <v>1</v>
      </c>
      <c r="BW740">
        <v>0</v>
      </c>
    </row>
    <row r="741" spans="1:75" x14ac:dyDescent="0.25">
      <c r="A741">
        <v>2449000</v>
      </c>
      <c r="B741">
        <v>1</v>
      </c>
      <c r="C741" s="1">
        <v>36342</v>
      </c>
      <c r="D741">
        <v>1</v>
      </c>
      <c r="E741">
        <v>55.5</v>
      </c>
      <c r="F741">
        <v>110.9</v>
      </c>
      <c r="G741">
        <v>5</v>
      </c>
      <c r="H741">
        <v>5</v>
      </c>
      <c r="I741">
        <v>1</v>
      </c>
      <c r="J741">
        <v>1</v>
      </c>
      <c r="K741">
        <v>1</v>
      </c>
      <c r="N741">
        <v>0</v>
      </c>
      <c r="O741">
        <v>0</v>
      </c>
      <c r="P741">
        <v>0</v>
      </c>
      <c r="Q741">
        <v>24</v>
      </c>
      <c r="R741">
        <v>55.5</v>
      </c>
      <c r="S741">
        <v>5.5</v>
      </c>
      <c r="T741">
        <v>24.2</v>
      </c>
      <c r="U741">
        <v>1.7</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1</v>
      </c>
      <c r="AT741">
        <v>1</v>
      </c>
      <c r="AU741">
        <v>1</v>
      </c>
      <c r="AV741">
        <v>1</v>
      </c>
      <c r="AW741">
        <v>1</v>
      </c>
      <c r="AX741">
        <v>1</v>
      </c>
      <c r="AY741">
        <v>1</v>
      </c>
      <c r="AZ741">
        <v>1</v>
      </c>
      <c r="BA741">
        <v>1</v>
      </c>
      <c r="BB741">
        <v>1</v>
      </c>
      <c r="BC741">
        <v>1</v>
      </c>
      <c r="BD741">
        <v>1</v>
      </c>
      <c r="BE741">
        <v>1</v>
      </c>
      <c r="BF741">
        <v>1</v>
      </c>
      <c r="BG741">
        <v>1</v>
      </c>
      <c r="BH741">
        <v>1</v>
      </c>
      <c r="BI741">
        <v>1</v>
      </c>
      <c r="BJ741">
        <v>1</v>
      </c>
      <c r="BK741">
        <v>1</v>
      </c>
      <c r="BL741">
        <v>1</v>
      </c>
      <c r="BM741">
        <v>1</v>
      </c>
      <c r="BN741">
        <v>1</v>
      </c>
      <c r="BO741">
        <v>1</v>
      </c>
      <c r="BP741">
        <v>1</v>
      </c>
      <c r="BQ741">
        <v>1</v>
      </c>
      <c r="BR741">
        <v>1</v>
      </c>
      <c r="BS741">
        <v>1</v>
      </c>
      <c r="BT741">
        <v>1</v>
      </c>
      <c r="BU741">
        <v>1</v>
      </c>
      <c r="BV741">
        <v>1</v>
      </c>
      <c r="BW741">
        <v>1</v>
      </c>
    </row>
    <row r="742" spans="1:75" x14ac:dyDescent="0.25">
      <c r="A742">
        <v>2449000</v>
      </c>
      <c r="B742">
        <v>1</v>
      </c>
      <c r="C742" s="1">
        <v>36373</v>
      </c>
      <c r="D742">
        <v>1</v>
      </c>
      <c r="E742">
        <v>0</v>
      </c>
      <c r="F742">
        <v>0</v>
      </c>
      <c r="G742">
        <v>1</v>
      </c>
      <c r="H742">
        <v>0</v>
      </c>
      <c r="I742">
        <v>1</v>
      </c>
      <c r="J742">
        <v>1</v>
      </c>
      <c r="K742">
        <v>1</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1</v>
      </c>
      <c r="AT742">
        <v>1</v>
      </c>
      <c r="AU742">
        <v>1</v>
      </c>
      <c r="AV742">
        <v>1</v>
      </c>
      <c r="AW742">
        <v>1</v>
      </c>
      <c r="AX742">
        <v>1</v>
      </c>
      <c r="AY742">
        <v>1</v>
      </c>
      <c r="AZ742">
        <v>1</v>
      </c>
      <c r="BA742">
        <v>1</v>
      </c>
      <c r="BB742">
        <v>1</v>
      </c>
      <c r="BC742">
        <v>1</v>
      </c>
      <c r="BD742">
        <v>1</v>
      </c>
      <c r="BE742">
        <v>1</v>
      </c>
      <c r="BF742">
        <v>1</v>
      </c>
      <c r="BG742">
        <v>1</v>
      </c>
      <c r="BH742">
        <v>1</v>
      </c>
      <c r="BI742">
        <v>1</v>
      </c>
      <c r="BJ742">
        <v>1</v>
      </c>
      <c r="BK742">
        <v>1</v>
      </c>
      <c r="BL742">
        <v>1</v>
      </c>
      <c r="BM742">
        <v>1</v>
      </c>
      <c r="BN742">
        <v>1</v>
      </c>
      <c r="BO742">
        <v>1</v>
      </c>
      <c r="BP742">
        <v>1</v>
      </c>
      <c r="BQ742">
        <v>1</v>
      </c>
      <c r="BR742">
        <v>1</v>
      </c>
      <c r="BS742">
        <v>1</v>
      </c>
      <c r="BT742">
        <v>1</v>
      </c>
      <c r="BU742">
        <v>1</v>
      </c>
      <c r="BV742">
        <v>1</v>
      </c>
      <c r="BW742">
        <v>1</v>
      </c>
    </row>
    <row r="743" spans="1:75" x14ac:dyDescent="0.25">
      <c r="A743">
        <v>2449000</v>
      </c>
      <c r="B743">
        <v>1</v>
      </c>
      <c r="C743" s="1">
        <v>36404</v>
      </c>
      <c r="D743">
        <v>1</v>
      </c>
      <c r="E743">
        <v>33.299999999999997</v>
      </c>
      <c r="F743">
        <v>93.1</v>
      </c>
      <c r="G743">
        <v>9</v>
      </c>
      <c r="H743">
        <v>5</v>
      </c>
      <c r="I743">
        <v>1</v>
      </c>
      <c r="J743">
        <v>1</v>
      </c>
      <c r="K743">
        <v>1</v>
      </c>
      <c r="N743">
        <v>0</v>
      </c>
      <c r="O743">
        <v>0</v>
      </c>
      <c r="P743">
        <v>0</v>
      </c>
      <c r="Q743">
        <v>0</v>
      </c>
      <c r="R743">
        <v>0</v>
      </c>
      <c r="S743">
        <v>0</v>
      </c>
      <c r="T743">
        <v>0</v>
      </c>
      <c r="U743">
        <v>0</v>
      </c>
      <c r="V743">
        <v>33.299999999999997</v>
      </c>
      <c r="W743">
        <v>20.6</v>
      </c>
      <c r="X743">
        <v>0</v>
      </c>
      <c r="Y743">
        <v>19.600000000000001</v>
      </c>
      <c r="Z743">
        <v>0.5</v>
      </c>
      <c r="AA743">
        <v>0</v>
      </c>
      <c r="AB743">
        <v>19.100000000000001</v>
      </c>
      <c r="AC743">
        <v>0</v>
      </c>
      <c r="AD743">
        <v>0</v>
      </c>
      <c r="AE743">
        <v>0</v>
      </c>
      <c r="AF743">
        <v>0</v>
      </c>
      <c r="AG743">
        <v>0</v>
      </c>
      <c r="AH743">
        <v>0</v>
      </c>
      <c r="AI743">
        <v>0</v>
      </c>
      <c r="AJ743">
        <v>0</v>
      </c>
      <c r="AK743">
        <v>0</v>
      </c>
      <c r="AL743">
        <v>0</v>
      </c>
      <c r="AM743">
        <v>0</v>
      </c>
      <c r="AN743">
        <v>0</v>
      </c>
      <c r="AO743">
        <v>0</v>
      </c>
      <c r="AP743">
        <v>0</v>
      </c>
      <c r="AQ743">
        <v>0</v>
      </c>
      <c r="AS743">
        <v>1</v>
      </c>
      <c r="AT743">
        <v>1</v>
      </c>
      <c r="AU743">
        <v>1</v>
      </c>
      <c r="AV743">
        <v>1</v>
      </c>
      <c r="AW743">
        <v>1</v>
      </c>
      <c r="AX743">
        <v>1</v>
      </c>
      <c r="AY743">
        <v>1</v>
      </c>
      <c r="AZ743">
        <v>1</v>
      </c>
      <c r="BA743">
        <v>1</v>
      </c>
      <c r="BB743">
        <v>1</v>
      </c>
      <c r="BC743">
        <v>1</v>
      </c>
      <c r="BD743">
        <v>1</v>
      </c>
      <c r="BE743">
        <v>1</v>
      </c>
      <c r="BF743">
        <v>1</v>
      </c>
      <c r="BG743">
        <v>1</v>
      </c>
      <c r="BH743">
        <v>1</v>
      </c>
      <c r="BI743">
        <v>1</v>
      </c>
      <c r="BJ743">
        <v>1</v>
      </c>
      <c r="BK743">
        <v>1</v>
      </c>
      <c r="BL743">
        <v>1</v>
      </c>
      <c r="BM743">
        <v>1</v>
      </c>
      <c r="BN743">
        <v>1</v>
      </c>
      <c r="BO743">
        <v>1</v>
      </c>
      <c r="BP743">
        <v>1</v>
      </c>
      <c r="BQ743">
        <v>1</v>
      </c>
      <c r="BR743">
        <v>1</v>
      </c>
      <c r="BS743">
        <v>1</v>
      </c>
      <c r="BT743">
        <v>1</v>
      </c>
      <c r="BU743">
        <v>1</v>
      </c>
      <c r="BV743">
        <v>1</v>
      </c>
      <c r="BW743">
        <v>0</v>
      </c>
    </row>
    <row r="744" spans="1:75" x14ac:dyDescent="0.25">
      <c r="A744">
        <v>2449000</v>
      </c>
      <c r="B744">
        <v>1</v>
      </c>
      <c r="C744" s="1">
        <v>36434</v>
      </c>
      <c r="D744">
        <v>1</v>
      </c>
      <c r="E744">
        <v>22.4</v>
      </c>
      <c r="F744">
        <v>54.5</v>
      </c>
      <c r="G744">
        <v>17</v>
      </c>
      <c r="H744">
        <v>7</v>
      </c>
      <c r="I744">
        <v>1</v>
      </c>
      <c r="J744">
        <v>1</v>
      </c>
      <c r="K744">
        <v>1</v>
      </c>
      <c r="N744">
        <v>0</v>
      </c>
      <c r="O744">
        <v>0</v>
      </c>
      <c r="P744">
        <v>3.4</v>
      </c>
      <c r="Q744">
        <v>0</v>
      </c>
      <c r="R744">
        <v>0</v>
      </c>
      <c r="S744">
        <v>0</v>
      </c>
      <c r="T744">
        <v>0</v>
      </c>
      <c r="U744">
        <v>12.8</v>
      </c>
      <c r="V744">
        <v>0</v>
      </c>
      <c r="W744">
        <v>0</v>
      </c>
      <c r="X744">
        <v>0</v>
      </c>
      <c r="Y744">
        <v>0</v>
      </c>
      <c r="Z744">
        <v>0</v>
      </c>
      <c r="AA744">
        <v>0</v>
      </c>
      <c r="AB744">
        <v>0</v>
      </c>
      <c r="AC744">
        <v>0</v>
      </c>
      <c r="AD744">
        <v>22.4</v>
      </c>
      <c r="AE744">
        <v>9.9</v>
      </c>
      <c r="AF744">
        <v>0</v>
      </c>
      <c r="AG744">
        <v>0</v>
      </c>
      <c r="AH744">
        <v>0</v>
      </c>
      <c r="AI744">
        <v>0</v>
      </c>
      <c r="AJ744">
        <v>2.4</v>
      </c>
      <c r="AK744">
        <v>0</v>
      </c>
      <c r="AL744">
        <v>0</v>
      </c>
      <c r="AM744">
        <v>0</v>
      </c>
      <c r="AN744">
        <v>0</v>
      </c>
      <c r="AO744">
        <v>1.9</v>
      </c>
      <c r="AP744">
        <v>0</v>
      </c>
      <c r="AQ744">
        <v>0</v>
      </c>
      <c r="AR744">
        <v>1.7</v>
      </c>
      <c r="AS744">
        <v>1</v>
      </c>
      <c r="AT744">
        <v>1</v>
      </c>
      <c r="AU744">
        <v>1</v>
      </c>
      <c r="AV744">
        <v>1</v>
      </c>
      <c r="AW744">
        <v>1</v>
      </c>
      <c r="AX744">
        <v>1</v>
      </c>
      <c r="AY744">
        <v>1</v>
      </c>
      <c r="AZ744">
        <v>1</v>
      </c>
      <c r="BA744">
        <v>1</v>
      </c>
      <c r="BB744">
        <v>1</v>
      </c>
      <c r="BC744">
        <v>1</v>
      </c>
      <c r="BD744">
        <v>1</v>
      </c>
      <c r="BE744">
        <v>1</v>
      </c>
      <c r="BF744">
        <v>1</v>
      </c>
      <c r="BG744">
        <v>1</v>
      </c>
      <c r="BH744">
        <v>1</v>
      </c>
      <c r="BI744">
        <v>1</v>
      </c>
      <c r="BJ744">
        <v>1</v>
      </c>
      <c r="BK744">
        <v>1</v>
      </c>
      <c r="BL744">
        <v>1</v>
      </c>
      <c r="BM744">
        <v>1</v>
      </c>
      <c r="BN744">
        <v>1</v>
      </c>
      <c r="BO744">
        <v>1</v>
      </c>
      <c r="BP744">
        <v>1</v>
      </c>
      <c r="BQ744">
        <v>1</v>
      </c>
      <c r="BR744">
        <v>1</v>
      </c>
      <c r="BS744">
        <v>1</v>
      </c>
      <c r="BT744">
        <v>1</v>
      </c>
      <c r="BU744">
        <v>1</v>
      </c>
      <c r="BV744">
        <v>1</v>
      </c>
      <c r="BW744">
        <v>1</v>
      </c>
    </row>
    <row r="745" spans="1:75" x14ac:dyDescent="0.25">
      <c r="A745">
        <v>2449000</v>
      </c>
      <c r="B745">
        <v>1</v>
      </c>
      <c r="C745" s="1">
        <v>36465</v>
      </c>
      <c r="D745">
        <v>1</v>
      </c>
      <c r="E745">
        <v>18.3</v>
      </c>
      <c r="F745">
        <v>24.5</v>
      </c>
      <c r="G745">
        <v>5</v>
      </c>
      <c r="H745">
        <v>3</v>
      </c>
      <c r="I745">
        <v>1</v>
      </c>
      <c r="J745">
        <v>1</v>
      </c>
      <c r="K745">
        <v>1</v>
      </c>
      <c r="N745">
        <v>0</v>
      </c>
      <c r="O745">
        <v>0</v>
      </c>
      <c r="P745">
        <v>0</v>
      </c>
      <c r="Q745">
        <v>0</v>
      </c>
      <c r="R745">
        <v>18.3</v>
      </c>
      <c r="S745">
        <v>2.6</v>
      </c>
      <c r="T745">
        <v>0</v>
      </c>
      <c r="U745">
        <v>0</v>
      </c>
      <c r="V745">
        <v>0</v>
      </c>
      <c r="W745">
        <v>0</v>
      </c>
      <c r="X745">
        <v>0</v>
      </c>
      <c r="Y745">
        <v>0</v>
      </c>
      <c r="Z745">
        <v>3.6</v>
      </c>
      <c r="AA745">
        <v>0</v>
      </c>
      <c r="AB745">
        <v>0</v>
      </c>
      <c r="AC745">
        <v>0</v>
      </c>
      <c r="AD745">
        <v>0</v>
      </c>
      <c r="AE745">
        <v>0</v>
      </c>
      <c r="AF745">
        <v>0</v>
      </c>
      <c r="AG745">
        <v>0</v>
      </c>
      <c r="AH745">
        <v>0</v>
      </c>
      <c r="AI745">
        <v>0</v>
      </c>
      <c r="AJ745">
        <v>0</v>
      </c>
      <c r="AK745">
        <v>0</v>
      </c>
      <c r="AL745">
        <v>0</v>
      </c>
      <c r="AM745">
        <v>0</v>
      </c>
      <c r="AN745">
        <v>0</v>
      </c>
      <c r="AO745">
        <v>0</v>
      </c>
      <c r="AP745">
        <v>0</v>
      </c>
      <c r="AQ745">
        <v>0</v>
      </c>
      <c r="AS745">
        <v>1</v>
      </c>
      <c r="AT745">
        <v>1</v>
      </c>
      <c r="AU745">
        <v>1</v>
      </c>
      <c r="AV745">
        <v>1</v>
      </c>
      <c r="AW745">
        <v>1</v>
      </c>
      <c r="AX745">
        <v>1</v>
      </c>
      <c r="AY745">
        <v>1</v>
      </c>
      <c r="AZ745">
        <v>1</v>
      </c>
      <c r="BA745">
        <v>1</v>
      </c>
      <c r="BB745">
        <v>1</v>
      </c>
      <c r="BC745">
        <v>1</v>
      </c>
      <c r="BD745">
        <v>1</v>
      </c>
      <c r="BE745">
        <v>1</v>
      </c>
      <c r="BF745">
        <v>1</v>
      </c>
      <c r="BG745">
        <v>1</v>
      </c>
      <c r="BH745">
        <v>1</v>
      </c>
      <c r="BI745">
        <v>1</v>
      </c>
      <c r="BJ745">
        <v>1</v>
      </c>
      <c r="BK745">
        <v>1</v>
      </c>
      <c r="BL745">
        <v>1</v>
      </c>
      <c r="BM745">
        <v>1</v>
      </c>
      <c r="BN745">
        <v>1</v>
      </c>
      <c r="BO745">
        <v>1</v>
      </c>
      <c r="BP745">
        <v>1</v>
      </c>
      <c r="BQ745">
        <v>1</v>
      </c>
      <c r="BR745">
        <v>1</v>
      </c>
      <c r="BS745">
        <v>1</v>
      </c>
      <c r="BT745">
        <v>1</v>
      </c>
      <c r="BU745">
        <v>1</v>
      </c>
      <c r="BV745">
        <v>1</v>
      </c>
      <c r="BW745">
        <v>0</v>
      </c>
    </row>
    <row r="746" spans="1:75" x14ac:dyDescent="0.25">
      <c r="A746">
        <v>2449000</v>
      </c>
      <c r="B746">
        <v>1</v>
      </c>
      <c r="C746" s="1">
        <v>36495</v>
      </c>
      <c r="D746">
        <v>1</v>
      </c>
      <c r="E746">
        <v>28.4</v>
      </c>
      <c r="F746">
        <v>81.8</v>
      </c>
      <c r="G746">
        <v>4</v>
      </c>
      <c r="H746">
        <v>7</v>
      </c>
      <c r="I746">
        <v>1</v>
      </c>
      <c r="J746">
        <v>1</v>
      </c>
      <c r="K746">
        <v>1</v>
      </c>
      <c r="N746">
        <v>0</v>
      </c>
      <c r="O746">
        <v>0</v>
      </c>
      <c r="P746">
        <v>0</v>
      </c>
      <c r="Q746">
        <v>28.4</v>
      </c>
      <c r="R746">
        <v>0</v>
      </c>
      <c r="S746">
        <v>7.3</v>
      </c>
      <c r="T746">
        <v>2.2000000000000002</v>
      </c>
      <c r="U746">
        <v>3.3</v>
      </c>
      <c r="V746">
        <v>8.9</v>
      </c>
      <c r="W746">
        <v>0</v>
      </c>
      <c r="X746">
        <v>0</v>
      </c>
      <c r="Y746">
        <v>0</v>
      </c>
      <c r="Z746">
        <v>0</v>
      </c>
      <c r="AA746">
        <v>19.2</v>
      </c>
      <c r="AB746">
        <v>0</v>
      </c>
      <c r="AC746">
        <v>0</v>
      </c>
      <c r="AD746">
        <v>0</v>
      </c>
      <c r="AE746">
        <v>0</v>
      </c>
      <c r="AF746">
        <v>0</v>
      </c>
      <c r="AG746">
        <v>0</v>
      </c>
      <c r="AH746">
        <v>0</v>
      </c>
      <c r="AI746">
        <v>0</v>
      </c>
      <c r="AJ746">
        <v>0</v>
      </c>
      <c r="AK746">
        <v>0</v>
      </c>
      <c r="AL746">
        <v>0</v>
      </c>
      <c r="AM746">
        <v>0</v>
      </c>
      <c r="AN746">
        <v>0</v>
      </c>
      <c r="AO746">
        <v>0</v>
      </c>
      <c r="AP746">
        <v>0</v>
      </c>
      <c r="AQ746">
        <v>0</v>
      </c>
      <c r="AR746">
        <v>12.5</v>
      </c>
      <c r="AS746">
        <v>1</v>
      </c>
      <c r="AT746">
        <v>1</v>
      </c>
      <c r="AU746">
        <v>1</v>
      </c>
      <c r="AV746">
        <v>1</v>
      </c>
      <c r="AW746">
        <v>1</v>
      </c>
      <c r="AX746">
        <v>1</v>
      </c>
      <c r="AY746">
        <v>1</v>
      </c>
      <c r="AZ746">
        <v>1</v>
      </c>
      <c r="BA746">
        <v>1</v>
      </c>
      <c r="BB746">
        <v>1</v>
      </c>
      <c r="BC746">
        <v>1</v>
      </c>
      <c r="BD746">
        <v>1</v>
      </c>
      <c r="BE746">
        <v>1</v>
      </c>
      <c r="BF746">
        <v>1</v>
      </c>
      <c r="BG746">
        <v>1</v>
      </c>
      <c r="BH746">
        <v>1</v>
      </c>
      <c r="BI746">
        <v>1</v>
      </c>
      <c r="BJ746">
        <v>1</v>
      </c>
      <c r="BK746">
        <v>1</v>
      </c>
      <c r="BL746">
        <v>1</v>
      </c>
      <c r="BM746">
        <v>1</v>
      </c>
      <c r="BN746">
        <v>1</v>
      </c>
      <c r="BO746">
        <v>1</v>
      </c>
      <c r="BP746">
        <v>1</v>
      </c>
      <c r="BQ746">
        <v>1</v>
      </c>
      <c r="BR746">
        <v>1</v>
      </c>
      <c r="BS746">
        <v>1</v>
      </c>
      <c r="BT746">
        <v>1</v>
      </c>
      <c r="BU746">
        <v>1</v>
      </c>
      <c r="BV746">
        <v>1</v>
      </c>
      <c r="BW746">
        <v>1</v>
      </c>
    </row>
    <row r="747" spans="1:75" s="2" customFormat="1" x14ac:dyDescent="0.25">
      <c r="A747" s="2">
        <v>2449000</v>
      </c>
      <c r="B747" s="2">
        <v>1</v>
      </c>
      <c r="C747" s="3">
        <v>36526</v>
      </c>
      <c r="D747" s="2">
        <v>1</v>
      </c>
      <c r="E747" s="2">
        <v>23.3</v>
      </c>
      <c r="F747" s="2">
        <v>111.9</v>
      </c>
      <c r="G747" s="2">
        <v>19</v>
      </c>
      <c r="H747" s="2">
        <v>11</v>
      </c>
      <c r="I747" s="2">
        <v>1</v>
      </c>
      <c r="J747" s="2">
        <v>1</v>
      </c>
      <c r="K747" s="2">
        <v>1</v>
      </c>
      <c r="N747" s="2">
        <v>0</v>
      </c>
      <c r="O747" s="2">
        <v>0</v>
      </c>
      <c r="P747" s="2">
        <v>0</v>
      </c>
      <c r="Q747" s="2">
        <v>0</v>
      </c>
      <c r="R747" s="2">
        <v>0</v>
      </c>
      <c r="S747" s="2">
        <v>0</v>
      </c>
      <c r="T747" s="2">
        <v>8.5</v>
      </c>
      <c r="U747" s="2">
        <v>0</v>
      </c>
      <c r="V747" s="2">
        <v>13.1</v>
      </c>
      <c r="W747" s="2">
        <v>0</v>
      </c>
      <c r="X747" s="2">
        <v>5.6</v>
      </c>
      <c r="Y747" s="2">
        <v>5.6</v>
      </c>
      <c r="Z747" s="2">
        <v>17.7</v>
      </c>
      <c r="AA747" s="2">
        <v>2.9</v>
      </c>
      <c r="AB747" s="2">
        <v>7.9</v>
      </c>
      <c r="AC747" s="2">
        <v>5.9</v>
      </c>
      <c r="AD747" s="2">
        <v>0</v>
      </c>
      <c r="AE747" s="2">
        <v>0</v>
      </c>
      <c r="AF747" s="2">
        <v>23.3</v>
      </c>
      <c r="AG747" s="2">
        <v>0</v>
      </c>
      <c r="AH747" s="2">
        <v>0</v>
      </c>
      <c r="AI747" s="2">
        <v>0</v>
      </c>
      <c r="AJ747" s="2">
        <v>0</v>
      </c>
      <c r="AK747" s="2">
        <v>0</v>
      </c>
      <c r="AL747" s="2">
        <v>0</v>
      </c>
      <c r="AM747" s="2">
        <v>9</v>
      </c>
      <c r="AN747" s="2">
        <v>12.4</v>
      </c>
      <c r="AO747" s="2">
        <v>0</v>
      </c>
      <c r="AP747" s="2">
        <v>0</v>
      </c>
      <c r="AQ747" s="2">
        <v>0</v>
      </c>
      <c r="AR747" s="2">
        <v>0</v>
      </c>
      <c r="AS747" s="2">
        <v>1</v>
      </c>
      <c r="AT747" s="2">
        <v>1</v>
      </c>
      <c r="AU747" s="2">
        <v>1</v>
      </c>
      <c r="AV747" s="2">
        <v>1</v>
      </c>
      <c r="AW747" s="2">
        <v>1</v>
      </c>
      <c r="AX747" s="2">
        <v>1</v>
      </c>
      <c r="AY747" s="2">
        <v>1</v>
      </c>
      <c r="AZ747" s="2">
        <v>1</v>
      </c>
      <c r="BA747" s="2">
        <v>1</v>
      </c>
      <c r="BB747" s="2">
        <v>1</v>
      </c>
      <c r="BC747" s="2">
        <v>1</v>
      </c>
      <c r="BD747" s="2">
        <v>1</v>
      </c>
      <c r="BE747" s="2">
        <v>1</v>
      </c>
      <c r="BF747" s="2">
        <v>1</v>
      </c>
      <c r="BG747" s="2">
        <v>1</v>
      </c>
      <c r="BH747" s="2">
        <v>1</v>
      </c>
      <c r="BI747" s="2">
        <v>1</v>
      </c>
      <c r="BJ747" s="2">
        <v>1</v>
      </c>
      <c r="BK747" s="2">
        <v>1</v>
      </c>
      <c r="BL747" s="2">
        <v>1</v>
      </c>
      <c r="BM747" s="2">
        <v>1</v>
      </c>
      <c r="BN747" s="2">
        <v>1</v>
      </c>
      <c r="BO747" s="2">
        <v>1</v>
      </c>
      <c r="BP747" s="2">
        <v>1</v>
      </c>
      <c r="BQ747" s="2">
        <v>1</v>
      </c>
      <c r="BR747" s="2">
        <v>1</v>
      </c>
      <c r="BS747" s="2">
        <v>1</v>
      </c>
      <c r="BT747" s="2">
        <v>1</v>
      </c>
      <c r="BU747" s="2">
        <v>1</v>
      </c>
      <c r="BV747" s="2">
        <v>1</v>
      </c>
      <c r="BW747" s="2">
        <v>1</v>
      </c>
    </row>
    <row r="748" spans="1:75" x14ac:dyDescent="0.25">
      <c r="A748">
        <v>2449000</v>
      </c>
      <c r="B748">
        <v>1</v>
      </c>
      <c r="C748" s="1">
        <v>36557</v>
      </c>
      <c r="D748">
        <v>1</v>
      </c>
      <c r="E748">
        <v>71.400000000000006</v>
      </c>
      <c r="F748">
        <v>250.4</v>
      </c>
      <c r="G748">
        <v>1</v>
      </c>
      <c r="H748">
        <v>10</v>
      </c>
      <c r="I748">
        <v>1</v>
      </c>
      <c r="J748">
        <v>1</v>
      </c>
      <c r="K748">
        <v>1</v>
      </c>
      <c r="N748">
        <v>27.7</v>
      </c>
      <c r="O748">
        <v>0</v>
      </c>
      <c r="P748">
        <v>0</v>
      </c>
      <c r="Q748">
        <v>7.7</v>
      </c>
      <c r="R748">
        <v>0</v>
      </c>
      <c r="S748">
        <v>0</v>
      </c>
      <c r="T748">
        <v>0</v>
      </c>
      <c r="U748">
        <v>0</v>
      </c>
      <c r="V748">
        <v>0</v>
      </c>
      <c r="W748">
        <v>3.7</v>
      </c>
      <c r="X748">
        <v>0</v>
      </c>
      <c r="Y748">
        <v>15</v>
      </c>
      <c r="Z748">
        <v>10.5</v>
      </c>
      <c r="AA748">
        <v>20.5</v>
      </c>
      <c r="AB748">
        <v>53.2</v>
      </c>
      <c r="AC748">
        <v>9.6</v>
      </c>
      <c r="AD748">
        <v>28.4</v>
      </c>
      <c r="AE748">
        <v>0</v>
      </c>
      <c r="AF748">
        <v>0</v>
      </c>
      <c r="AG748">
        <v>0</v>
      </c>
      <c r="AH748">
        <v>0</v>
      </c>
      <c r="AI748">
        <v>0</v>
      </c>
      <c r="AJ748">
        <v>0</v>
      </c>
      <c r="AK748">
        <v>30.4</v>
      </c>
      <c r="AL748">
        <v>0</v>
      </c>
      <c r="AM748">
        <v>0</v>
      </c>
      <c r="AN748">
        <v>0</v>
      </c>
      <c r="AO748">
        <v>0</v>
      </c>
      <c r="AP748">
        <v>0</v>
      </c>
      <c r="AS748">
        <v>1</v>
      </c>
      <c r="AT748">
        <v>1</v>
      </c>
      <c r="AU748">
        <v>1</v>
      </c>
      <c r="AV748">
        <v>1</v>
      </c>
      <c r="AW748">
        <v>1</v>
      </c>
      <c r="AX748">
        <v>1</v>
      </c>
      <c r="AY748">
        <v>1</v>
      </c>
      <c r="AZ748">
        <v>1</v>
      </c>
      <c r="BA748">
        <v>1</v>
      </c>
      <c r="BB748">
        <v>1</v>
      </c>
      <c r="BC748">
        <v>1</v>
      </c>
      <c r="BD748">
        <v>1</v>
      </c>
      <c r="BE748">
        <v>1</v>
      </c>
      <c r="BF748">
        <v>1</v>
      </c>
      <c r="BG748">
        <v>1</v>
      </c>
      <c r="BH748">
        <v>1</v>
      </c>
      <c r="BI748">
        <v>1</v>
      </c>
      <c r="BJ748">
        <v>1</v>
      </c>
      <c r="BK748">
        <v>1</v>
      </c>
      <c r="BL748">
        <v>1</v>
      </c>
      <c r="BM748">
        <v>1</v>
      </c>
      <c r="BN748">
        <v>1</v>
      </c>
      <c r="BO748">
        <v>1</v>
      </c>
      <c r="BP748">
        <v>1</v>
      </c>
      <c r="BQ748">
        <v>1</v>
      </c>
      <c r="BR748">
        <v>1</v>
      </c>
      <c r="BS748">
        <v>1</v>
      </c>
      <c r="BT748">
        <v>1</v>
      </c>
      <c r="BU748">
        <v>1</v>
      </c>
      <c r="BV748">
        <v>0</v>
      </c>
    </row>
    <row r="749" spans="1:75" x14ac:dyDescent="0.25">
      <c r="A749">
        <v>2449000</v>
      </c>
      <c r="B749">
        <v>1</v>
      </c>
      <c r="C749" s="1">
        <v>36586</v>
      </c>
      <c r="D749">
        <v>1</v>
      </c>
      <c r="E749">
        <v>60</v>
      </c>
      <c r="F749">
        <v>167.8</v>
      </c>
      <c r="G749">
        <v>6</v>
      </c>
      <c r="H749">
        <v>6</v>
      </c>
      <c r="I749">
        <v>1</v>
      </c>
      <c r="J749">
        <v>1</v>
      </c>
      <c r="K749">
        <v>1</v>
      </c>
      <c r="N749">
        <v>36.4</v>
      </c>
      <c r="O749">
        <v>27.6</v>
      </c>
      <c r="P749">
        <v>0</v>
      </c>
      <c r="Q749">
        <v>0</v>
      </c>
      <c r="R749">
        <v>0</v>
      </c>
      <c r="S749">
        <v>60</v>
      </c>
      <c r="T749">
        <v>5</v>
      </c>
      <c r="U749">
        <v>0</v>
      </c>
      <c r="V749">
        <v>0</v>
      </c>
      <c r="W749">
        <v>0</v>
      </c>
      <c r="X749">
        <v>0</v>
      </c>
      <c r="Y749">
        <v>0</v>
      </c>
      <c r="Z749">
        <v>0</v>
      </c>
      <c r="AA749">
        <v>0</v>
      </c>
      <c r="AB749">
        <v>0</v>
      </c>
      <c r="AC749">
        <v>0</v>
      </c>
      <c r="AD749">
        <v>6.3</v>
      </c>
      <c r="AE749">
        <v>0</v>
      </c>
      <c r="AF749">
        <v>0</v>
      </c>
      <c r="AG749">
        <v>0</v>
      </c>
      <c r="AH749">
        <v>0</v>
      </c>
      <c r="AI749">
        <v>0</v>
      </c>
      <c r="AJ749">
        <v>0</v>
      </c>
      <c r="AK749">
        <v>0</v>
      </c>
      <c r="AL749">
        <v>0</v>
      </c>
      <c r="AM749">
        <v>0</v>
      </c>
      <c r="AN749">
        <v>0</v>
      </c>
      <c r="AO749">
        <v>0</v>
      </c>
      <c r="AP749">
        <v>32.5</v>
      </c>
      <c r="AQ749">
        <v>0</v>
      </c>
      <c r="AR749">
        <v>0</v>
      </c>
      <c r="AS749">
        <v>1</v>
      </c>
      <c r="AT749">
        <v>1</v>
      </c>
      <c r="AU749">
        <v>1</v>
      </c>
      <c r="AV749">
        <v>1</v>
      </c>
      <c r="AW749">
        <v>1</v>
      </c>
      <c r="AX749">
        <v>1</v>
      </c>
      <c r="AY749">
        <v>1</v>
      </c>
      <c r="AZ749">
        <v>1</v>
      </c>
      <c r="BA749">
        <v>1</v>
      </c>
      <c r="BB749">
        <v>1</v>
      </c>
      <c r="BC749">
        <v>1</v>
      </c>
      <c r="BD749">
        <v>1</v>
      </c>
      <c r="BE749">
        <v>1</v>
      </c>
      <c r="BF749">
        <v>1</v>
      </c>
      <c r="BG749">
        <v>1</v>
      </c>
      <c r="BH749">
        <v>1</v>
      </c>
      <c r="BI749">
        <v>1</v>
      </c>
      <c r="BJ749">
        <v>1</v>
      </c>
      <c r="BK749">
        <v>1</v>
      </c>
      <c r="BL749">
        <v>1</v>
      </c>
      <c r="BM749">
        <v>1</v>
      </c>
      <c r="BN749">
        <v>1</v>
      </c>
      <c r="BO749">
        <v>1</v>
      </c>
      <c r="BP749">
        <v>1</v>
      </c>
      <c r="BQ749">
        <v>1</v>
      </c>
      <c r="BR749">
        <v>1</v>
      </c>
      <c r="BS749">
        <v>1</v>
      </c>
      <c r="BT749">
        <v>1</v>
      </c>
      <c r="BU749">
        <v>1</v>
      </c>
      <c r="BV749">
        <v>1</v>
      </c>
      <c r="BW749">
        <v>1</v>
      </c>
    </row>
    <row r="750" spans="1:75" x14ac:dyDescent="0.25">
      <c r="A750">
        <v>2449000</v>
      </c>
      <c r="B750">
        <v>1</v>
      </c>
      <c r="C750" s="1">
        <v>36617</v>
      </c>
      <c r="D750">
        <v>1</v>
      </c>
      <c r="E750">
        <v>0</v>
      </c>
      <c r="F750">
        <v>0</v>
      </c>
      <c r="G750">
        <v>1</v>
      </c>
      <c r="H750">
        <v>0</v>
      </c>
      <c r="I750">
        <v>1</v>
      </c>
      <c r="J750">
        <v>1</v>
      </c>
      <c r="K750">
        <v>1</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S750">
        <v>1</v>
      </c>
      <c r="AT750">
        <v>1</v>
      </c>
      <c r="AU750">
        <v>1</v>
      </c>
      <c r="AV750">
        <v>1</v>
      </c>
      <c r="AW750">
        <v>1</v>
      </c>
      <c r="AX750">
        <v>1</v>
      </c>
      <c r="AY750">
        <v>1</v>
      </c>
      <c r="AZ750">
        <v>1</v>
      </c>
      <c r="BA750">
        <v>1</v>
      </c>
      <c r="BB750">
        <v>1</v>
      </c>
      <c r="BC750">
        <v>1</v>
      </c>
      <c r="BD750">
        <v>1</v>
      </c>
      <c r="BE750">
        <v>1</v>
      </c>
      <c r="BF750">
        <v>1</v>
      </c>
      <c r="BG750">
        <v>1</v>
      </c>
      <c r="BH750">
        <v>1</v>
      </c>
      <c r="BI750">
        <v>1</v>
      </c>
      <c r="BJ750">
        <v>1</v>
      </c>
      <c r="BK750">
        <v>1</v>
      </c>
      <c r="BL750">
        <v>1</v>
      </c>
      <c r="BM750">
        <v>1</v>
      </c>
      <c r="BN750">
        <v>1</v>
      </c>
      <c r="BO750">
        <v>1</v>
      </c>
      <c r="BP750">
        <v>1</v>
      </c>
      <c r="BQ750">
        <v>1</v>
      </c>
      <c r="BR750">
        <v>1</v>
      </c>
      <c r="BS750">
        <v>1</v>
      </c>
      <c r="BT750">
        <v>1</v>
      </c>
      <c r="BU750">
        <v>1</v>
      </c>
      <c r="BV750">
        <v>1</v>
      </c>
      <c r="BW750">
        <v>0</v>
      </c>
    </row>
    <row r="751" spans="1:75" x14ac:dyDescent="0.25">
      <c r="A751">
        <v>2449000</v>
      </c>
      <c r="B751">
        <v>1</v>
      </c>
      <c r="C751" s="1">
        <v>36647</v>
      </c>
      <c r="D751">
        <v>1</v>
      </c>
      <c r="E751">
        <v>6.7</v>
      </c>
      <c r="F751">
        <v>6.7</v>
      </c>
      <c r="G751">
        <v>17</v>
      </c>
      <c r="H751">
        <v>1</v>
      </c>
      <c r="I751">
        <v>1</v>
      </c>
      <c r="J751">
        <v>1</v>
      </c>
      <c r="K751">
        <v>1</v>
      </c>
      <c r="N751">
        <v>0</v>
      </c>
      <c r="O751">
        <v>0</v>
      </c>
      <c r="P751">
        <v>0</v>
      </c>
      <c r="Q751">
        <v>0</v>
      </c>
      <c r="R751">
        <v>0</v>
      </c>
      <c r="S751">
        <v>0</v>
      </c>
      <c r="T751">
        <v>0</v>
      </c>
      <c r="U751">
        <v>0</v>
      </c>
      <c r="V751">
        <v>0</v>
      </c>
      <c r="W751">
        <v>0</v>
      </c>
      <c r="X751">
        <v>0</v>
      </c>
      <c r="Y751">
        <v>0</v>
      </c>
      <c r="Z751">
        <v>0</v>
      </c>
      <c r="AA751">
        <v>0</v>
      </c>
      <c r="AB751">
        <v>0</v>
      </c>
      <c r="AC751">
        <v>0</v>
      </c>
      <c r="AD751">
        <v>6.7</v>
      </c>
      <c r="AE751">
        <v>0</v>
      </c>
      <c r="AF751">
        <v>0</v>
      </c>
      <c r="AG751">
        <v>0</v>
      </c>
      <c r="AH751">
        <v>0</v>
      </c>
      <c r="AI751">
        <v>0</v>
      </c>
      <c r="AJ751">
        <v>0</v>
      </c>
      <c r="AK751">
        <v>0</v>
      </c>
      <c r="AL751">
        <v>0</v>
      </c>
      <c r="AM751">
        <v>0</v>
      </c>
      <c r="AN751">
        <v>0</v>
      </c>
      <c r="AO751">
        <v>0</v>
      </c>
      <c r="AP751">
        <v>0</v>
      </c>
      <c r="AQ751">
        <v>0</v>
      </c>
      <c r="AR751">
        <v>0</v>
      </c>
      <c r="AS751">
        <v>1</v>
      </c>
      <c r="AT751">
        <v>1</v>
      </c>
      <c r="AU751">
        <v>1</v>
      </c>
      <c r="AV751">
        <v>1</v>
      </c>
      <c r="AW751">
        <v>1</v>
      </c>
      <c r="AX751">
        <v>1</v>
      </c>
      <c r="AY751">
        <v>1</v>
      </c>
      <c r="AZ751">
        <v>1</v>
      </c>
      <c r="BA751">
        <v>1</v>
      </c>
      <c r="BB751">
        <v>1</v>
      </c>
      <c r="BC751">
        <v>1</v>
      </c>
      <c r="BD751">
        <v>1</v>
      </c>
      <c r="BE751">
        <v>1</v>
      </c>
      <c r="BF751">
        <v>1</v>
      </c>
      <c r="BG751">
        <v>1</v>
      </c>
      <c r="BH751">
        <v>1</v>
      </c>
      <c r="BI751">
        <v>1</v>
      </c>
      <c r="BJ751">
        <v>1</v>
      </c>
      <c r="BK751">
        <v>1</v>
      </c>
      <c r="BL751">
        <v>1</v>
      </c>
      <c r="BM751">
        <v>1</v>
      </c>
      <c r="BN751">
        <v>1</v>
      </c>
      <c r="BO751">
        <v>1</v>
      </c>
      <c r="BP751">
        <v>1</v>
      </c>
      <c r="BQ751">
        <v>1</v>
      </c>
      <c r="BR751">
        <v>1</v>
      </c>
      <c r="BS751">
        <v>1</v>
      </c>
      <c r="BT751">
        <v>1</v>
      </c>
      <c r="BU751">
        <v>1</v>
      </c>
      <c r="BV751">
        <v>1</v>
      </c>
      <c r="BW751">
        <v>1</v>
      </c>
    </row>
    <row r="752" spans="1:75" x14ac:dyDescent="0.25">
      <c r="A752">
        <v>2449000</v>
      </c>
      <c r="B752">
        <v>1</v>
      </c>
      <c r="C752" s="1">
        <v>36678</v>
      </c>
      <c r="D752">
        <v>1</v>
      </c>
      <c r="E752">
        <v>35.299999999999997</v>
      </c>
      <c r="F752">
        <v>97.2</v>
      </c>
      <c r="G752">
        <v>21</v>
      </c>
      <c r="H752">
        <v>4</v>
      </c>
      <c r="I752">
        <v>1</v>
      </c>
      <c r="J752">
        <v>1</v>
      </c>
      <c r="K752">
        <v>1</v>
      </c>
      <c r="N752">
        <v>0</v>
      </c>
      <c r="O752">
        <v>0</v>
      </c>
      <c r="P752">
        <v>0</v>
      </c>
      <c r="Q752">
        <v>0</v>
      </c>
      <c r="R752">
        <v>0</v>
      </c>
      <c r="S752">
        <v>0</v>
      </c>
      <c r="T752">
        <v>0</v>
      </c>
      <c r="U752">
        <v>0</v>
      </c>
      <c r="V752">
        <v>0</v>
      </c>
      <c r="W752">
        <v>0</v>
      </c>
      <c r="X752">
        <v>0</v>
      </c>
      <c r="Y752">
        <v>0</v>
      </c>
      <c r="Z752">
        <v>0</v>
      </c>
      <c r="AA752">
        <v>0</v>
      </c>
      <c r="AB752">
        <v>0</v>
      </c>
      <c r="AC752">
        <v>0</v>
      </c>
      <c r="AD752">
        <v>0</v>
      </c>
      <c r="AE752">
        <v>20</v>
      </c>
      <c r="AF752">
        <v>14.4</v>
      </c>
      <c r="AG752">
        <v>0</v>
      </c>
      <c r="AH752">
        <v>35.299999999999997</v>
      </c>
      <c r="AI752">
        <v>0</v>
      </c>
      <c r="AJ752">
        <v>0</v>
      </c>
      <c r="AK752">
        <v>0</v>
      </c>
      <c r="AL752">
        <v>0</v>
      </c>
      <c r="AM752">
        <v>0</v>
      </c>
      <c r="AN752">
        <v>27.5</v>
      </c>
      <c r="AO752">
        <v>0</v>
      </c>
      <c r="AP752">
        <v>0</v>
      </c>
      <c r="AQ752">
        <v>0</v>
      </c>
      <c r="AS752">
        <v>1</v>
      </c>
      <c r="AT752">
        <v>1</v>
      </c>
      <c r="AU752">
        <v>1</v>
      </c>
      <c r="AV752">
        <v>1</v>
      </c>
      <c r="AW752">
        <v>1</v>
      </c>
      <c r="AX752">
        <v>1</v>
      </c>
      <c r="AY752">
        <v>1</v>
      </c>
      <c r="AZ752">
        <v>1</v>
      </c>
      <c r="BA752">
        <v>1</v>
      </c>
      <c r="BB752">
        <v>1</v>
      </c>
      <c r="BC752">
        <v>1</v>
      </c>
      <c r="BD752">
        <v>1</v>
      </c>
      <c r="BE752">
        <v>1</v>
      </c>
      <c r="BF752">
        <v>1</v>
      </c>
      <c r="BG752">
        <v>1</v>
      </c>
      <c r="BH752">
        <v>1</v>
      </c>
      <c r="BI752">
        <v>1</v>
      </c>
      <c r="BJ752">
        <v>1</v>
      </c>
      <c r="BK752">
        <v>1</v>
      </c>
      <c r="BL752">
        <v>1</v>
      </c>
      <c r="BM752">
        <v>1</v>
      </c>
      <c r="BN752">
        <v>1</v>
      </c>
      <c r="BO752">
        <v>1</v>
      </c>
      <c r="BP752">
        <v>1</v>
      </c>
      <c r="BQ752">
        <v>1</v>
      </c>
      <c r="BR752">
        <v>1</v>
      </c>
      <c r="BS752">
        <v>1</v>
      </c>
      <c r="BT752">
        <v>1</v>
      </c>
      <c r="BU752">
        <v>1</v>
      </c>
      <c r="BV752">
        <v>1</v>
      </c>
      <c r="BW752">
        <v>0</v>
      </c>
    </row>
    <row r="753" spans="1:75" x14ac:dyDescent="0.25">
      <c r="A753">
        <v>2449000</v>
      </c>
      <c r="B753">
        <v>1</v>
      </c>
      <c r="C753" s="1">
        <v>36708</v>
      </c>
      <c r="D753">
        <v>1</v>
      </c>
      <c r="E753">
        <v>34.299999999999997</v>
      </c>
      <c r="F753">
        <v>48.2</v>
      </c>
      <c r="G753">
        <v>23</v>
      </c>
      <c r="H753">
        <v>3</v>
      </c>
      <c r="I753">
        <v>1</v>
      </c>
      <c r="J753">
        <v>1</v>
      </c>
      <c r="K753">
        <v>1</v>
      </c>
      <c r="N753">
        <v>0</v>
      </c>
      <c r="O753">
        <v>0</v>
      </c>
      <c r="P753">
        <v>2.9</v>
      </c>
      <c r="Q753">
        <v>0</v>
      </c>
      <c r="R753">
        <v>0</v>
      </c>
      <c r="S753">
        <v>0</v>
      </c>
      <c r="T753">
        <v>0</v>
      </c>
      <c r="U753">
        <v>0</v>
      </c>
      <c r="V753">
        <v>0</v>
      </c>
      <c r="W753">
        <v>0</v>
      </c>
      <c r="X753">
        <v>0</v>
      </c>
      <c r="Y753">
        <v>0</v>
      </c>
      <c r="Z753">
        <v>0</v>
      </c>
      <c r="AA753">
        <v>0</v>
      </c>
      <c r="AB753">
        <v>0</v>
      </c>
      <c r="AC753">
        <v>11</v>
      </c>
      <c r="AD753">
        <v>0</v>
      </c>
      <c r="AE753">
        <v>0</v>
      </c>
      <c r="AF753">
        <v>0</v>
      </c>
      <c r="AG753">
        <v>0</v>
      </c>
      <c r="AH753">
        <v>0</v>
      </c>
      <c r="AI753">
        <v>0</v>
      </c>
      <c r="AJ753">
        <v>34.299999999999997</v>
      </c>
      <c r="AK753">
        <v>0</v>
      </c>
      <c r="AL753">
        <v>0</v>
      </c>
      <c r="AM753">
        <v>0</v>
      </c>
      <c r="AN753">
        <v>0</v>
      </c>
      <c r="AO753">
        <v>0</v>
      </c>
      <c r="AP753">
        <v>0</v>
      </c>
      <c r="AQ753">
        <v>0</v>
      </c>
      <c r="AR753">
        <v>0</v>
      </c>
      <c r="AS753">
        <v>1</v>
      </c>
      <c r="AT753">
        <v>1</v>
      </c>
      <c r="AU753">
        <v>1</v>
      </c>
      <c r="AV753">
        <v>1</v>
      </c>
      <c r="AW753">
        <v>1</v>
      </c>
      <c r="AX753">
        <v>1</v>
      </c>
      <c r="AY753">
        <v>1</v>
      </c>
      <c r="AZ753">
        <v>1</v>
      </c>
      <c r="BA753">
        <v>1</v>
      </c>
      <c r="BB753">
        <v>1</v>
      </c>
      <c r="BC753">
        <v>1</v>
      </c>
      <c r="BD753">
        <v>1</v>
      </c>
      <c r="BE753">
        <v>1</v>
      </c>
      <c r="BF753">
        <v>1</v>
      </c>
      <c r="BG753">
        <v>1</v>
      </c>
      <c r="BH753">
        <v>1</v>
      </c>
      <c r="BI753">
        <v>1</v>
      </c>
      <c r="BJ753">
        <v>1</v>
      </c>
      <c r="BK753">
        <v>1</v>
      </c>
      <c r="BL753">
        <v>1</v>
      </c>
      <c r="BM753">
        <v>1</v>
      </c>
      <c r="BN753">
        <v>1</v>
      </c>
      <c r="BO753">
        <v>1</v>
      </c>
      <c r="BP753">
        <v>1</v>
      </c>
      <c r="BQ753">
        <v>1</v>
      </c>
      <c r="BR753">
        <v>1</v>
      </c>
      <c r="BS753">
        <v>1</v>
      </c>
      <c r="BT753">
        <v>1</v>
      </c>
      <c r="BU753">
        <v>1</v>
      </c>
      <c r="BV753">
        <v>1</v>
      </c>
      <c r="BW753">
        <v>1</v>
      </c>
    </row>
    <row r="754" spans="1:75" x14ac:dyDescent="0.25">
      <c r="A754">
        <v>2449000</v>
      </c>
      <c r="B754">
        <v>1</v>
      </c>
      <c r="C754" s="1">
        <v>36739</v>
      </c>
      <c r="D754">
        <v>1</v>
      </c>
      <c r="E754">
        <v>75.3</v>
      </c>
      <c r="F754">
        <v>137.9</v>
      </c>
      <c r="G754">
        <v>27</v>
      </c>
      <c r="H754">
        <v>6</v>
      </c>
      <c r="I754">
        <v>1</v>
      </c>
      <c r="J754">
        <v>1</v>
      </c>
      <c r="K754">
        <v>1</v>
      </c>
      <c r="N754">
        <v>0</v>
      </c>
      <c r="O754">
        <v>0</v>
      </c>
      <c r="P754">
        <v>0.8</v>
      </c>
      <c r="Q754">
        <v>15</v>
      </c>
      <c r="R754">
        <v>0</v>
      </c>
      <c r="S754">
        <v>0</v>
      </c>
      <c r="T754">
        <v>0</v>
      </c>
      <c r="U754">
        <v>0</v>
      </c>
      <c r="V754">
        <v>0</v>
      </c>
      <c r="W754">
        <v>0</v>
      </c>
      <c r="X754">
        <v>12</v>
      </c>
      <c r="Y754">
        <v>0</v>
      </c>
      <c r="Z754">
        <v>0</v>
      </c>
      <c r="AA754">
        <v>0</v>
      </c>
      <c r="AB754">
        <v>0</v>
      </c>
      <c r="AC754">
        <v>0</v>
      </c>
      <c r="AD754">
        <v>0</v>
      </c>
      <c r="AE754">
        <v>0</v>
      </c>
      <c r="AF754">
        <v>0.8</v>
      </c>
      <c r="AG754">
        <v>0</v>
      </c>
      <c r="AH754">
        <v>0</v>
      </c>
      <c r="AI754">
        <v>0</v>
      </c>
      <c r="AJ754">
        <v>0</v>
      </c>
      <c r="AK754">
        <v>0</v>
      </c>
      <c r="AL754">
        <v>0</v>
      </c>
      <c r="AM754">
        <v>0</v>
      </c>
      <c r="AN754">
        <v>75.3</v>
      </c>
      <c r="AO754">
        <v>34</v>
      </c>
      <c r="AP754">
        <v>0</v>
      </c>
      <c r="AQ754">
        <v>0</v>
      </c>
      <c r="AR754">
        <v>0</v>
      </c>
      <c r="AS754">
        <v>1</v>
      </c>
      <c r="AT754">
        <v>1</v>
      </c>
      <c r="AU754">
        <v>1</v>
      </c>
      <c r="AV754">
        <v>1</v>
      </c>
      <c r="AW754">
        <v>1</v>
      </c>
      <c r="AX754">
        <v>1</v>
      </c>
      <c r="AY754">
        <v>1</v>
      </c>
      <c r="AZ754">
        <v>1</v>
      </c>
      <c r="BA754">
        <v>1</v>
      </c>
      <c r="BB754">
        <v>1</v>
      </c>
      <c r="BC754">
        <v>1</v>
      </c>
      <c r="BD754">
        <v>1</v>
      </c>
      <c r="BE754">
        <v>1</v>
      </c>
      <c r="BF754">
        <v>1</v>
      </c>
      <c r="BG754">
        <v>1</v>
      </c>
      <c r="BH754">
        <v>1</v>
      </c>
      <c r="BI754">
        <v>1</v>
      </c>
      <c r="BJ754">
        <v>1</v>
      </c>
      <c r="BK754">
        <v>1</v>
      </c>
      <c r="BL754">
        <v>1</v>
      </c>
      <c r="BM754">
        <v>1</v>
      </c>
      <c r="BN754">
        <v>1</v>
      </c>
      <c r="BO754">
        <v>1</v>
      </c>
      <c r="BP754">
        <v>1</v>
      </c>
      <c r="BQ754">
        <v>1</v>
      </c>
      <c r="BR754">
        <v>1</v>
      </c>
      <c r="BS754">
        <v>1</v>
      </c>
      <c r="BT754">
        <v>1</v>
      </c>
      <c r="BU754">
        <v>1</v>
      </c>
      <c r="BV754">
        <v>1</v>
      </c>
      <c r="BW754">
        <v>1</v>
      </c>
    </row>
    <row r="755" spans="1:75" x14ac:dyDescent="0.25">
      <c r="A755">
        <v>2449000</v>
      </c>
      <c r="B755">
        <v>1</v>
      </c>
      <c r="C755" s="1">
        <v>36770</v>
      </c>
      <c r="D755">
        <v>1</v>
      </c>
      <c r="E755">
        <v>50.4</v>
      </c>
      <c r="F755">
        <v>190.8</v>
      </c>
      <c r="G755">
        <v>12</v>
      </c>
      <c r="H755">
        <v>9</v>
      </c>
      <c r="I755">
        <v>1</v>
      </c>
      <c r="J755">
        <v>1</v>
      </c>
      <c r="K755">
        <v>1</v>
      </c>
      <c r="N755">
        <v>0</v>
      </c>
      <c r="O755">
        <v>37.1</v>
      </c>
      <c r="P755">
        <v>7.4</v>
      </c>
      <c r="Q755">
        <v>0</v>
      </c>
      <c r="R755">
        <v>0</v>
      </c>
      <c r="S755">
        <v>0</v>
      </c>
      <c r="T755">
        <v>0</v>
      </c>
      <c r="U755">
        <v>0</v>
      </c>
      <c r="V755">
        <v>0</v>
      </c>
      <c r="W755">
        <v>0</v>
      </c>
      <c r="X755">
        <v>0</v>
      </c>
      <c r="Y755">
        <v>50.4</v>
      </c>
      <c r="Z755">
        <v>22.1</v>
      </c>
      <c r="AA755">
        <v>12.3</v>
      </c>
      <c r="AB755">
        <v>8.5</v>
      </c>
      <c r="AC755">
        <v>0</v>
      </c>
      <c r="AD755">
        <v>19</v>
      </c>
      <c r="AE755">
        <v>30.7</v>
      </c>
      <c r="AF755">
        <v>0</v>
      </c>
      <c r="AG755">
        <v>0</v>
      </c>
      <c r="AH755">
        <v>0</v>
      </c>
      <c r="AI755">
        <v>0</v>
      </c>
      <c r="AJ755">
        <v>0</v>
      </c>
      <c r="AK755">
        <v>0</v>
      </c>
      <c r="AL755">
        <v>3.3</v>
      </c>
      <c r="AM755">
        <v>0</v>
      </c>
      <c r="AN755">
        <v>0</v>
      </c>
      <c r="AO755">
        <v>0</v>
      </c>
      <c r="AP755">
        <v>0</v>
      </c>
      <c r="AQ755">
        <v>0</v>
      </c>
      <c r="AS755">
        <v>1</v>
      </c>
      <c r="AT755">
        <v>1</v>
      </c>
      <c r="AU755">
        <v>1</v>
      </c>
      <c r="AV755">
        <v>1</v>
      </c>
      <c r="AW755">
        <v>1</v>
      </c>
      <c r="AX755">
        <v>1</v>
      </c>
      <c r="AY755">
        <v>1</v>
      </c>
      <c r="AZ755">
        <v>1</v>
      </c>
      <c r="BA755">
        <v>1</v>
      </c>
      <c r="BB755">
        <v>1</v>
      </c>
      <c r="BC755">
        <v>1</v>
      </c>
      <c r="BD755">
        <v>1</v>
      </c>
      <c r="BE755">
        <v>1</v>
      </c>
      <c r="BF755">
        <v>1</v>
      </c>
      <c r="BG755">
        <v>1</v>
      </c>
      <c r="BH755">
        <v>1</v>
      </c>
      <c r="BI755">
        <v>1</v>
      </c>
      <c r="BJ755">
        <v>1</v>
      </c>
      <c r="BK755">
        <v>1</v>
      </c>
      <c r="BL755">
        <v>1</v>
      </c>
      <c r="BM755">
        <v>1</v>
      </c>
      <c r="BN755">
        <v>1</v>
      </c>
      <c r="BO755">
        <v>1</v>
      </c>
      <c r="BP755">
        <v>1</v>
      </c>
      <c r="BQ755">
        <v>1</v>
      </c>
      <c r="BR755">
        <v>1</v>
      </c>
      <c r="BS755">
        <v>1</v>
      </c>
      <c r="BT755">
        <v>1</v>
      </c>
      <c r="BU755">
        <v>1</v>
      </c>
      <c r="BV755">
        <v>1</v>
      </c>
      <c r="BW755">
        <v>0</v>
      </c>
    </row>
    <row r="756" spans="1:75" x14ac:dyDescent="0.25">
      <c r="A756">
        <v>2449000</v>
      </c>
      <c r="B756">
        <v>1</v>
      </c>
      <c r="C756" s="1">
        <v>36800</v>
      </c>
      <c r="D756">
        <v>1</v>
      </c>
      <c r="E756">
        <v>87.1</v>
      </c>
      <c r="F756">
        <v>132.5</v>
      </c>
      <c r="G756">
        <v>25</v>
      </c>
      <c r="H756">
        <v>4</v>
      </c>
      <c r="I756">
        <v>1</v>
      </c>
      <c r="J756">
        <v>1</v>
      </c>
      <c r="K756">
        <v>1</v>
      </c>
      <c r="N756">
        <v>0</v>
      </c>
      <c r="O756">
        <v>0</v>
      </c>
      <c r="P756">
        <v>0</v>
      </c>
      <c r="Q756">
        <v>0</v>
      </c>
      <c r="R756">
        <v>25.3</v>
      </c>
      <c r="S756">
        <v>0</v>
      </c>
      <c r="T756">
        <v>0</v>
      </c>
      <c r="U756">
        <v>0</v>
      </c>
      <c r="V756">
        <v>0</v>
      </c>
      <c r="W756">
        <v>13</v>
      </c>
      <c r="X756">
        <v>7.1</v>
      </c>
      <c r="Y756">
        <v>0</v>
      </c>
      <c r="Z756">
        <v>0</v>
      </c>
      <c r="AA756">
        <v>0</v>
      </c>
      <c r="AB756">
        <v>0</v>
      </c>
      <c r="AC756">
        <v>0</v>
      </c>
      <c r="AD756">
        <v>0</v>
      </c>
      <c r="AE756">
        <v>0</v>
      </c>
      <c r="AF756">
        <v>0</v>
      </c>
      <c r="AG756">
        <v>0</v>
      </c>
      <c r="AH756">
        <v>0</v>
      </c>
      <c r="AI756">
        <v>0</v>
      </c>
      <c r="AJ756">
        <v>0</v>
      </c>
      <c r="AK756">
        <v>0</v>
      </c>
      <c r="AL756">
        <v>87.1</v>
      </c>
      <c r="AM756">
        <v>0</v>
      </c>
      <c r="AN756">
        <v>0</v>
      </c>
      <c r="AO756">
        <v>0</v>
      </c>
      <c r="AP756">
        <v>0</v>
      </c>
      <c r="AQ756">
        <v>0</v>
      </c>
      <c r="AR756">
        <v>0</v>
      </c>
      <c r="AS756">
        <v>1</v>
      </c>
      <c r="AT756">
        <v>1</v>
      </c>
      <c r="AU756">
        <v>1</v>
      </c>
      <c r="AV756">
        <v>1</v>
      </c>
      <c r="AW756">
        <v>1</v>
      </c>
      <c r="AX756">
        <v>1</v>
      </c>
      <c r="AY756">
        <v>1</v>
      </c>
      <c r="AZ756">
        <v>1</v>
      </c>
      <c r="BA756">
        <v>1</v>
      </c>
      <c r="BB756">
        <v>1</v>
      </c>
      <c r="BC756">
        <v>1</v>
      </c>
      <c r="BD756">
        <v>1</v>
      </c>
      <c r="BE756">
        <v>1</v>
      </c>
      <c r="BF756">
        <v>1</v>
      </c>
      <c r="BG756">
        <v>1</v>
      </c>
      <c r="BH756">
        <v>1</v>
      </c>
      <c r="BI756">
        <v>1</v>
      </c>
      <c r="BJ756">
        <v>1</v>
      </c>
      <c r="BK756">
        <v>1</v>
      </c>
      <c r="BL756">
        <v>1</v>
      </c>
      <c r="BM756">
        <v>1</v>
      </c>
      <c r="BN756">
        <v>1</v>
      </c>
      <c r="BO756">
        <v>1</v>
      </c>
      <c r="BP756">
        <v>1</v>
      </c>
      <c r="BQ756">
        <v>1</v>
      </c>
      <c r="BR756">
        <v>1</v>
      </c>
      <c r="BS756">
        <v>1</v>
      </c>
      <c r="BT756">
        <v>1</v>
      </c>
      <c r="BU756">
        <v>1</v>
      </c>
      <c r="BV756">
        <v>1</v>
      </c>
      <c r="BW756">
        <v>1</v>
      </c>
    </row>
    <row r="757" spans="1:75" x14ac:dyDescent="0.25">
      <c r="A757">
        <v>2449000</v>
      </c>
      <c r="B757">
        <v>1</v>
      </c>
      <c r="C757" s="1">
        <v>36831</v>
      </c>
      <c r="D757">
        <v>1</v>
      </c>
      <c r="E757">
        <v>41.8</v>
      </c>
      <c r="F757">
        <v>156.5</v>
      </c>
      <c r="G757">
        <v>3</v>
      </c>
      <c r="H757">
        <v>8</v>
      </c>
      <c r="I757">
        <v>1</v>
      </c>
      <c r="J757">
        <v>1</v>
      </c>
      <c r="K757">
        <v>1</v>
      </c>
      <c r="N757">
        <v>0</v>
      </c>
      <c r="O757">
        <v>0</v>
      </c>
      <c r="P757">
        <v>41.8</v>
      </c>
      <c r="Q757">
        <v>0</v>
      </c>
      <c r="R757">
        <v>0</v>
      </c>
      <c r="S757">
        <v>0</v>
      </c>
      <c r="T757">
        <v>0</v>
      </c>
      <c r="U757">
        <v>0</v>
      </c>
      <c r="V757">
        <v>0</v>
      </c>
      <c r="W757">
        <v>0</v>
      </c>
      <c r="X757">
        <v>0</v>
      </c>
      <c r="Y757">
        <v>0</v>
      </c>
      <c r="Z757">
        <v>0</v>
      </c>
      <c r="AA757">
        <v>8.9</v>
      </c>
      <c r="AB757">
        <v>0</v>
      </c>
      <c r="AC757">
        <v>0</v>
      </c>
      <c r="AD757">
        <v>0</v>
      </c>
      <c r="AE757">
        <v>9.3000000000000007</v>
      </c>
      <c r="AF757">
        <v>8</v>
      </c>
      <c r="AG757">
        <v>20</v>
      </c>
      <c r="AH757">
        <v>0</v>
      </c>
      <c r="AI757">
        <v>20.5</v>
      </c>
      <c r="AJ757">
        <v>0</v>
      </c>
      <c r="AK757">
        <v>0</v>
      </c>
      <c r="AL757">
        <v>31.5</v>
      </c>
      <c r="AM757">
        <v>16.5</v>
      </c>
      <c r="AN757">
        <v>0</v>
      </c>
      <c r="AO757">
        <v>0</v>
      </c>
      <c r="AP757">
        <v>0</v>
      </c>
      <c r="AQ757">
        <v>0</v>
      </c>
      <c r="AS757">
        <v>1</v>
      </c>
      <c r="AT757">
        <v>1</v>
      </c>
      <c r="AU757">
        <v>1</v>
      </c>
      <c r="AV757">
        <v>1</v>
      </c>
      <c r="AW757">
        <v>1</v>
      </c>
      <c r="AX757">
        <v>1</v>
      </c>
      <c r="AY757">
        <v>1</v>
      </c>
      <c r="AZ757">
        <v>1</v>
      </c>
      <c r="BA757">
        <v>1</v>
      </c>
      <c r="BB757">
        <v>1</v>
      </c>
      <c r="BC757">
        <v>1</v>
      </c>
      <c r="BD757">
        <v>1</v>
      </c>
      <c r="BE757">
        <v>1</v>
      </c>
      <c r="BF757">
        <v>1</v>
      </c>
      <c r="BG757">
        <v>1</v>
      </c>
      <c r="BH757">
        <v>1</v>
      </c>
      <c r="BI757">
        <v>1</v>
      </c>
      <c r="BJ757">
        <v>1</v>
      </c>
      <c r="BK757">
        <v>1</v>
      </c>
      <c r="BL757">
        <v>1</v>
      </c>
      <c r="BM757">
        <v>1</v>
      </c>
      <c r="BN757">
        <v>1</v>
      </c>
      <c r="BO757">
        <v>1</v>
      </c>
      <c r="BP757">
        <v>1</v>
      </c>
      <c r="BQ757">
        <v>1</v>
      </c>
      <c r="BR757">
        <v>1</v>
      </c>
      <c r="BS757">
        <v>1</v>
      </c>
      <c r="BT757">
        <v>1</v>
      </c>
      <c r="BU757">
        <v>1</v>
      </c>
      <c r="BV757">
        <v>1</v>
      </c>
      <c r="BW757">
        <v>0</v>
      </c>
    </row>
    <row r="758" spans="1:75" x14ac:dyDescent="0.25">
      <c r="A758">
        <v>2449000</v>
      </c>
      <c r="B758">
        <v>1</v>
      </c>
      <c r="C758" s="1">
        <v>36861</v>
      </c>
      <c r="D758">
        <v>1</v>
      </c>
      <c r="E758">
        <v>44.1</v>
      </c>
      <c r="F758">
        <v>204.9</v>
      </c>
      <c r="G758">
        <v>16</v>
      </c>
      <c r="H758">
        <v>14</v>
      </c>
      <c r="I758">
        <v>1</v>
      </c>
      <c r="J758">
        <v>1</v>
      </c>
      <c r="K758">
        <v>1</v>
      </c>
      <c r="N758">
        <v>0</v>
      </c>
      <c r="O758">
        <v>0</v>
      </c>
      <c r="P758">
        <v>0</v>
      </c>
      <c r="Q758">
        <v>3.7</v>
      </c>
      <c r="R758">
        <v>20.7</v>
      </c>
      <c r="S758">
        <v>13.7</v>
      </c>
      <c r="T758">
        <v>0</v>
      </c>
      <c r="U758">
        <v>0</v>
      </c>
      <c r="V758">
        <v>0</v>
      </c>
      <c r="W758">
        <v>0</v>
      </c>
      <c r="X758">
        <v>0</v>
      </c>
      <c r="Y758">
        <v>0</v>
      </c>
      <c r="Z758">
        <v>0</v>
      </c>
      <c r="AA758">
        <v>32.1</v>
      </c>
      <c r="AB758">
        <v>7.5</v>
      </c>
      <c r="AC758">
        <v>44.1</v>
      </c>
      <c r="AD758">
        <v>0</v>
      </c>
      <c r="AE758">
        <v>0</v>
      </c>
      <c r="AF758">
        <v>0</v>
      </c>
      <c r="AG758">
        <v>0</v>
      </c>
      <c r="AH758">
        <v>0</v>
      </c>
      <c r="AI758">
        <v>0</v>
      </c>
      <c r="AJ758">
        <v>11.6</v>
      </c>
      <c r="AK758">
        <v>0</v>
      </c>
      <c r="AL758">
        <v>10.1</v>
      </c>
      <c r="AM758">
        <v>2.5</v>
      </c>
      <c r="AN758">
        <v>7.7</v>
      </c>
      <c r="AO758">
        <v>0</v>
      </c>
      <c r="AP758">
        <v>13.4</v>
      </c>
      <c r="AQ758">
        <v>14.9</v>
      </c>
      <c r="AR758">
        <v>18</v>
      </c>
      <c r="AS758">
        <v>1</v>
      </c>
      <c r="AT758">
        <v>1</v>
      </c>
      <c r="AU758">
        <v>1</v>
      </c>
      <c r="AV758">
        <v>1</v>
      </c>
      <c r="AW758">
        <v>1</v>
      </c>
      <c r="AX758">
        <v>1</v>
      </c>
      <c r="AY758">
        <v>1</v>
      </c>
      <c r="AZ758">
        <v>1</v>
      </c>
      <c r="BA758">
        <v>1</v>
      </c>
      <c r="BB758">
        <v>1</v>
      </c>
      <c r="BC758">
        <v>1</v>
      </c>
      <c r="BD758">
        <v>1</v>
      </c>
      <c r="BE758">
        <v>1</v>
      </c>
      <c r="BF758">
        <v>1</v>
      </c>
      <c r="BG758">
        <v>1</v>
      </c>
      <c r="BH758">
        <v>1</v>
      </c>
      <c r="BI758">
        <v>1</v>
      </c>
      <c r="BJ758">
        <v>1</v>
      </c>
      <c r="BK758">
        <v>1</v>
      </c>
      <c r="BL758">
        <v>1</v>
      </c>
      <c r="BM758">
        <v>1</v>
      </c>
      <c r="BN758">
        <v>1</v>
      </c>
      <c r="BO758">
        <v>1</v>
      </c>
      <c r="BP758">
        <v>1</v>
      </c>
      <c r="BQ758">
        <v>1</v>
      </c>
      <c r="BR758">
        <v>1</v>
      </c>
      <c r="BS758">
        <v>1</v>
      </c>
      <c r="BT758">
        <v>1</v>
      </c>
      <c r="BU758">
        <v>1</v>
      </c>
      <c r="BV758">
        <v>1</v>
      </c>
      <c r="BW758">
        <v>1</v>
      </c>
    </row>
    <row r="759" spans="1:75" x14ac:dyDescent="0.25">
      <c r="A759">
        <v>2449000</v>
      </c>
      <c r="B759">
        <v>2</v>
      </c>
      <c r="C759" s="1">
        <v>14215</v>
      </c>
      <c r="D759">
        <v>1</v>
      </c>
      <c r="E759">
        <v>32</v>
      </c>
      <c r="F759">
        <v>139</v>
      </c>
      <c r="G759">
        <v>19</v>
      </c>
      <c r="H759">
        <v>17</v>
      </c>
      <c r="I759">
        <v>1</v>
      </c>
      <c r="J759">
        <v>1</v>
      </c>
      <c r="K759">
        <v>0</v>
      </c>
      <c r="M759">
        <v>0</v>
      </c>
      <c r="N759">
        <v>0</v>
      </c>
      <c r="O759">
        <v>0</v>
      </c>
      <c r="P759">
        <v>0</v>
      </c>
      <c r="Q759">
        <v>0</v>
      </c>
      <c r="R759">
        <v>0</v>
      </c>
      <c r="S759">
        <v>0</v>
      </c>
      <c r="T759">
        <v>0</v>
      </c>
      <c r="U759">
        <v>0</v>
      </c>
      <c r="V759">
        <v>0.6</v>
      </c>
      <c r="W759">
        <v>0.3</v>
      </c>
      <c r="X759">
        <v>0</v>
      </c>
      <c r="Y759">
        <v>0</v>
      </c>
      <c r="Z759">
        <v>7</v>
      </c>
      <c r="AA759">
        <v>12</v>
      </c>
      <c r="AB759">
        <v>12</v>
      </c>
      <c r="AC759">
        <v>31</v>
      </c>
      <c r="AD759">
        <v>11</v>
      </c>
      <c r="AE759">
        <v>3</v>
      </c>
      <c r="AF759">
        <v>32</v>
      </c>
      <c r="AG759">
        <v>0.6</v>
      </c>
      <c r="AH759">
        <v>5</v>
      </c>
      <c r="AI759">
        <v>6</v>
      </c>
      <c r="AJ759">
        <v>9</v>
      </c>
      <c r="AK759">
        <v>0</v>
      </c>
      <c r="AL759">
        <v>6</v>
      </c>
      <c r="AM759">
        <v>0</v>
      </c>
      <c r="AN759">
        <v>3</v>
      </c>
      <c r="AO759">
        <v>0</v>
      </c>
      <c r="AP759">
        <v>0.1</v>
      </c>
      <c r="AQ759">
        <v>0</v>
      </c>
      <c r="AR759">
        <v>0.4</v>
      </c>
      <c r="AS759">
        <v>1</v>
      </c>
      <c r="AT759">
        <v>1</v>
      </c>
      <c r="AU759">
        <v>1</v>
      </c>
      <c r="AV759">
        <v>1</v>
      </c>
      <c r="AW759">
        <v>1</v>
      </c>
      <c r="AX759">
        <v>1</v>
      </c>
      <c r="AY759">
        <v>1</v>
      </c>
      <c r="AZ759">
        <v>1</v>
      </c>
      <c r="BA759">
        <v>1</v>
      </c>
      <c r="BB759">
        <v>1</v>
      </c>
      <c r="BC759">
        <v>1</v>
      </c>
      <c r="BD759">
        <v>1</v>
      </c>
      <c r="BE759">
        <v>1</v>
      </c>
      <c r="BF759">
        <v>1</v>
      </c>
      <c r="BG759">
        <v>1</v>
      </c>
      <c r="BH759">
        <v>1</v>
      </c>
      <c r="BI759">
        <v>1</v>
      </c>
      <c r="BJ759">
        <v>1</v>
      </c>
      <c r="BK759">
        <v>1</v>
      </c>
      <c r="BL759">
        <v>1</v>
      </c>
      <c r="BM759">
        <v>1</v>
      </c>
      <c r="BN759">
        <v>1</v>
      </c>
      <c r="BO759">
        <v>1</v>
      </c>
      <c r="BP759">
        <v>1</v>
      </c>
      <c r="BQ759">
        <v>1</v>
      </c>
      <c r="BR759">
        <v>1</v>
      </c>
      <c r="BS759">
        <v>1</v>
      </c>
      <c r="BT759">
        <v>1</v>
      </c>
      <c r="BU759">
        <v>1</v>
      </c>
      <c r="BV759">
        <v>1</v>
      </c>
      <c r="BW759">
        <v>1</v>
      </c>
    </row>
    <row r="760" spans="1:75" x14ac:dyDescent="0.25">
      <c r="A760">
        <v>2449000</v>
      </c>
      <c r="B760">
        <v>2</v>
      </c>
      <c r="C760" s="1">
        <v>14246</v>
      </c>
      <c r="D760">
        <v>1</v>
      </c>
      <c r="E760">
        <v>33</v>
      </c>
      <c r="F760">
        <v>214.8</v>
      </c>
      <c r="G760">
        <v>24</v>
      </c>
      <c r="H760">
        <v>26</v>
      </c>
      <c r="I760">
        <v>1</v>
      </c>
      <c r="J760">
        <v>1</v>
      </c>
      <c r="K760">
        <v>0</v>
      </c>
      <c r="L760">
        <v>1520.90002441406</v>
      </c>
      <c r="M760">
        <v>1</v>
      </c>
      <c r="N760">
        <v>2.4</v>
      </c>
      <c r="O760">
        <v>6.3</v>
      </c>
      <c r="P760">
        <v>22.4</v>
      </c>
      <c r="Q760">
        <v>20</v>
      </c>
      <c r="R760">
        <v>0.9</v>
      </c>
      <c r="S760">
        <v>11.8</v>
      </c>
      <c r="T760">
        <v>0.9</v>
      </c>
      <c r="U760">
        <v>0.4</v>
      </c>
      <c r="V760">
        <v>2.2999999999999998</v>
      </c>
      <c r="W760">
        <v>0</v>
      </c>
      <c r="X760">
        <v>0</v>
      </c>
      <c r="Y760">
        <v>0</v>
      </c>
      <c r="Z760">
        <v>9</v>
      </c>
      <c r="AA760">
        <v>0.8</v>
      </c>
      <c r="AB760">
        <v>0</v>
      </c>
      <c r="AC760">
        <v>7</v>
      </c>
      <c r="AD760">
        <v>3</v>
      </c>
      <c r="AE760">
        <v>13</v>
      </c>
      <c r="AF760">
        <v>0.3</v>
      </c>
      <c r="AG760">
        <v>0</v>
      </c>
      <c r="AH760">
        <v>21</v>
      </c>
      <c r="AI760">
        <v>21</v>
      </c>
      <c r="AJ760">
        <v>25</v>
      </c>
      <c r="AK760">
        <v>33</v>
      </c>
      <c r="AL760">
        <v>2</v>
      </c>
      <c r="AM760">
        <v>0.4</v>
      </c>
      <c r="AN760">
        <v>0.2</v>
      </c>
      <c r="AO760">
        <v>0.1</v>
      </c>
      <c r="AP760">
        <v>0.3</v>
      </c>
      <c r="AQ760">
        <v>11</v>
      </c>
      <c r="AR760">
        <v>0.3</v>
      </c>
      <c r="AS760">
        <v>1</v>
      </c>
      <c r="AT760">
        <v>1</v>
      </c>
      <c r="AU760">
        <v>1</v>
      </c>
      <c r="AV760">
        <v>1</v>
      </c>
      <c r="AW760">
        <v>1</v>
      </c>
      <c r="AX760">
        <v>1</v>
      </c>
      <c r="AY760">
        <v>1</v>
      </c>
      <c r="AZ760">
        <v>1</v>
      </c>
      <c r="BA760">
        <v>1</v>
      </c>
      <c r="BB760">
        <v>1</v>
      </c>
      <c r="BC760">
        <v>1</v>
      </c>
      <c r="BD760">
        <v>1</v>
      </c>
      <c r="BE760">
        <v>1</v>
      </c>
      <c r="BF760">
        <v>1</v>
      </c>
      <c r="BG760">
        <v>1</v>
      </c>
      <c r="BH760">
        <v>1</v>
      </c>
      <c r="BI760">
        <v>1</v>
      </c>
      <c r="BJ760">
        <v>1</v>
      </c>
      <c r="BK760">
        <v>1</v>
      </c>
      <c r="BL760">
        <v>1</v>
      </c>
      <c r="BM760">
        <v>1</v>
      </c>
      <c r="BN760">
        <v>1</v>
      </c>
      <c r="BO760">
        <v>1</v>
      </c>
      <c r="BP760">
        <v>1</v>
      </c>
      <c r="BQ760">
        <v>1</v>
      </c>
      <c r="BR760">
        <v>1</v>
      </c>
      <c r="BS760">
        <v>1</v>
      </c>
      <c r="BT760">
        <v>1</v>
      </c>
      <c r="BU760">
        <v>1</v>
      </c>
      <c r="BV760">
        <v>1</v>
      </c>
      <c r="BW760">
        <v>1</v>
      </c>
    </row>
    <row r="761" spans="1:75" x14ac:dyDescent="0.25">
      <c r="A761">
        <v>2449000</v>
      </c>
      <c r="B761">
        <v>2</v>
      </c>
      <c r="C761" s="1">
        <v>14277</v>
      </c>
      <c r="D761">
        <v>1</v>
      </c>
      <c r="E761">
        <v>27.3</v>
      </c>
      <c r="F761">
        <v>203.5</v>
      </c>
      <c r="G761">
        <v>19</v>
      </c>
      <c r="H761">
        <v>17</v>
      </c>
      <c r="I761">
        <v>1</v>
      </c>
      <c r="J761">
        <v>1</v>
      </c>
      <c r="K761">
        <v>0</v>
      </c>
      <c r="L761">
        <v>1520.90002441406</v>
      </c>
      <c r="M761">
        <v>1</v>
      </c>
      <c r="N761">
        <v>10</v>
      </c>
      <c r="O761">
        <v>5</v>
      </c>
      <c r="P761">
        <v>13</v>
      </c>
      <c r="Q761">
        <v>15</v>
      </c>
      <c r="R761">
        <v>13</v>
      </c>
      <c r="S761">
        <v>6</v>
      </c>
      <c r="T761">
        <v>0</v>
      </c>
      <c r="U761">
        <v>3</v>
      </c>
      <c r="V761">
        <v>0</v>
      </c>
      <c r="W761">
        <v>13</v>
      </c>
      <c r="X761">
        <v>0</v>
      </c>
      <c r="Y761">
        <v>0</v>
      </c>
      <c r="Z761">
        <v>0</v>
      </c>
      <c r="AA761">
        <v>0</v>
      </c>
      <c r="AB761">
        <v>0.2</v>
      </c>
      <c r="AC761">
        <v>0</v>
      </c>
      <c r="AD761">
        <v>14</v>
      </c>
      <c r="AE761">
        <v>25</v>
      </c>
      <c r="AF761">
        <v>27.3</v>
      </c>
      <c r="AG761">
        <v>5</v>
      </c>
      <c r="AH761">
        <v>4</v>
      </c>
      <c r="AI761">
        <v>25</v>
      </c>
      <c r="AJ761">
        <v>5</v>
      </c>
      <c r="AK761">
        <v>0</v>
      </c>
      <c r="AL761">
        <v>0</v>
      </c>
      <c r="AM761">
        <v>20</v>
      </c>
      <c r="AN761">
        <v>0</v>
      </c>
      <c r="AO761">
        <v>0</v>
      </c>
      <c r="AS761">
        <v>1</v>
      </c>
      <c r="AT761">
        <v>1</v>
      </c>
      <c r="AU761">
        <v>1</v>
      </c>
      <c r="AV761">
        <v>1</v>
      </c>
      <c r="AW761">
        <v>1</v>
      </c>
      <c r="AX761">
        <v>1</v>
      </c>
      <c r="AY761">
        <v>1</v>
      </c>
      <c r="AZ761">
        <v>1</v>
      </c>
      <c r="BA761">
        <v>1</v>
      </c>
      <c r="BB761">
        <v>1</v>
      </c>
      <c r="BC761">
        <v>1</v>
      </c>
      <c r="BD761">
        <v>1</v>
      </c>
      <c r="BE761">
        <v>1</v>
      </c>
      <c r="BF761">
        <v>1</v>
      </c>
      <c r="BG761">
        <v>1</v>
      </c>
      <c r="BH761">
        <v>1</v>
      </c>
      <c r="BI761">
        <v>1</v>
      </c>
      <c r="BJ761">
        <v>1</v>
      </c>
      <c r="BK761">
        <v>1</v>
      </c>
      <c r="BL761">
        <v>1</v>
      </c>
      <c r="BM761">
        <v>1</v>
      </c>
      <c r="BN761">
        <v>1</v>
      </c>
      <c r="BO761">
        <v>1</v>
      </c>
      <c r="BP761">
        <v>1</v>
      </c>
      <c r="BQ761">
        <v>1</v>
      </c>
      <c r="BR761">
        <v>1</v>
      </c>
      <c r="BS761">
        <v>1</v>
      </c>
      <c r="BT761">
        <v>1</v>
      </c>
      <c r="BU761">
        <v>0</v>
      </c>
      <c r="BV761">
        <v>0</v>
      </c>
      <c r="BW761">
        <v>0</v>
      </c>
    </row>
    <row r="762" spans="1:75" x14ac:dyDescent="0.25">
      <c r="A762">
        <v>2449000</v>
      </c>
      <c r="B762">
        <v>2</v>
      </c>
      <c r="C762" s="1">
        <v>14305</v>
      </c>
      <c r="D762">
        <v>1</v>
      </c>
      <c r="E762">
        <v>32.4</v>
      </c>
      <c r="F762">
        <v>148.6</v>
      </c>
      <c r="G762">
        <v>10</v>
      </c>
      <c r="H762">
        <v>15</v>
      </c>
      <c r="I762">
        <v>1</v>
      </c>
      <c r="J762">
        <v>1</v>
      </c>
      <c r="K762">
        <v>0</v>
      </c>
      <c r="L762">
        <v>1520.90002441406</v>
      </c>
      <c r="M762">
        <v>1</v>
      </c>
      <c r="N762">
        <v>0</v>
      </c>
      <c r="O762">
        <v>0</v>
      </c>
      <c r="P762">
        <v>1.2</v>
      </c>
      <c r="Q762">
        <v>0</v>
      </c>
      <c r="R762">
        <v>0</v>
      </c>
      <c r="S762">
        <v>0</v>
      </c>
      <c r="T762">
        <v>0</v>
      </c>
      <c r="U762">
        <v>0</v>
      </c>
      <c r="V762">
        <v>0</v>
      </c>
      <c r="W762">
        <v>32.4</v>
      </c>
      <c r="X762">
        <v>0</v>
      </c>
      <c r="Y762">
        <v>19</v>
      </c>
      <c r="Z762">
        <v>8</v>
      </c>
      <c r="AA762">
        <v>3</v>
      </c>
      <c r="AB762">
        <v>0</v>
      </c>
      <c r="AC762">
        <v>8</v>
      </c>
      <c r="AD762">
        <v>0</v>
      </c>
      <c r="AE762">
        <v>0</v>
      </c>
      <c r="AF762">
        <v>32</v>
      </c>
      <c r="AG762">
        <v>6</v>
      </c>
      <c r="AH762">
        <v>9</v>
      </c>
      <c r="AI762">
        <v>0</v>
      </c>
      <c r="AJ762">
        <v>3</v>
      </c>
      <c r="AK762">
        <v>2</v>
      </c>
      <c r="AL762">
        <v>3</v>
      </c>
      <c r="AM762">
        <v>7</v>
      </c>
      <c r="AN762">
        <v>0</v>
      </c>
      <c r="AO762">
        <v>12</v>
      </c>
      <c r="AP762">
        <v>3</v>
      </c>
      <c r="AQ762">
        <v>0</v>
      </c>
      <c r="AR762">
        <v>0</v>
      </c>
      <c r="AS762">
        <v>1</v>
      </c>
      <c r="AT762">
        <v>1</v>
      </c>
      <c r="AU762">
        <v>1</v>
      </c>
      <c r="AV762">
        <v>1</v>
      </c>
      <c r="AW762">
        <v>1</v>
      </c>
      <c r="AX762">
        <v>1</v>
      </c>
      <c r="AY762">
        <v>1</v>
      </c>
      <c r="AZ762">
        <v>1</v>
      </c>
      <c r="BA762">
        <v>1</v>
      </c>
      <c r="BB762">
        <v>1</v>
      </c>
      <c r="BC762">
        <v>1</v>
      </c>
      <c r="BD762">
        <v>1</v>
      </c>
      <c r="BE762">
        <v>1</v>
      </c>
      <c r="BF762">
        <v>1</v>
      </c>
      <c r="BG762">
        <v>1</v>
      </c>
      <c r="BH762">
        <v>1</v>
      </c>
      <c r="BI762">
        <v>1</v>
      </c>
      <c r="BJ762">
        <v>1</v>
      </c>
      <c r="BK762">
        <v>1</v>
      </c>
      <c r="BL762">
        <v>1</v>
      </c>
      <c r="BM762">
        <v>1</v>
      </c>
      <c r="BN762">
        <v>1</v>
      </c>
      <c r="BO762">
        <v>1</v>
      </c>
      <c r="BP762">
        <v>1</v>
      </c>
      <c r="BQ762">
        <v>1</v>
      </c>
      <c r="BR762">
        <v>1</v>
      </c>
      <c r="BS762">
        <v>1</v>
      </c>
      <c r="BT762">
        <v>1</v>
      </c>
      <c r="BU762">
        <v>1</v>
      </c>
      <c r="BV762">
        <v>1</v>
      </c>
      <c r="BW762">
        <v>1</v>
      </c>
    </row>
    <row r="763" spans="1:75" x14ac:dyDescent="0.25">
      <c r="A763">
        <v>2449000</v>
      </c>
      <c r="B763">
        <v>2</v>
      </c>
      <c r="C763" s="1">
        <v>14336</v>
      </c>
      <c r="D763">
        <v>1</v>
      </c>
      <c r="E763">
        <v>29</v>
      </c>
      <c r="F763">
        <v>49.8</v>
      </c>
      <c r="G763">
        <v>23</v>
      </c>
      <c r="H763">
        <v>8</v>
      </c>
      <c r="I763">
        <v>1</v>
      </c>
      <c r="J763">
        <v>1</v>
      </c>
      <c r="K763">
        <v>0</v>
      </c>
      <c r="L763">
        <v>1520.90002441406</v>
      </c>
      <c r="M763">
        <v>1</v>
      </c>
      <c r="N763">
        <v>0</v>
      </c>
      <c r="O763">
        <v>2</v>
      </c>
      <c r="P763">
        <v>0</v>
      </c>
      <c r="Q763">
        <v>0</v>
      </c>
      <c r="R763">
        <v>0</v>
      </c>
      <c r="S763">
        <v>0.7</v>
      </c>
      <c r="T763">
        <v>0</v>
      </c>
      <c r="U763">
        <v>0</v>
      </c>
      <c r="V763">
        <v>0</v>
      </c>
      <c r="W763">
        <v>0</v>
      </c>
      <c r="X763">
        <v>0</v>
      </c>
      <c r="Y763">
        <v>9.1999999999999993</v>
      </c>
      <c r="Z763">
        <v>0</v>
      </c>
      <c r="AA763">
        <v>1.9</v>
      </c>
      <c r="AB763">
        <v>0</v>
      </c>
      <c r="AC763">
        <v>0</v>
      </c>
      <c r="AD763">
        <v>0</v>
      </c>
      <c r="AE763">
        <v>0</v>
      </c>
      <c r="AF763">
        <v>0</v>
      </c>
      <c r="AG763">
        <v>0</v>
      </c>
      <c r="AH763">
        <v>1.3</v>
      </c>
      <c r="AI763">
        <v>2.8</v>
      </c>
      <c r="AJ763">
        <v>29</v>
      </c>
      <c r="AK763">
        <v>0</v>
      </c>
      <c r="AL763">
        <v>0</v>
      </c>
      <c r="AM763">
        <v>2.9</v>
      </c>
      <c r="AN763">
        <v>0</v>
      </c>
      <c r="AO763">
        <v>0</v>
      </c>
      <c r="AP763">
        <v>0</v>
      </c>
      <c r="AQ763">
        <v>0</v>
      </c>
      <c r="AS763">
        <v>1</v>
      </c>
      <c r="AT763">
        <v>1</v>
      </c>
      <c r="AU763">
        <v>1</v>
      </c>
      <c r="AV763">
        <v>1</v>
      </c>
      <c r="AW763">
        <v>1</v>
      </c>
      <c r="AX763">
        <v>1</v>
      </c>
      <c r="AY763">
        <v>1</v>
      </c>
      <c r="AZ763">
        <v>1</v>
      </c>
      <c r="BA763">
        <v>1</v>
      </c>
      <c r="BB763">
        <v>1</v>
      </c>
      <c r="BC763">
        <v>1</v>
      </c>
      <c r="BD763">
        <v>1</v>
      </c>
      <c r="BE763">
        <v>1</v>
      </c>
      <c r="BF763">
        <v>1</v>
      </c>
      <c r="BG763">
        <v>1</v>
      </c>
      <c r="BH763">
        <v>1</v>
      </c>
      <c r="BI763">
        <v>1</v>
      </c>
      <c r="BJ763">
        <v>1</v>
      </c>
      <c r="BK763">
        <v>1</v>
      </c>
      <c r="BL763">
        <v>1</v>
      </c>
      <c r="BM763">
        <v>1</v>
      </c>
      <c r="BN763">
        <v>1</v>
      </c>
      <c r="BO763">
        <v>1</v>
      </c>
      <c r="BP763">
        <v>1</v>
      </c>
      <c r="BQ763">
        <v>1</v>
      </c>
      <c r="BR763">
        <v>1</v>
      </c>
      <c r="BS763">
        <v>1</v>
      </c>
      <c r="BT763">
        <v>1</v>
      </c>
      <c r="BU763">
        <v>1</v>
      </c>
      <c r="BV763">
        <v>1</v>
      </c>
      <c r="BW763">
        <v>0</v>
      </c>
    </row>
    <row r="764" spans="1:75" x14ac:dyDescent="0.25">
      <c r="A764">
        <v>2449000</v>
      </c>
      <c r="B764">
        <v>2</v>
      </c>
      <c r="C764" s="1">
        <v>14366</v>
      </c>
      <c r="D764">
        <v>1</v>
      </c>
      <c r="E764">
        <v>37</v>
      </c>
      <c r="F764">
        <v>130.6</v>
      </c>
      <c r="G764">
        <v>9</v>
      </c>
      <c r="H764">
        <v>13</v>
      </c>
      <c r="I764">
        <v>1</v>
      </c>
      <c r="J764">
        <v>1</v>
      </c>
      <c r="K764">
        <v>0</v>
      </c>
      <c r="L764">
        <v>1520.90002441406</v>
      </c>
      <c r="M764">
        <v>1</v>
      </c>
      <c r="N764">
        <v>0</v>
      </c>
      <c r="O764">
        <v>0</v>
      </c>
      <c r="P764">
        <v>0</v>
      </c>
      <c r="Q764">
        <v>3.5</v>
      </c>
      <c r="R764">
        <v>5.4</v>
      </c>
      <c r="S764">
        <v>0</v>
      </c>
      <c r="T764">
        <v>20.3</v>
      </c>
      <c r="U764">
        <v>22.3</v>
      </c>
      <c r="V764">
        <v>37</v>
      </c>
      <c r="W764">
        <v>0</v>
      </c>
      <c r="X764">
        <v>0</v>
      </c>
      <c r="Y764">
        <v>5</v>
      </c>
      <c r="Z764">
        <v>0</v>
      </c>
      <c r="AA764">
        <v>0</v>
      </c>
      <c r="AB764">
        <v>16</v>
      </c>
      <c r="AC764">
        <v>0.8</v>
      </c>
      <c r="AD764">
        <v>0</v>
      </c>
      <c r="AE764">
        <v>0</v>
      </c>
      <c r="AF764">
        <v>14</v>
      </c>
      <c r="AG764">
        <v>0</v>
      </c>
      <c r="AH764">
        <v>0</v>
      </c>
      <c r="AI764">
        <v>0</v>
      </c>
      <c r="AJ764">
        <v>0</v>
      </c>
      <c r="AK764">
        <v>0</v>
      </c>
      <c r="AL764">
        <v>0.2</v>
      </c>
      <c r="AM764">
        <v>0</v>
      </c>
      <c r="AN764">
        <v>0</v>
      </c>
      <c r="AO764">
        <v>0.7</v>
      </c>
      <c r="AP764">
        <v>5.3</v>
      </c>
      <c r="AQ764">
        <v>0</v>
      </c>
      <c r="AR764">
        <v>0.1</v>
      </c>
      <c r="AS764">
        <v>1</v>
      </c>
      <c r="AT764">
        <v>1</v>
      </c>
      <c r="AU764">
        <v>1</v>
      </c>
      <c r="AV764">
        <v>1</v>
      </c>
      <c r="AW764">
        <v>1</v>
      </c>
      <c r="AX764">
        <v>1</v>
      </c>
      <c r="AY764">
        <v>1</v>
      </c>
      <c r="AZ764">
        <v>1</v>
      </c>
      <c r="BA764">
        <v>1</v>
      </c>
      <c r="BB764">
        <v>1</v>
      </c>
      <c r="BC764">
        <v>1</v>
      </c>
      <c r="BD764">
        <v>1</v>
      </c>
      <c r="BE764">
        <v>1</v>
      </c>
      <c r="BF764">
        <v>1</v>
      </c>
      <c r="BG764">
        <v>1</v>
      </c>
      <c r="BH764">
        <v>1</v>
      </c>
      <c r="BI764">
        <v>1</v>
      </c>
      <c r="BJ764">
        <v>1</v>
      </c>
      <c r="BK764">
        <v>1</v>
      </c>
      <c r="BL764">
        <v>1</v>
      </c>
      <c r="BM764">
        <v>1</v>
      </c>
      <c r="BN764">
        <v>1</v>
      </c>
      <c r="BO764">
        <v>1</v>
      </c>
      <c r="BP764">
        <v>1</v>
      </c>
      <c r="BQ764">
        <v>1</v>
      </c>
      <c r="BR764">
        <v>1</v>
      </c>
      <c r="BS764">
        <v>1</v>
      </c>
      <c r="BT764">
        <v>1</v>
      </c>
      <c r="BU764">
        <v>1</v>
      </c>
      <c r="BV764">
        <v>1</v>
      </c>
      <c r="BW764">
        <v>1</v>
      </c>
    </row>
    <row r="765" spans="1:75" x14ac:dyDescent="0.25">
      <c r="A765">
        <v>2449000</v>
      </c>
      <c r="B765">
        <v>2</v>
      </c>
      <c r="C765" s="1">
        <v>14397</v>
      </c>
      <c r="D765">
        <v>1</v>
      </c>
      <c r="E765">
        <v>30.2</v>
      </c>
      <c r="F765">
        <v>85.2</v>
      </c>
      <c r="G765">
        <v>3</v>
      </c>
      <c r="H765">
        <v>11</v>
      </c>
      <c r="I765">
        <v>1</v>
      </c>
      <c r="J765">
        <v>1</v>
      </c>
      <c r="K765">
        <v>0</v>
      </c>
      <c r="L765">
        <v>1520.90002441406</v>
      </c>
      <c r="M765">
        <v>1</v>
      </c>
      <c r="N765">
        <v>0</v>
      </c>
      <c r="O765">
        <v>0</v>
      </c>
      <c r="P765">
        <v>30.2</v>
      </c>
      <c r="Q765">
        <v>0.6</v>
      </c>
      <c r="R765">
        <v>0.2</v>
      </c>
      <c r="S765">
        <v>0</v>
      </c>
      <c r="T765">
        <v>0</v>
      </c>
      <c r="U765">
        <v>0</v>
      </c>
      <c r="V765">
        <v>0</v>
      </c>
      <c r="W765">
        <v>9</v>
      </c>
      <c r="X765">
        <v>25</v>
      </c>
      <c r="Y765">
        <v>0</v>
      </c>
      <c r="Z765">
        <v>0.5</v>
      </c>
      <c r="AA765">
        <v>0</v>
      </c>
      <c r="AB765">
        <v>0</v>
      </c>
      <c r="AC765">
        <v>0</v>
      </c>
      <c r="AD765">
        <v>0.7</v>
      </c>
      <c r="AE765">
        <v>8</v>
      </c>
      <c r="AF765">
        <v>10</v>
      </c>
      <c r="AG765">
        <v>0</v>
      </c>
      <c r="AH765">
        <v>0</v>
      </c>
      <c r="AI765">
        <v>0.7</v>
      </c>
      <c r="AJ765">
        <v>0</v>
      </c>
      <c r="AK765">
        <v>0</v>
      </c>
      <c r="AL765">
        <v>0</v>
      </c>
      <c r="AM765">
        <v>0</v>
      </c>
      <c r="AN765">
        <v>0</v>
      </c>
      <c r="AO765">
        <v>0</v>
      </c>
      <c r="AP765">
        <v>0.3</v>
      </c>
      <c r="AQ765">
        <v>0</v>
      </c>
      <c r="AS765">
        <v>1</v>
      </c>
      <c r="AT765">
        <v>1</v>
      </c>
      <c r="AU765">
        <v>1</v>
      </c>
      <c r="AV765">
        <v>1</v>
      </c>
      <c r="AW765">
        <v>1</v>
      </c>
      <c r="AX765">
        <v>1</v>
      </c>
      <c r="AY765">
        <v>1</v>
      </c>
      <c r="AZ765">
        <v>1</v>
      </c>
      <c r="BA765">
        <v>1</v>
      </c>
      <c r="BB765">
        <v>1</v>
      </c>
      <c r="BC765">
        <v>1</v>
      </c>
      <c r="BD765">
        <v>1</v>
      </c>
      <c r="BE765">
        <v>1</v>
      </c>
      <c r="BF765">
        <v>1</v>
      </c>
      <c r="BG765">
        <v>1</v>
      </c>
      <c r="BH765">
        <v>1</v>
      </c>
      <c r="BI765">
        <v>1</v>
      </c>
      <c r="BJ765">
        <v>1</v>
      </c>
      <c r="BK765">
        <v>1</v>
      </c>
      <c r="BL765">
        <v>1</v>
      </c>
      <c r="BM765">
        <v>1</v>
      </c>
      <c r="BN765">
        <v>1</v>
      </c>
      <c r="BO765">
        <v>1</v>
      </c>
      <c r="BP765">
        <v>1</v>
      </c>
      <c r="BQ765">
        <v>1</v>
      </c>
      <c r="BR765">
        <v>1</v>
      </c>
      <c r="BS765">
        <v>1</v>
      </c>
      <c r="BT765">
        <v>1</v>
      </c>
      <c r="BU765">
        <v>1</v>
      </c>
      <c r="BV765">
        <v>1</v>
      </c>
      <c r="BW765">
        <v>0</v>
      </c>
    </row>
    <row r="766" spans="1:75" x14ac:dyDescent="0.25">
      <c r="A766">
        <v>2449000</v>
      </c>
      <c r="B766">
        <v>2</v>
      </c>
      <c r="C766" s="1">
        <v>14427</v>
      </c>
      <c r="D766">
        <v>1</v>
      </c>
      <c r="E766">
        <v>9.1999999999999993</v>
      </c>
      <c r="F766">
        <v>27.1</v>
      </c>
      <c r="G766">
        <v>25</v>
      </c>
      <c r="H766">
        <v>13</v>
      </c>
      <c r="I766">
        <v>1</v>
      </c>
      <c r="J766">
        <v>1</v>
      </c>
      <c r="K766">
        <v>0</v>
      </c>
      <c r="L766">
        <v>1520.90002441406</v>
      </c>
      <c r="M766">
        <v>1</v>
      </c>
      <c r="N766">
        <v>0</v>
      </c>
      <c r="O766">
        <v>0</v>
      </c>
      <c r="P766">
        <v>0</v>
      </c>
      <c r="Q766">
        <v>0</v>
      </c>
      <c r="R766">
        <v>0</v>
      </c>
      <c r="S766">
        <v>4</v>
      </c>
      <c r="T766">
        <v>0.2</v>
      </c>
      <c r="U766">
        <v>2</v>
      </c>
      <c r="V766">
        <v>0</v>
      </c>
      <c r="W766">
        <v>0</v>
      </c>
      <c r="X766">
        <v>0</v>
      </c>
      <c r="Y766">
        <v>0</v>
      </c>
      <c r="Z766">
        <v>0</v>
      </c>
      <c r="AA766">
        <v>3.2</v>
      </c>
      <c r="AB766">
        <v>0</v>
      </c>
      <c r="AC766">
        <v>0.1</v>
      </c>
      <c r="AD766">
        <v>0.3</v>
      </c>
      <c r="AE766">
        <v>1</v>
      </c>
      <c r="AF766">
        <v>0</v>
      </c>
      <c r="AG766">
        <v>0</v>
      </c>
      <c r="AH766">
        <v>4</v>
      </c>
      <c r="AI766">
        <v>0.2</v>
      </c>
      <c r="AJ766">
        <v>1.5</v>
      </c>
      <c r="AK766">
        <v>0</v>
      </c>
      <c r="AL766">
        <v>9.1999999999999993</v>
      </c>
      <c r="AM766">
        <v>0.4</v>
      </c>
      <c r="AN766">
        <v>0</v>
      </c>
      <c r="AO766">
        <v>0</v>
      </c>
      <c r="AP766">
        <v>1</v>
      </c>
      <c r="AQ766">
        <v>0</v>
      </c>
      <c r="AR766">
        <v>0</v>
      </c>
      <c r="AS766">
        <v>1</v>
      </c>
      <c r="AT766">
        <v>1</v>
      </c>
      <c r="AU766">
        <v>1</v>
      </c>
      <c r="AV766">
        <v>1</v>
      </c>
      <c r="AW766">
        <v>1</v>
      </c>
      <c r="AX766">
        <v>1</v>
      </c>
      <c r="AY766">
        <v>1</v>
      </c>
      <c r="AZ766">
        <v>1</v>
      </c>
      <c r="BA766">
        <v>1</v>
      </c>
      <c r="BB766">
        <v>1</v>
      </c>
      <c r="BC766">
        <v>1</v>
      </c>
      <c r="BD766">
        <v>1</v>
      </c>
      <c r="BE766">
        <v>1</v>
      </c>
      <c r="BF766">
        <v>1</v>
      </c>
      <c r="BG766">
        <v>1</v>
      </c>
      <c r="BH766">
        <v>1</v>
      </c>
      <c r="BI766">
        <v>1</v>
      </c>
      <c r="BJ766">
        <v>1</v>
      </c>
      <c r="BK766">
        <v>1</v>
      </c>
      <c r="BL766">
        <v>1</v>
      </c>
      <c r="BM766">
        <v>1</v>
      </c>
      <c r="BN766">
        <v>1</v>
      </c>
      <c r="BO766">
        <v>1</v>
      </c>
      <c r="BP766">
        <v>1</v>
      </c>
      <c r="BQ766">
        <v>1</v>
      </c>
      <c r="BR766">
        <v>1</v>
      </c>
      <c r="BS766">
        <v>1</v>
      </c>
      <c r="BT766">
        <v>1</v>
      </c>
      <c r="BU766">
        <v>1</v>
      </c>
      <c r="BV766">
        <v>1</v>
      </c>
      <c r="BW766">
        <v>1</v>
      </c>
    </row>
    <row r="767" spans="1:75" x14ac:dyDescent="0.25">
      <c r="A767">
        <v>2449000</v>
      </c>
      <c r="B767">
        <v>2</v>
      </c>
      <c r="C767" s="1">
        <v>14458</v>
      </c>
      <c r="D767">
        <v>1</v>
      </c>
      <c r="E767">
        <v>24</v>
      </c>
      <c r="F767">
        <v>32</v>
      </c>
      <c r="G767">
        <v>23</v>
      </c>
      <c r="H767">
        <v>4</v>
      </c>
      <c r="I767">
        <v>1</v>
      </c>
      <c r="J767">
        <v>1</v>
      </c>
      <c r="K767">
        <v>0</v>
      </c>
      <c r="L767">
        <v>1520.90002441406</v>
      </c>
      <c r="M767">
        <v>1</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7.3</v>
      </c>
      <c r="AJ767">
        <v>24</v>
      </c>
      <c r="AK767">
        <v>0.3</v>
      </c>
      <c r="AL767">
        <v>0</v>
      </c>
      <c r="AM767">
        <v>0</v>
      </c>
      <c r="AN767">
        <v>0</v>
      </c>
      <c r="AO767">
        <v>0</v>
      </c>
      <c r="AP767">
        <v>0</v>
      </c>
      <c r="AQ767">
        <v>0</v>
      </c>
      <c r="AR767">
        <v>0.4</v>
      </c>
      <c r="AS767">
        <v>1</v>
      </c>
      <c r="AT767">
        <v>1</v>
      </c>
      <c r="AU767">
        <v>1</v>
      </c>
      <c r="AV767">
        <v>1</v>
      </c>
      <c r="AW767">
        <v>1</v>
      </c>
      <c r="AX767">
        <v>1</v>
      </c>
      <c r="AY767">
        <v>1</v>
      </c>
      <c r="AZ767">
        <v>1</v>
      </c>
      <c r="BA767">
        <v>1</v>
      </c>
      <c r="BB767">
        <v>1</v>
      </c>
      <c r="BC767">
        <v>1</v>
      </c>
      <c r="BD767">
        <v>1</v>
      </c>
      <c r="BE767">
        <v>1</v>
      </c>
      <c r="BF767">
        <v>1</v>
      </c>
      <c r="BG767">
        <v>1</v>
      </c>
      <c r="BH767">
        <v>1</v>
      </c>
      <c r="BI767">
        <v>1</v>
      </c>
      <c r="BJ767">
        <v>1</v>
      </c>
      <c r="BK767">
        <v>1</v>
      </c>
      <c r="BL767">
        <v>1</v>
      </c>
      <c r="BM767">
        <v>1</v>
      </c>
      <c r="BN767">
        <v>1</v>
      </c>
      <c r="BO767">
        <v>1</v>
      </c>
      <c r="BP767">
        <v>1</v>
      </c>
      <c r="BQ767">
        <v>1</v>
      </c>
      <c r="BR767">
        <v>1</v>
      </c>
      <c r="BS767">
        <v>1</v>
      </c>
      <c r="BT767">
        <v>1</v>
      </c>
      <c r="BU767">
        <v>1</v>
      </c>
      <c r="BV767">
        <v>1</v>
      </c>
      <c r="BW767">
        <v>1</v>
      </c>
    </row>
    <row r="768" spans="1:75" x14ac:dyDescent="0.25">
      <c r="A768">
        <v>2449000</v>
      </c>
      <c r="B768">
        <v>2</v>
      </c>
      <c r="C768" s="1">
        <v>14489</v>
      </c>
      <c r="D768">
        <v>1</v>
      </c>
      <c r="E768">
        <v>27.4</v>
      </c>
      <c r="F768">
        <v>118.7</v>
      </c>
      <c r="G768">
        <v>18</v>
      </c>
      <c r="H768">
        <v>13</v>
      </c>
      <c r="I768">
        <v>1</v>
      </c>
      <c r="J768">
        <v>1</v>
      </c>
      <c r="K768">
        <v>0</v>
      </c>
      <c r="L768">
        <v>1520.90002441406</v>
      </c>
      <c r="M768">
        <v>1</v>
      </c>
      <c r="N768">
        <v>27</v>
      </c>
      <c r="O768">
        <v>12</v>
      </c>
      <c r="P768">
        <v>5.4</v>
      </c>
      <c r="Q768">
        <v>8.6999999999999993</v>
      </c>
      <c r="R768">
        <v>12</v>
      </c>
      <c r="S768">
        <v>0</v>
      </c>
      <c r="T768">
        <v>0</v>
      </c>
      <c r="U768">
        <v>0</v>
      </c>
      <c r="V768">
        <v>0</v>
      </c>
      <c r="W768">
        <v>0</v>
      </c>
      <c r="X768">
        <v>0</v>
      </c>
      <c r="Y768">
        <v>12</v>
      </c>
      <c r="Z768">
        <v>3</v>
      </c>
      <c r="AA768">
        <v>0</v>
      </c>
      <c r="AB768">
        <v>0</v>
      </c>
      <c r="AC768">
        <v>2</v>
      </c>
      <c r="AD768">
        <v>7</v>
      </c>
      <c r="AE768">
        <v>27.4</v>
      </c>
      <c r="AF768">
        <v>0.2</v>
      </c>
      <c r="AG768">
        <v>0.8</v>
      </c>
      <c r="AH768">
        <v>0</v>
      </c>
      <c r="AI768">
        <v>0</v>
      </c>
      <c r="AJ768">
        <v>0</v>
      </c>
      <c r="AK768">
        <v>0</v>
      </c>
      <c r="AL768">
        <v>0</v>
      </c>
      <c r="AM768">
        <v>0</v>
      </c>
      <c r="AN768">
        <v>0</v>
      </c>
      <c r="AO768">
        <v>0</v>
      </c>
      <c r="AP768">
        <v>0</v>
      </c>
      <c r="AQ768">
        <v>1.2</v>
      </c>
      <c r="AS768">
        <v>1</v>
      </c>
      <c r="AT768">
        <v>1</v>
      </c>
      <c r="AU768">
        <v>1</v>
      </c>
      <c r="AV768">
        <v>1</v>
      </c>
      <c r="AW768">
        <v>1</v>
      </c>
      <c r="AX768">
        <v>1</v>
      </c>
      <c r="AY768">
        <v>1</v>
      </c>
      <c r="AZ768">
        <v>1</v>
      </c>
      <c r="BA768">
        <v>1</v>
      </c>
      <c r="BB768">
        <v>1</v>
      </c>
      <c r="BC768">
        <v>1</v>
      </c>
      <c r="BD768">
        <v>1</v>
      </c>
      <c r="BE768">
        <v>1</v>
      </c>
      <c r="BF768">
        <v>1</v>
      </c>
      <c r="BG768">
        <v>1</v>
      </c>
      <c r="BH768">
        <v>1</v>
      </c>
      <c r="BI768">
        <v>1</v>
      </c>
      <c r="BJ768">
        <v>1</v>
      </c>
      <c r="BK768">
        <v>1</v>
      </c>
      <c r="BL768">
        <v>1</v>
      </c>
      <c r="BM768">
        <v>1</v>
      </c>
      <c r="BN768">
        <v>1</v>
      </c>
      <c r="BO768">
        <v>1</v>
      </c>
      <c r="BP768">
        <v>1</v>
      </c>
      <c r="BQ768">
        <v>1</v>
      </c>
      <c r="BR768">
        <v>1</v>
      </c>
      <c r="BS768">
        <v>1</v>
      </c>
      <c r="BT768">
        <v>1</v>
      </c>
      <c r="BU768">
        <v>1</v>
      </c>
      <c r="BV768">
        <v>1</v>
      </c>
      <c r="BW768">
        <v>0</v>
      </c>
    </row>
    <row r="769" spans="1:75" x14ac:dyDescent="0.25">
      <c r="A769">
        <v>2449000</v>
      </c>
      <c r="B769">
        <v>2</v>
      </c>
      <c r="C769" s="1">
        <v>14519</v>
      </c>
      <c r="D769">
        <v>1</v>
      </c>
      <c r="E769">
        <v>20</v>
      </c>
      <c r="F769">
        <v>66.7</v>
      </c>
      <c r="G769">
        <v>2</v>
      </c>
      <c r="H769">
        <v>10</v>
      </c>
      <c r="I769">
        <v>1</v>
      </c>
      <c r="J769">
        <v>1</v>
      </c>
      <c r="K769">
        <v>0</v>
      </c>
      <c r="L769">
        <v>1520.90002441406</v>
      </c>
      <c r="M769">
        <v>1</v>
      </c>
      <c r="N769">
        <v>0.3</v>
      </c>
      <c r="O769">
        <v>20</v>
      </c>
      <c r="P769">
        <v>9</v>
      </c>
      <c r="Q769">
        <v>0</v>
      </c>
      <c r="R769">
        <v>7</v>
      </c>
      <c r="S769">
        <v>4</v>
      </c>
      <c r="T769">
        <v>1</v>
      </c>
      <c r="U769">
        <v>0</v>
      </c>
      <c r="V769">
        <v>0</v>
      </c>
      <c r="W769">
        <v>0</v>
      </c>
      <c r="X769">
        <v>0</v>
      </c>
      <c r="Y769">
        <v>0</v>
      </c>
      <c r="Z769">
        <v>0</v>
      </c>
      <c r="AA769">
        <v>0</v>
      </c>
      <c r="AB769">
        <v>0</v>
      </c>
      <c r="AC769">
        <v>0</v>
      </c>
      <c r="AD769">
        <v>0</v>
      </c>
      <c r="AE769">
        <v>0</v>
      </c>
      <c r="AF769">
        <v>0</v>
      </c>
      <c r="AG769">
        <v>0</v>
      </c>
      <c r="AH769">
        <v>0</v>
      </c>
      <c r="AI769">
        <v>0</v>
      </c>
      <c r="AJ769">
        <v>11.4</v>
      </c>
      <c r="AK769">
        <v>9</v>
      </c>
      <c r="AL769">
        <v>0</v>
      </c>
      <c r="AM769">
        <v>0</v>
      </c>
      <c r="AN769">
        <v>0</v>
      </c>
      <c r="AO769">
        <v>0</v>
      </c>
      <c r="AP769">
        <v>2</v>
      </c>
      <c r="AQ769">
        <v>3</v>
      </c>
      <c r="AR769">
        <v>0</v>
      </c>
      <c r="AS769">
        <v>1</v>
      </c>
      <c r="AT769">
        <v>1</v>
      </c>
      <c r="AU769">
        <v>1</v>
      </c>
      <c r="AV769">
        <v>1</v>
      </c>
      <c r="AW769">
        <v>1</v>
      </c>
      <c r="AX769">
        <v>1</v>
      </c>
      <c r="AY769">
        <v>1</v>
      </c>
      <c r="AZ769">
        <v>1</v>
      </c>
      <c r="BA769">
        <v>1</v>
      </c>
      <c r="BB769">
        <v>1</v>
      </c>
      <c r="BC769">
        <v>1</v>
      </c>
      <c r="BD769">
        <v>1</v>
      </c>
      <c r="BE769">
        <v>1</v>
      </c>
      <c r="BF769">
        <v>1</v>
      </c>
      <c r="BG769">
        <v>1</v>
      </c>
      <c r="BH769">
        <v>1</v>
      </c>
      <c r="BI769">
        <v>1</v>
      </c>
      <c r="BJ769">
        <v>1</v>
      </c>
      <c r="BK769">
        <v>1</v>
      </c>
      <c r="BL769">
        <v>1</v>
      </c>
      <c r="BM769">
        <v>1</v>
      </c>
      <c r="BN769">
        <v>1</v>
      </c>
      <c r="BO769">
        <v>1</v>
      </c>
      <c r="BP769">
        <v>1</v>
      </c>
      <c r="BQ769">
        <v>1</v>
      </c>
      <c r="BR769">
        <v>1</v>
      </c>
      <c r="BS769">
        <v>1</v>
      </c>
      <c r="BT769">
        <v>1</v>
      </c>
      <c r="BU769">
        <v>1</v>
      </c>
      <c r="BV769">
        <v>1</v>
      </c>
      <c r="BW769">
        <v>1</v>
      </c>
    </row>
    <row r="770" spans="1:75" x14ac:dyDescent="0.25">
      <c r="A770">
        <v>2449000</v>
      </c>
      <c r="B770">
        <v>2</v>
      </c>
      <c r="C770" s="1">
        <v>14550</v>
      </c>
      <c r="D770">
        <v>1</v>
      </c>
      <c r="E770">
        <v>46.4</v>
      </c>
      <c r="F770">
        <v>244</v>
      </c>
      <c r="G770">
        <v>18</v>
      </c>
      <c r="H770">
        <v>20</v>
      </c>
      <c r="I770">
        <v>1</v>
      </c>
      <c r="J770">
        <v>1</v>
      </c>
      <c r="K770">
        <v>0</v>
      </c>
      <c r="L770">
        <v>1520.90002441406</v>
      </c>
      <c r="M770">
        <v>1</v>
      </c>
      <c r="N770">
        <v>0</v>
      </c>
      <c r="O770">
        <v>7</v>
      </c>
      <c r="P770">
        <v>0.6</v>
      </c>
      <c r="Q770">
        <v>17.600000000000001</v>
      </c>
      <c r="R770">
        <v>0.7</v>
      </c>
      <c r="S770">
        <v>3.2</v>
      </c>
      <c r="T770">
        <v>7</v>
      </c>
      <c r="U770">
        <v>12.3</v>
      </c>
      <c r="V770">
        <v>18.399999999999999</v>
      </c>
      <c r="W770">
        <v>19</v>
      </c>
      <c r="X770">
        <v>4.0999999999999996</v>
      </c>
      <c r="Y770">
        <v>0</v>
      </c>
      <c r="Z770">
        <v>0</v>
      </c>
      <c r="AA770">
        <v>0</v>
      </c>
      <c r="AB770">
        <v>0</v>
      </c>
      <c r="AC770">
        <v>12</v>
      </c>
      <c r="AD770">
        <v>30</v>
      </c>
      <c r="AE770">
        <v>46.4</v>
      </c>
      <c r="AF770">
        <v>0.7</v>
      </c>
      <c r="AG770">
        <v>17.100000000000001</v>
      </c>
      <c r="AH770">
        <v>1.6</v>
      </c>
      <c r="AI770">
        <v>0</v>
      </c>
      <c r="AJ770">
        <v>0</v>
      </c>
      <c r="AK770">
        <v>0</v>
      </c>
      <c r="AL770">
        <v>10</v>
      </c>
      <c r="AM770">
        <v>16.7</v>
      </c>
      <c r="AN770">
        <v>14.4</v>
      </c>
      <c r="AO770">
        <v>5.2</v>
      </c>
      <c r="AP770">
        <v>0</v>
      </c>
      <c r="AQ770">
        <v>0</v>
      </c>
      <c r="AS770">
        <v>1</v>
      </c>
      <c r="AT770">
        <v>1</v>
      </c>
      <c r="AU770">
        <v>1</v>
      </c>
      <c r="AV770">
        <v>1</v>
      </c>
      <c r="AW770">
        <v>1</v>
      </c>
      <c r="AX770">
        <v>1</v>
      </c>
      <c r="AY770">
        <v>1</v>
      </c>
      <c r="AZ770">
        <v>1</v>
      </c>
      <c r="BA770">
        <v>1</v>
      </c>
      <c r="BB770">
        <v>1</v>
      </c>
      <c r="BC770">
        <v>1</v>
      </c>
      <c r="BD770">
        <v>1</v>
      </c>
      <c r="BE770">
        <v>1</v>
      </c>
      <c r="BF770">
        <v>1</v>
      </c>
      <c r="BG770">
        <v>1</v>
      </c>
      <c r="BH770">
        <v>1</v>
      </c>
      <c r="BI770">
        <v>1</v>
      </c>
      <c r="BJ770">
        <v>1</v>
      </c>
      <c r="BK770">
        <v>1</v>
      </c>
      <c r="BL770">
        <v>1</v>
      </c>
      <c r="BM770">
        <v>1</v>
      </c>
      <c r="BN770">
        <v>1</v>
      </c>
      <c r="BO770">
        <v>1</v>
      </c>
      <c r="BP770">
        <v>1</v>
      </c>
      <c r="BQ770">
        <v>1</v>
      </c>
      <c r="BR770">
        <v>1</v>
      </c>
      <c r="BS770">
        <v>1</v>
      </c>
      <c r="BT770">
        <v>1</v>
      </c>
      <c r="BU770">
        <v>1</v>
      </c>
      <c r="BV770">
        <v>1</v>
      </c>
      <c r="BW770">
        <v>0</v>
      </c>
    </row>
    <row r="771" spans="1:75" x14ac:dyDescent="0.25">
      <c r="A771">
        <v>2449000</v>
      </c>
      <c r="B771">
        <v>2</v>
      </c>
      <c r="C771" s="1">
        <v>14580</v>
      </c>
      <c r="D771">
        <v>1</v>
      </c>
      <c r="E771">
        <v>56.5</v>
      </c>
      <c r="F771">
        <v>199.9</v>
      </c>
      <c r="G771">
        <v>6</v>
      </c>
      <c r="H771">
        <v>22</v>
      </c>
      <c r="I771">
        <v>1</v>
      </c>
      <c r="J771">
        <v>1</v>
      </c>
      <c r="K771">
        <v>0</v>
      </c>
      <c r="L771">
        <v>1520.90002441406</v>
      </c>
      <c r="M771">
        <v>1</v>
      </c>
      <c r="N771">
        <v>13.4</v>
      </c>
      <c r="O771">
        <v>3</v>
      </c>
      <c r="P771">
        <v>5</v>
      </c>
      <c r="Q771">
        <v>0.3</v>
      </c>
      <c r="R771">
        <v>13.6</v>
      </c>
      <c r="S771">
        <v>56.5</v>
      </c>
      <c r="T771">
        <v>4</v>
      </c>
      <c r="U771">
        <v>2.5</v>
      </c>
      <c r="V771">
        <v>0.9</v>
      </c>
      <c r="W771">
        <v>0.3</v>
      </c>
      <c r="X771">
        <v>0.5</v>
      </c>
      <c r="Y771">
        <v>14.6</v>
      </c>
      <c r="Z771">
        <v>0.3</v>
      </c>
      <c r="AA771">
        <v>12.6</v>
      </c>
      <c r="AB771">
        <v>0</v>
      </c>
      <c r="AC771">
        <v>0</v>
      </c>
      <c r="AD771">
        <v>0</v>
      </c>
      <c r="AE771">
        <v>11.4</v>
      </c>
      <c r="AF771">
        <v>0.9</v>
      </c>
      <c r="AG771">
        <v>12.3</v>
      </c>
      <c r="AH771">
        <v>2.5</v>
      </c>
      <c r="AI771">
        <v>0</v>
      </c>
      <c r="AJ771">
        <v>12</v>
      </c>
      <c r="AK771">
        <v>0</v>
      </c>
      <c r="AL771">
        <v>10.5</v>
      </c>
      <c r="AM771">
        <v>12.3</v>
      </c>
      <c r="AN771">
        <v>10.5</v>
      </c>
      <c r="AO771">
        <v>0</v>
      </c>
      <c r="AP771">
        <v>0</v>
      </c>
      <c r="AQ771">
        <v>0</v>
      </c>
      <c r="AR771">
        <v>0</v>
      </c>
      <c r="AS771">
        <v>1</v>
      </c>
      <c r="AT771">
        <v>1</v>
      </c>
      <c r="AU771">
        <v>1</v>
      </c>
      <c r="AV771">
        <v>1</v>
      </c>
      <c r="AW771">
        <v>1</v>
      </c>
      <c r="AX771">
        <v>1</v>
      </c>
      <c r="AY771">
        <v>1</v>
      </c>
      <c r="AZ771">
        <v>1</v>
      </c>
      <c r="BA771">
        <v>1</v>
      </c>
      <c r="BB771">
        <v>1</v>
      </c>
      <c r="BC771">
        <v>1</v>
      </c>
      <c r="BD771">
        <v>1</v>
      </c>
      <c r="BE771">
        <v>1</v>
      </c>
      <c r="BF771">
        <v>1</v>
      </c>
      <c r="BG771">
        <v>1</v>
      </c>
      <c r="BH771">
        <v>1</v>
      </c>
      <c r="BI771">
        <v>1</v>
      </c>
      <c r="BJ771">
        <v>1</v>
      </c>
      <c r="BK771">
        <v>1</v>
      </c>
      <c r="BL771">
        <v>1</v>
      </c>
      <c r="BM771">
        <v>1</v>
      </c>
      <c r="BN771">
        <v>1</v>
      </c>
      <c r="BO771">
        <v>1</v>
      </c>
      <c r="BP771">
        <v>1</v>
      </c>
      <c r="BQ771">
        <v>1</v>
      </c>
      <c r="BR771">
        <v>1</v>
      </c>
      <c r="BS771">
        <v>1</v>
      </c>
      <c r="BT771">
        <v>1</v>
      </c>
      <c r="BU771">
        <v>1</v>
      </c>
      <c r="BV771">
        <v>1</v>
      </c>
      <c r="BW771">
        <v>1</v>
      </c>
    </row>
    <row r="772" spans="1:75" x14ac:dyDescent="0.25">
      <c r="A772">
        <v>2449000</v>
      </c>
      <c r="B772">
        <v>2</v>
      </c>
      <c r="C772" s="1">
        <v>14611</v>
      </c>
      <c r="D772">
        <v>1</v>
      </c>
      <c r="E772">
        <v>20.5</v>
      </c>
      <c r="F772">
        <v>121.6</v>
      </c>
      <c r="G772">
        <v>7</v>
      </c>
      <c r="H772">
        <v>14</v>
      </c>
      <c r="I772">
        <v>1</v>
      </c>
      <c r="J772">
        <v>1</v>
      </c>
      <c r="K772">
        <v>0</v>
      </c>
      <c r="L772">
        <v>1073</v>
      </c>
      <c r="M772">
        <v>1</v>
      </c>
      <c r="N772">
        <v>0</v>
      </c>
      <c r="O772">
        <v>0</v>
      </c>
      <c r="P772">
        <v>10.5</v>
      </c>
      <c r="Q772">
        <v>12.3</v>
      </c>
      <c r="R772">
        <v>0</v>
      </c>
      <c r="S772">
        <v>13.2</v>
      </c>
      <c r="T772">
        <v>20.5</v>
      </c>
      <c r="U772">
        <v>12.4</v>
      </c>
      <c r="V772">
        <v>3.4</v>
      </c>
      <c r="W772">
        <v>0</v>
      </c>
      <c r="X772">
        <v>2.8</v>
      </c>
      <c r="Y772">
        <v>0</v>
      </c>
      <c r="Z772">
        <v>0</v>
      </c>
      <c r="AA772">
        <v>1.5</v>
      </c>
      <c r="AB772">
        <v>0</v>
      </c>
      <c r="AC772">
        <v>0</v>
      </c>
      <c r="AD772">
        <v>0</v>
      </c>
      <c r="AE772">
        <v>9.5</v>
      </c>
      <c r="AF772">
        <v>17.600000000000001</v>
      </c>
      <c r="AG772">
        <v>0</v>
      </c>
      <c r="AH772">
        <v>4.0999999999999996</v>
      </c>
      <c r="AI772">
        <v>0</v>
      </c>
      <c r="AJ772">
        <v>0</v>
      </c>
      <c r="AK772">
        <v>0</v>
      </c>
      <c r="AL772">
        <v>1.1000000000000001</v>
      </c>
      <c r="AM772">
        <v>0</v>
      </c>
      <c r="AN772">
        <v>10.7</v>
      </c>
      <c r="AO772">
        <v>0</v>
      </c>
      <c r="AP772">
        <v>0</v>
      </c>
      <c r="AQ772">
        <v>2</v>
      </c>
      <c r="AR772">
        <v>0</v>
      </c>
      <c r="AS772">
        <v>1</v>
      </c>
      <c r="AT772">
        <v>1</v>
      </c>
      <c r="AU772">
        <v>1</v>
      </c>
      <c r="AV772">
        <v>1</v>
      </c>
      <c r="AW772">
        <v>1</v>
      </c>
      <c r="AX772">
        <v>1</v>
      </c>
      <c r="AY772">
        <v>1</v>
      </c>
      <c r="AZ772">
        <v>1</v>
      </c>
      <c r="BA772">
        <v>1</v>
      </c>
      <c r="BB772">
        <v>1</v>
      </c>
      <c r="BC772">
        <v>1</v>
      </c>
      <c r="BD772">
        <v>1</v>
      </c>
      <c r="BE772">
        <v>1</v>
      </c>
      <c r="BF772">
        <v>1</v>
      </c>
      <c r="BG772">
        <v>1</v>
      </c>
      <c r="BH772">
        <v>1</v>
      </c>
      <c r="BI772">
        <v>1</v>
      </c>
      <c r="BJ772">
        <v>1</v>
      </c>
      <c r="BK772">
        <v>1</v>
      </c>
      <c r="BL772">
        <v>1</v>
      </c>
      <c r="BM772">
        <v>1</v>
      </c>
      <c r="BN772">
        <v>1</v>
      </c>
      <c r="BO772">
        <v>1</v>
      </c>
      <c r="BP772">
        <v>1</v>
      </c>
      <c r="BQ772">
        <v>1</v>
      </c>
      <c r="BR772">
        <v>1</v>
      </c>
      <c r="BS772">
        <v>1</v>
      </c>
      <c r="BT772">
        <v>1</v>
      </c>
      <c r="BU772">
        <v>1</v>
      </c>
      <c r="BV772">
        <v>1</v>
      </c>
      <c r="BW772">
        <v>1</v>
      </c>
    </row>
    <row r="773" spans="1:75" x14ac:dyDescent="0.25">
      <c r="A773">
        <v>2449000</v>
      </c>
      <c r="B773">
        <v>2</v>
      </c>
      <c r="C773" s="1">
        <v>14642</v>
      </c>
      <c r="D773">
        <v>1</v>
      </c>
      <c r="E773">
        <v>71.3</v>
      </c>
      <c r="F773">
        <v>165.4</v>
      </c>
      <c r="G773">
        <v>4</v>
      </c>
      <c r="H773">
        <v>12</v>
      </c>
      <c r="I773">
        <v>1</v>
      </c>
      <c r="J773">
        <v>1</v>
      </c>
      <c r="K773">
        <v>0</v>
      </c>
      <c r="L773">
        <v>1073</v>
      </c>
      <c r="M773">
        <v>1</v>
      </c>
      <c r="N773">
        <v>12.4</v>
      </c>
      <c r="O773">
        <v>7.2</v>
      </c>
      <c r="P773">
        <v>12</v>
      </c>
      <c r="Q773">
        <v>71.3</v>
      </c>
      <c r="R773">
        <v>0</v>
      </c>
      <c r="S773">
        <v>0</v>
      </c>
      <c r="T773">
        <v>7.3</v>
      </c>
      <c r="U773">
        <v>0</v>
      </c>
      <c r="V773">
        <v>0</v>
      </c>
      <c r="W773">
        <v>0</v>
      </c>
      <c r="X773">
        <v>0</v>
      </c>
      <c r="Y773">
        <v>19.899999999999999</v>
      </c>
      <c r="Z773">
        <v>0</v>
      </c>
      <c r="AA773">
        <v>0</v>
      </c>
      <c r="AB773">
        <v>0</v>
      </c>
      <c r="AC773">
        <v>1.6</v>
      </c>
      <c r="AD773">
        <v>3.2</v>
      </c>
      <c r="AE773">
        <v>2.1</v>
      </c>
      <c r="AF773">
        <v>11.6</v>
      </c>
      <c r="AG773">
        <v>13.9</v>
      </c>
      <c r="AH773">
        <v>0</v>
      </c>
      <c r="AI773">
        <v>2.9</v>
      </c>
      <c r="AJ773">
        <v>0</v>
      </c>
      <c r="AK773">
        <v>0</v>
      </c>
      <c r="AL773">
        <v>0</v>
      </c>
      <c r="AM773">
        <v>0</v>
      </c>
      <c r="AN773">
        <v>0</v>
      </c>
      <c r="AO773">
        <v>0</v>
      </c>
      <c r="AP773">
        <v>0</v>
      </c>
      <c r="AS773">
        <v>1</v>
      </c>
      <c r="AT773">
        <v>1</v>
      </c>
      <c r="AU773">
        <v>1</v>
      </c>
      <c r="AV773">
        <v>1</v>
      </c>
      <c r="AW773">
        <v>1</v>
      </c>
      <c r="AX773">
        <v>1</v>
      </c>
      <c r="AY773">
        <v>1</v>
      </c>
      <c r="AZ773">
        <v>1</v>
      </c>
      <c r="BA773">
        <v>1</v>
      </c>
      <c r="BB773">
        <v>1</v>
      </c>
      <c r="BC773">
        <v>1</v>
      </c>
      <c r="BD773">
        <v>1</v>
      </c>
      <c r="BE773">
        <v>1</v>
      </c>
      <c r="BF773">
        <v>1</v>
      </c>
      <c r="BG773">
        <v>1</v>
      </c>
      <c r="BH773">
        <v>1</v>
      </c>
      <c r="BI773">
        <v>1</v>
      </c>
      <c r="BJ773">
        <v>1</v>
      </c>
      <c r="BK773">
        <v>1</v>
      </c>
      <c r="BL773">
        <v>1</v>
      </c>
      <c r="BM773">
        <v>1</v>
      </c>
      <c r="BN773">
        <v>1</v>
      </c>
      <c r="BO773">
        <v>1</v>
      </c>
      <c r="BP773">
        <v>1</v>
      </c>
      <c r="BQ773">
        <v>1</v>
      </c>
      <c r="BR773">
        <v>1</v>
      </c>
      <c r="BS773">
        <v>1</v>
      </c>
      <c r="BT773">
        <v>1</v>
      </c>
      <c r="BU773">
        <v>1</v>
      </c>
      <c r="BV773">
        <v>0</v>
      </c>
      <c r="BW773">
        <v>0</v>
      </c>
    </row>
    <row r="774" spans="1:75" x14ac:dyDescent="0.25">
      <c r="A774">
        <v>2449000</v>
      </c>
      <c r="B774">
        <v>2</v>
      </c>
      <c r="C774" s="1">
        <v>14671</v>
      </c>
      <c r="D774">
        <v>1</v>
      </c>
      <c r="E774">
        <v>12.8</v>
      </c>
      <c r="F774">
        <v>31.6</v>
      </c>
      <c r="G774">
        <v>7</v>
      </c>
      <c r="H774">
        <v>5</v>
      </c>
      <c r="I774">
        <v>1</v>
      </c>
      <c r="J774">
        <v>1</v>
      </c>
      <c r="K774">
        <v>0</v>
      </c>
      <c r="L774">
        <v>1073</v>
      </c>
      <c r="M774">
        <v>1</v>
      </c>
      <c r="N774">
        <v>0</v>
      </c>
      <c r="O774">
        <v>0</v>
      </c>
      <c r="P774">
        <v>0</v>
      </c>
      <c r="Q774">
        <v>0</v>
      </c>
      <c r="R774">
        <v>0</v>
      </c>
      <c r="S774">
        <v>0</v>
      </c>
      <c r="T774">
        <v>12.8</v>
      </c>
      <c r="U774">
        <v>0</v>
      </c>
      <c r="V774">
        <v>1.3</v>
      </c>
      <c r="W774">
        <v>1.6</v>
      </c>
      <c r="X774">
        <v>6.7</v>
      </c>
      <c r="Y774">
        <v>0</v>
      </c>
      <c r="Z774">
        <v>0</v>
      </c>
      <c r="AA774">
        <v>0</v>
      </c>
      <c r="AB774">
        <v>0</v>
      </c>
      <c r="AC774">
        <v>0</v>
      </c>
      <c r="AD774">
        <v>0</v>
      </c>
      <c r="AE774">
        <v>0</v>
      </c>
      <c r="AF774">
        <v>0</v>
      </c>
      <c r="AG774">
        <v>0</v>
      </c>
      <c r="AH774">
        <v>0</v>
      </c>
      <c r="AI774">
        <v>0</v>
      </c>
      <c r="AJ774">
        <v>0</v>
      </c>
      <c r="AK774">
        <v>0</v>
      </c>
      <c r="AL774">
        <v>0</v>
      </c>
      <c r="AM774">
        <v>0</v>
      </c>
      <c r="AN774">
        <v>0</v>
      </c>
      <c r="AO774">
        <v>9.1999999999999993</v>
      </c>
      <c r="AP774">
        <v>0</v>
      </c>
      <c r="AQ774">
        <v>0</v>
      </c>
      <c r="AR774">
        <v>0</v>
      </c>
      <c r="AS774">
        <v>1</v>
      </c>
      <c r="AT774">
        <v>1</v>
      </c>
      <c r="AU774">
        <v>1</v>
      </c>
      <c r="AV774">
        <v>1</v>
      </c>
      <c r="AW774">
        <v>1</v>
      </c>
      <c r="AX774">
        <v>1</v>
      </c>
      <c r="AY774">
        <v>1</v>
      </c>
      <c r="AZ774">
        <v>1</v>
      </c>
      <c r="BA774">
        <v>1</v>
      </c>
      <c r="BB774">
        <v>1</v>
      </c>
      <c r="BC774">
        <v>1</v>
      </c>
      <c r="BD774">
        <v>1</v>
      </c>
      <c r="BE774">
        <v>1</v>
      </c>
      <c r="BF774">
        <v>1</v>
      </c>
      <c r="BG774">
        <v>1</v>
      </c>
      <c r="BH774">
        <v>1</v>
      </c>
      <c r="BI774">
        <v>1</v>
      </c>
      <c r="BJ774">
        <v>1</v>
      </c>
      <c r="BK774">
        <v>1</v>
      </c>
      <c r="BL774">
        <v>1</v>
      </c>
      <c r="BM774">
        <v>1</v>
      </c>
      <c r="BN774">
        <v>1</v>
      </c>
      <c r="BO774">
        <v>1</v>
      </c>
      <c r="BP774">
        <v>1</v>
      </c>
      <c r="BQ774">
        <v>1</v>
      </c>
      <c r="BR774">
        <v>1</v>
      </c>
      <c r="BS774">
        <v>1</v>
      </c>
      <c r="BT774">
        <v>1</v>
      </c>
      <c r="BU774">
        <v>1</v>
      </c>
      <c r="BV774">
        <v>1</v>
      </c>
      <c r="BW774">
        <v>1</v>
      </c>
    </row>
    <row r="775" spans="1:75" x14ac:dyDescent="0.25">
      <c r="A775">
        <v>2449000</v>
      </c>
      <c r="B775">
        <v>2</v>
      </c>
      <c r="C775" s="1">
        <v>14702</v>
      </c>
      <c r="D775">
        <v>1</v>
      </c>
      <c r="E775">
        <v>12.4</v>
      </c>
      <c r="F775">
        <v>67.900000000000006</v>
      </c>
      <c r="G775">
        <v>8</v>
      </c>
      <c r="H775">
        <v>9</v>
      </c>
      <c r="I775">
        <v>1</v>
      </c>
      <c r="J775">
        <v>1</v>
      </c>
      <c r="K775">
        <v>0</v>
      </c>
      <c r="L775">
        <v>1073</v>
      </c>
      <c r="M775">
        <v>1</v>
      </c>
      <c r="N775">
        <v>0</v>
      </c>
      <c r="O775">
        <v>0</v>
      </c>
      <c r="P775">
        <v>10.7</v>
      </c>
      <c r="Q775">
        <v>9.9</v>
      </c>
      <c r="R775">
        <v>0</v>
      </c>
      <c r="S775">
        <v>0</v>
      </c>
      <c r="T775">
        <v>0</v>
      </c>
      <c r="U775">
        <v>12.4</v>
      </c>
      <c r="V775">
        <v>0</v>
      </c>
      <c r="W775">
        <v>0</v>
      </c>
      <c r="X775">
        <v>0</v>
      </c>
      <c r="Y775">
        <v>0</v>
      </c>
      <c r="Z775">
        <v>0</v>
      </c>
      <c r="AA775">
        <v>0</v>
      </c>
      <c r="AB775">
        <v>5.3</v>
      </c>
      <c r="AC775">
        <v>4</v>
      </c>
      <c r="AD775">
        <v>0</v>
      </c>
      <c r="AE775">
        <v>0</v>
      </c>
      <c r="AF775">
        <v>0</v>
      </c>
      <c r="AG775">
        <v>9</v>
      </c>
      <c r="AH775">
        <v>0</v>
      </c>
      <c r="AI775">
        <v>0</v>
      </c>
      <c r="AJ775">
        <v>7.4</v>
      </c>
      <c r="AK775">
        <v>0</v>
      </c>
      <c r="AL775">
        <v>0</v>
      </c>
      <c r="AM775">
        <v>8.4</v>
      </c>
      <c r="AN775">
        <v>0.8</v>
      </c>
      <c r="AO775">
        <v>0</v>
      </c>
      <c r="AP775">
        <v>0</v>
      </c>
      <c r="AQ775">
        <v>0</v>
      </c>
      <c r="AS775">
        <v>1</v>
      </c>
      <c r="AT775">
        <v>1</v>
      </c>
      <c r="AU775">
        <v>1</v>
      </c>
      <c r="AV775">
        <v>1</v>
      </c>
      <c r="AW775">
        <v>1</v>
      </c>
      <c r="AX775">
        <v>1</v>
      </c>
      <c r="AY775">
        <v>1</v>
      </c>
      <c r="AZ775">
        <v>1</v>
      </c>
      <c r="BA775">
        <v>1</v>
      </c>
      <c r="BB775">
        <v>1</v>
      </c>
      <c r="BC775">
        <v>1</v>
      </c>
      <c r="BD775">
        <v>1</v>
      </c>
      <c r="BE775">
        <v>1</v>
      </c>
      <c r="BF775">
        <v>1</v>
      </c>
      <c r="BG775">
        <v>1</v>
      </c>
      <c r="BH775">
        <v>1</v>
      </c>
      <c r="BI775">
        <v>1</v>
      </c>
      <c r="BJ775">
        <v>1</v>
      </c>
      <c r="BK775">
        <v>1</v>
      </c>
      <c r="BL775">
        <v>1</v>
      </c>
      <c r="BM775">
        <v>1</v>
      </c>
      <c r="BN775">
        <v>1</v>
      </c>
      <c r="BO775">
        <v>1</v>
      </c>
      <c r="BP775">
        <v>1</v>
      </c>
      <c r="BQ775">
        <v>1</v>
      </c>
      <c r="BR775">
        <v>1</v>
      </c>
      <c r="BS775">
        <v>1</v>
      </c>
      <c r="BT775">
        <v>1</v>
      </c>
      <c r="BU775">
        <v>1</v>
      </c>
      <c r="BV775">
        <v>1</v>
      </c>
      <c r="BW775">
        <v>0</v>
      </c>
    </row>
    <row r="776" spans="1:75" x14ac:dyDescent="0.25">
      <c r="A776">
        <v>2449000</v>
      </c>
      <c r="B776">
        <v>2</v>
      </c>
      <c r="C776" s="1">
        <v>14732</v>
      </c>
      <c r="D776">
        <v>1</v>
      </c>
      <c r="E776">
        <v>30.2</v>
      </c>
      <c r="F776">
        <v>88.9</v>
      </c>
      <c r="G776">
        <v>31</v>
      </c>
      <c r="H776">
        <v>5</v>
      </c>
      <c r="I776">
        <v>1</v>
      </c>
      <c r="J776">
        <v>1</v>
      </c>
      <c r="K776">
        <v>0</v>
      </c>
      <c r="L776">
        <v>1073</v>
      </c>
      <c r="M776">
        <v>1</v>
      </c>
      <c r="N776">
        <v>3.7</v>
      </c>
      <c r="O776">
        <v>12</v>
      </c>
      <c r="P776">
        <v>20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23</v>
      </c>
      <c r="AQ776">
        <v>0</v>
      </c>
      <c r="AR776">
        <v>30.2</v>
      </c>
      <c r="AS776">
        <v>1</v>
      </c>
      <c r="AT776">
        <v>1</v>
      </c>
      <c r="AU776">
        <v>1</v>
      </c>
      <c r="AV776">
        <v>1</v>
      </c>
      <c r="AW776">
        <v>1</v>
      </c>
      <c r="AX776">
        <v>1</v>
      </c>
      <c r="AY776">
        <v>1</v>
      </c>
      <c r="AZ776">
        <v>1</v>
      </c>
      <c r="BA776">
        <v>1</v>
      </c>
      <c r="BB776">
        <v>1</v>
      </c>
      <c r="BC776">
        <v>1</v>
      </c>
      <c r="BD776">
        <v>1</v>
      </c>
      <c r="BE776">
        <v>1</v>
      </c>
      <c r="BF776">
        <v>1</v>
      </c>
      <c r="BG776">
        <v>1</v>
      </c>
      <c r="BH776">
        <v>1</v>
      </c>
      <c r="BI776">
        <v>1</v>
      </c>
      <c r="BJ776">
        <v>1</v>
      </c>
      <c r="BK776">
        <v>1</v>
      </c>
      <c r="BL776">
        <v>1</v>
      </c>
      <c r="BM776">
        <v>1</v>
      </c>
      <c r="BN776">
        <v>1</v>
      </c>
      <c r="BO776">
        <v>1</v>
      </c>
      <c r="BP776">
        <v>1</v>
      </c>
      <c r="BQ776">
        <v>1</v>
      </c>
      <c r="BR776">
        <v>1</v>
      </c>
      <c r="BS776">
        <v>1</v>
      </c>
      <c r="BT776">
        <v>1</v>
      </c>
      <c r="BU776">
        <v>1</v>
      </c>
      <c r="BV776">
        <v>1</v>
      </c>
      <c r="BW776">
        <v>1</v>
      </c>
    </row>
    <row r="777" spans="1:75" x14ac:dyDescent="0.25">
      <c r="A777">
        <v>2449000</v>
      </c>
      <c r="B777">
        <v>2</v>
      </c>
      <c r="C777" s="1">
        <v>14763</v>
      </c>
      <c r="D777">
        <v>1</v>
      </c>
      <c r="E777">
        <v>9.3000000000000007</v>
      </c>
      <c r="F777">
        <v>17.3</v>
      </c>
      <c r="G777">
        <v>23</v>
      </c>
      <c r="H777">
        <v>4</v>
      </c>
      <c r="I777">
        <v>1</v>
      </c>
      <c r="J777">
        <v>1</v>
      </c>
      <c r="K777">
        <v>0</v>
      </c>
      <c r="L777">
        <v>1073</v>
      </c>
      <c r="M777">
        <v>1</v>
      </c>
      <c r="N777">
        <v>0</v>
      </c>
      <c r="O777">
        <v>0</v>
      </c>
      <c r="P777">
        <v>0</v>
      </c>
      <c r="Q777">
        <v>0</v>
      </c>
      <c r="R777">
        <v>0</v>
      </c>
      <c r="S777">
        <v>0</v>
      </c>
      <c r="T777">
        <v>0</v>
      </c>
      <c r="U777">
        <v>0</v>
      </c>
      <c r="V777">
        <v>0</v>
      </c>
      <c r="W777">
        <v>2</v>
      </c>
      <c r="X777">
        <v>3</v>
      </c>
      <c r="Y777">
        <v>0</v>
      </c>
      <c r="Z777">
        <v>0</v>
      </c>
      <c r="AA777">
        <v>0</v>
      </c>
      <c r="AB777">
        <v>0</v>
      </c>
      <c r="AC777">
        <v>0</v>
      </c>
      <c r="AD777">
        <v>0</v>
      </c>
      <c r="AE777">
        <v>0</v>
      </c>
      <c r="AF777">
        <v>0</v>
      </c>
      <c r="AG777">
        <v>0</v>
      </c>
      <c r="AH777">
        <v>0</v>
      </c>
      <c r="AI777">
        <v>3</v>
      </c>
      <c r="AJ777">
        <v>9.3000000000000007</v>
      </c>
      <c r="AK777">
        <v>0</v>
      </c>
      <c r="AL777">
        <v>0</v>
      </c>
      <c r="AM777">
        <v>0</v>
      </c>
      <c r="AN777">
        <v>0</v>
      </c>
      <c r="AO777">
        <v>0</v>
      </c>
      <c r="AP777">
        <v>0</v>
      </c>
      <c r="AQ777">
        <v>0</v>
      </c>
      <c r="AS777">
        <v>1</v>
      </c>
      <c r="AT777">
        <v>1</v>
      </c>
      <c r="AU777">
        <v>1</v>
      </c>
      <c r="AV777">
        <v>1</v>
      </c>
      <c r="AW777">
        <v>1</v>
      </c>
      <c r="AX777">
        <v>1</v>
      </c>
      <c r="AY777">
        <v>1</v>
      </c>
      <c r="AZ777">
        <v>1</v>
      </c>
      <c r="BA777">
        <v>1</v>
      </c>
      <c r="BB777">
        <v>1</v>
      </c>
      <c r="BC777">
        <v>1</v>
      </c>
      <c r="BD777">
        <v>1</v>
      </c>
      <c r="BE777">
        <v>1</v>
      </c>
      <c r="BF777">
        <v>1</v>
      </c>
      <c r="BG777">
        <v>1</v>
      </c>
      <c r="BH777">
        <v>1</v>
      </c>
      <c r="BI777">
        <v>1</v>
      </c>
      <c r="BJ777">
        <v>1</v>
      </c>
      <c r="BK777">
        <v>1</v>
      </c>
      <c r="BL777">
        <v>1</v>
      </c>
      <c r="BM777">
        <v>1</v>
      </c>
      <c r="BN777">
        <v>1</v>
      </c>
      <c r="BO777">
        <v>1</v>
      </c>
      <c r="BP777">
        <v>1</v>
      </c>
      <c r="BQ777">
        <v>1</v>
      </c>
      <c r="BR777">
        <v>1</v>
      </c>
      <c r="BS777">
        <v>1</v>
      </c>
      <c r="BT777">
        <v>1</v>
      </c>
      <c r="BU777">
        <v>1</v>
      </c>
      <c r="BV777">
        <v>1</v>
      </c>
      <c r="BW777">
        <v>0</v>
      </c>
    </row>
    <row r="778" spans="1:75" x14ac:dyDescent="0.25">
      <c r="A778">
        <v>2449000</v>
      </c>
      <c r="B778">
        <v>2</v>
      </c>
      <c r="C778" s="1">
        <v>14793</v>
      </c>
      <c r="D778">
        <v>1</v>
      </c>
      <c r="E778">
        <v>15.6</v>
      </c>
      <c r="F778">
        <v>28</v>
      </c>
      <c r="G778">
        <v>29</v>
      </c>
      <c r="H778">
        <v>2</v>
      </c>
      <c r="I778">
        <v>1</v>
      </c>
      <c r="J778">
        <v>1</v>
      </c>
      <c r="K778">
        <v>0</v>
      </c>
      <c r="L778">
        <v>1073</v>
      </c>
      <c r="M778">
        <v>1</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12.4</v>
      </c>
      <c r="AJ778">
        <v>0</v>
      </c>
      <c r="AK778">
        <v>0</v>
      </c>
      <c r="AL778">
        <v>0</v>
      </c>
      <c r="AM778">
        <v>0</v>
      </c>
      <c r="AN778">
        <v>0</v>
      </c>
      <c r="AO778">
        <v>0</v>
      </c>
      <c r="AP778">
        <v>15.6</v>
      </c>
      <c r="AQ778">
        <v>0</v>
      </c>
      <c r="AR778">
        <v>0</v>
      </c>
      <c r="AS778">
        <v>1</v>
      </c>
      <c r="AT778">
        <v>1</v>
      </c>
      <c r="AU778">
        <v>1</v>
      </c>
      <c r="AV778">
        <v>1</v>
      </c>
      <c r="AW778">
        <v>1</v>
      </c>
      <c r="AX778">
        <v>1</v>
      </c>
      <c r="AY778">
        <v>1</v>
      </c>
      <c r="AZ778">
        <v>1</v>
      </c>
      <c r="BA778">
        <v>1</v>
      </c>
      <c r="BB778">
        <v>1</v>
      </c>
      <c r="BC778">
        <v>1</v>
      </c>
      <c r="BD778">
        <v>1</v>
      </c>
      <c r="BE778">
        <v>1</v>
      </c>
      <c r="BF778">
        <v>1</v>
      </c>
      <c r="BG778">
        <v>1</v>
      </c>
      <c r="BH778">
        <v>1</v>
      </c>
      <c r="BI778">
        <v>1</v>
      </c>
      <c r="BJ778">
        <v>1</v>
      </c>
      <c r="BK778">
        <v>1</v>
      </c>
      <c r="BL778">
        <v>1</v>
      </c>
      <c r="BM778">
        <v>1</v>
      </c>
      <c r="BN778">
        <v>1</v>
      </c>
      <c r="BO778">
        <v>1</v>
      </c>
      <c r="BP778">
        <v>1</v>
      </c>
      <c r="BQ778">
        <v>1</v>
      </c>
      <c r="BR778">
        <v>1</v>
      </c>
      <c r="BS778">
        <v>1</v>
      </c>
      <c r="BT778">
        <v>1</v>
      </c>
      <c r="BU778">
        <v>1</v>
      </c>
      <c r="BV778">
        <v>1</v>
      </c>
      <c r="BW778">
        <v>1</v>
      </c>
    </row>
    <row r="779" spans="1:75" x14ac:dyDescent="0.25">
      <c r="A779">
        <v>2449000</v>
      </c>
      <c r="B779">
        <v>2</v>
      </c>
      <c r="C779" s="1">
        <v>14824</v>
      </c>
      <c r="D779">
        <v>1</v>
      </c>
      <c r="E779">
        <v>30</v>
      </c>
      <c r="F779">
        <v>86</v>
      </c>
      <c r="G779">
        <v>17</v>
      </c>
      <c r="H779">
        <v>5</v>
      </c>
      <c r="I779">
        <v>1</v>
      </c>
      <c r="J779">
        <v>1</v>
      </c>
      <c r="K779">
        <v>0</v>
      </c>
      <c r="L779">
        <v>1073</v>
      </c>
      <c r="M779">
        <v>1</v>
      </c>
      <c r="N779">
        <v>0</v>
      </c>
      <c r="O779">
        <v>0</v>
      </c>
      <c r="P779">
        <v>0</v>
      </c>
      <c r="Q779">
        <v>0</v>
      </c>
      <c r="R779">
        <v>0</v>
      </c>
      <c r="S779">
        <v>0</v>
      </c>
      <c r="T779">
        <v>0</v>
      </c>
      <c r="U779">
        <v>13.3</v>
      </c>
      <c r="V779">
        <v>12</v>
      </c>
      <c r="W779">
        <v>0</v>
      </c>
      <c r="X779">
        <v>0</v>
      </c>
      <c r="Y779">
        <v>0</v>
      </c>
      <c r="Z779">
        <v>0</v>
      </c>
      <c r="AA779">
        <v>0</v>
      </c>
      <c r="AB779">
        <v>0</v>
      </c>
      <c r="AC779">
        <v>0</v>
      </c>
      <c r="AD779">
        <v>30</v>
      </c>
      <c r="AE779">
        <v>0</v>
      </c>
      <c r="AF779">
        <v>0</v>
      </c>
      <c r="AG779">
        <v>0</v>
      </c>
      <c r="AH779">
        <v>0</v>
      </c>
      <c r="AI779">
        <v>0</v>
      </c>
      <c r="AJ779">
        <v>0</v>
      </c>
      <c r="AK779">
        <v>0</v>
      </c>
      <c r="AL779">
        <v>11.5</v>
      </c>
      <c r="AM779">
        <v>19.2</v>
      </c>
      <c r="AN779">
        <v>0</v>
      </c>
      <c r="AO779">
        <v>0</v>
      </c>
      <c r="AP779">
        <v>0</v>
      </c>
      <c r="AQ779">
        <v>0</v>
      </c>
      <c r="AR779">
        <v>0</v>
      </c>
      <c r="AS779">
        <v>1</v>
      </c>
      <c r="AT779">
        <v>1</v>
      </c>
      <c r="AU779">
        <v>1</v>
      </c>
      <c r="AV779">
        <v>1</v>
      </c>
      <c r="AW779">
        <v>1</v>
      </c>
      <c r="AX779">
        <v>1</v>
      </c>
      <c r="AY779">
        <v>1</v>
      </c>
      <c r="AZ779">
        <v>1</v>
      </c>
      <c r="BA779">
        <v>1</v>
      </c>
      <c r="BB779">
        <v>1</v>
      </c>
      <c r="BC779">
        <v>1</v>
      </c>
      <c r="BD779">
        <v>1</v>
      </c>
      <c r="BE779">
        <v>1</v>
      </c>
      <c r="BF779">
        <v>1</v>
      </c>
      <c r="BG779">
        <v>1</v>
      </c>
      <c r="BH779">
        <v>1</v>
      </c>
      <c r="BI779">
        <v>1</v>
      </c>
      <c r="BJ779">
        <v>1</v>
      </c>
      <c r="BK779">
        <v>1</v>
      </c>
      <c r="BL779">
        <v>1</v>
      </c>
      <c r="BM779">
        <v>1</v>
      </c>
      <c r="BN779">
        <v>1</v>
      </c>
      <c r="BO779">
        <v>1</v>
      </c>
      <c r="BP779">
        <v>1</v>
      </c>
      <c r="BQ779">
        <v>1</v>
      </c>
      <c r="BR779">
        <v>1</v>
      </c>
      <c r="BS779">
        <v>1</v>
      </c>
      <c r="BT779">
        <v>1</v>
      </c>
      <c r="BU779">
        <v>1</v>
      </c>
      <c r="BV779">
        <v>1</v>
      </c>
      <c r="BW779">
        <v>1</v>
      </c>
    </row>
    <row r="780" spans="1:75" x14ac:dyDescent="0.25">
      <c r="A780">
        <v>2449000</v>
      </c>
      <c r="B780">
        <v>2</v>
      </c>
      <c r="C780" s="1">
        <v>14855</v>
      </c>
      <c r="D780">
        <v>1</v>
      </c>
      <c r="E780">
        <v>31</v>
      </c>
      <c r="F780">
        <v>58.9</v>
      </c>
      <c r="G780">
        <v>12</v>
      </c>
      <c r="H780">
        <v>5</v>
      </c>
      <c r="I780">
        <v>1</v>
      </c>
      <c r="J780">
        <v>1</v>
      </c>
      <c r="K780">
        <v>0</v>
      </c>
      <c r="L780">
        <v>1073</v>
      </c>
      <c r="M780">
        <v>1</v>
      </c>
      <c r="N780">
        <v>0</v>
      </c>
      <c r="O780">
        <v>0</v>
      </c>
      <c r="P780">
        <v>0</v>
      </c>
      <c r="Q780">
        <v>0</v>
      </c>
      <c r="R780">
        <v>0</v>
      </c>
      <c r="S780">
        <v>0</v>
      </c>
      <c r="T780">
        <v>0</v>
      </c>
      <c r="U780">
        <v>0</v>
      </c>
      <c r="V780">
        <v>0</v>
      </c>
      <c r="W780">
        <v>0</v>
      </c>
      <c r="X780">
        <v>0</v>
      </c>
      <c r="Y780">
        <v>31</v>
      </c>
      <c r="Z780">
        <v>0</v>
      </c>
      <c r="AA780">
        <v>0</v>
      </c>
      <c r="AB780">
        <v>0</v>
      </c>
      <c r="AC780">
        <v>0</v>
      </c>
      <c r="AD780">
        <v>0</v>
      </c>
      <c r="AE780">
        <v>0</v>
      </c>
      <c r="AF780">
        <v>0</v>
      </c>
      <c r="AG780">
        <v>0</v>
      </c>
      <c r="AH780">
        <v>13.6</v>
      </c>
      <c r="AI780">
        <v>3.5</v>
      </c>
      <c r="AJ780">
        <v>5.3</v>
      </c>
      <c r="AK780">
        <v>0</v>
      </c>
      <c r="AL780">
        <v>0</v>
      </c>
      <c r="AM780">
        <v>0</v>
      </c>
      <c r="AN780">
        <v>5.5</v>
      </c>
      <c r="AO780">
        <v>0</v>
      </c>
      <c r="AP780">
        <v>0</v>
      </c>
      <c r="AQ780">
        <v>0</v>
      </c>
      <c r="AS780">
        <v>1</v>
      </c>
      <c r="AT780">
        <v>1</v>
      </c>
      <c r="AU780">
        <v>1</v>
      </c>
      <c r="AV780">
        <v>1</v>
      </c>
      <c r="AW780">
        <v>1</v>
      </c>
      <c r="AX780">
        <v>1</v>
      </c>
      <c r="AY780">
        <v>1</v>
      </c>
      <c r="AZ780">
        <v>1</v>
      </c>
      <c r="BA780">
        <v>1</v>
      </c>
      <c r="BB780">
        <v>1</v>
      </c>
      <c r="BC780">
        <v>1</v>
      </c>
      <c r="BD780">
        <v>1</v>
      </c>
      <c r="BE780">
        <v>1</v>
      </c>
      <c r="BF780">
        <v>1</v>
      </c>
      <c r="BG780">
        <v>1</v>
      </c>
      <c r="BH780">
        <v>1</v>
      </c>
      <c r="BI780">
        <v>1</v>
      </c>
      <c r="BJ780">
        <v>1</v>
      </c>
      <c r="BK780">
        <v>1</v>
      </c>
      <c r="BL780">
        <v>1</v>
      </c>
      <c r="BM780">
        <v>1</v>
      </c>
      <c r="BN780">
        <v>1</v>
      </c>
      <c r="BO780">
        <v>1</v>
      </c>
      <c r="BP780">
        <v>1</v>
      </c>
      <c r="BQ780">
        <v>1</v>
      </c>
      <c r="BR780">
        <v>1</v>
      </c>
      <c r="BS780">
        <v>1</v>
      </c>
      <c r="BT780">
        <v>1</v>
      </c>
      <c r="BU780">
        <v>1</v>
      </c>
      <c r="BV780">
        <v>1</v>
      </c>
      <c r="BW780">
        <v>0</v>
      </c>
    </row>
    <row r="781" spans="1:75" x14ac:dyDescent="0.25">
      <c r="A781">
        <v>2449000</v>
      </c>
      <c r="B781">
        <v>2</v>
      </c>
      <c r="C781" s="1">
        <v>14885</v>
      </c>
      <c r="D781">
        <v>1</v>
      </c>
      <c r="E781">
        <v>24.3</v>
      </c>
      <c r="F781">
        <v>106.6</v>
      </c>
      <c r="G781">
        <v>22</v>
      </c>
      <c r="H781">
        <v>9</v>
      </c>
      <c r="I781">
        <v>1</v>
      </c>
      <c r="J781">
        <v>1</v>
      </c>
      <c r="K781">
        <v>0</v>
      </c>
      <c r="L781">
        <v>1073</v>
      </c>
      <c r="M781">
        <v>1</v>
      </c>
      <c r="N781">
        <v>0</v>
      </c>
      <c r="O781">
        <v>9.9</v>
      </c>
      <c r="P781">
        <v>1.6</v>
      </c>
      <c r="Q781">
        <v>0</v>
      </c>
      <c r="R781">
        <v>0</v>
      </c>
      <c r="S781">
        <v>0</v>
      </c>
      <c r="T781">
        <v>0</v>
      </c>
      <c r="U781">
        <v>0</v>
      </c>
      <c r="V781">
        <v>7.3</v>
      </c>
      <c r="W781">
        <v>0</v>
      </c>
      <c r="X781">
        <v>0</v>
      </c>
      <c r="Y781">
        <v>6.8</v>
      </c>
      <c r="Z781">
        <v>0</v>
      </c>
      <c r="AA781">
        <v>0</v>
      </c>
      <c r="AB781">
        <v>0</v>
      </c>
      <c r="AC781">
        <v>0</v>
      </c>
      <c r="AD781">
        <v>0</v>
      </c>
      <c r="AE781">
        <v>0</v>
      </c>
      <c r="AF781">
        <v>0</v>
      </c>
      <c r="AG781">
        <v>0</v>
      </c>
      <c r="AH781">
        <v>0</v>
      </c>
      <c r="AI781">
        <v>24.3</v>
      </c>
      <c r="AJ781">
        <v>0</v>
      </c>
      <c r="AK781">
        <v>0</v>
      </c>
      <c r="AL781">
        <v>3.4</v>
      </c>
      <c r="AM781">
        <v>0</v>
      </c>
      <c r="AN781">
        <v>17.600000000000001</v>
      </c>
      <c r="AO781">
        <v>12</v>
      </c>
      <c r="AP781">
        <v>23.7</v>
      </c>
      <c r="AQ781">
        <v>0</v>
      </c>
      <c r="AR781">
        <v>0</v>
      </c>
      <c r="AS781">
        <v>1</v>
      </c>
      <c r="AT781">
        <v>1</v>
      </c>
      <c r="AU781">
        <v>1</v>
      </c>
      <c r="AV781">
        <v>1</v>
      </c>
      <c r="AW781">
        <v>1</v>
      </c>
      <c r="AX781">
        <v>1</v>
      </c>
      <c r="AY781">
        <v>1</v>
      </c>
      <c r="AZ781">
        <v>1</v>
      </c>
      <c r="BA781">
        <v>1</v>
      </c>
      <c r="BB781">
        <v>1</v>
      </c>
      <c r="BC781">
        <v>1</v>
      </c>
      <c r="BD781">
        <v>1</v>
      </c>
      <c r="BE781">
        <v>1</v>
      </c>
      <c r="BF781">
        <v>1</v>
      </c>
      <c r="BG781">
        <v>1</v>
      </c>
      <c r="BH781">
        <v>1</v>
      </c>
      <c r="BI781">
        <v>1</v>
      </c>
      <c r="BJ781">
        <v>1</v>
      </c>
      <c r="BK781">
        <v>1</v>
      </c>
      <c r="BL781">
        <v>1</v>
      </c>
      <c r="BM781">
        <v>1</v>
      </c>
      <c r="BN781">
        <v>1</v>
      </c>
      <c r="BO781">
        <v>1</v>
      </c>
      <c r="BP781">
        <v>1</v>
      </c>
      <c r="BQ781">
        <v>1</v>
      </c>
      <c r="BR781">
        <v>1</v>
      </c>
      <c r="BS781">
        <v>1</v>
      </c>
      <c r="BT781">
        <v>1</v>
      </c>
      <c r="BU781">
        <v>1</v>
      </c>
      <c r="BV781">
        <v>1</v>
      </c>
      <c r="BW781">
        <v>1</v>
      </c>
    </row>
    <row r="782" spans="1:75" x14ac:dyDescent="0.25">
      <c r="A782">
        <v>2449000</v>
      </c>
      <c r="B782">
        <v>2</v>
      </c>
      <c r="C782" s="1">
        <v>14916</v>
      </c>
      <c r="D782">
        <v>1</v>
      </c>
      <c r="E782">
        <v>23</v>
      </c>
      <c r="F782">
        <v>63.2</v>
      </c>
      <c r="G782">
        <v>23</v>
      </c>
      <c r="H782">
        <v>7</v>
      </c>
      <c r="I782">
        <v>1</v>
      </c>
      <c r="J782">
        <v>1</v>
      </c>
      <c r="K782">
        <v>0</v>
      </c>
      <c r="L782">
        <v>1073</v>
      </c>
      <c r="M782">
        <v>1</v>
      </c>
      <c r="N782">
        <v>0</v>
      </c>
      <c r="O782">
        <v>0</v>
      </c>
      <c r="P782">
        <v>0</v>
      </c>
      <c r="Q782">
        <v>6.2</v>
      </c>
      <c r="R782">
        <v>10.6</v>
      </c>
      <c r="S782">
        <v>7.2</v>
      </c>
      <c r="T782">
        <v>0</v>
      </c>
      <c r="U782">
        <v>0</v>
      </c>
      <c r="V782">
        <v>0</v>
      </c>
      <c r="W782">
        <v>0</v>
      </c>
      <c r="X782">
        <v>0</v>
      </c>
      <c r="Y782">
        <v>7.5</v>
      </c>
      <c r="Z782">
        <v>0</v>
      </c>
      <c r="AA782">
        <v>0</v>
      </c>
      <c r="AB782">
        <v>0</v>
      </c>
      <c r="AC782">
        <v>0</v>
      </c>
      <c r="AD782">
        <v>0</v>
      </c>
      <c r="AE782">
        <v>0</v>
      </c>
      <c r="AF782">
        <v>0</v>
      </c>
      <c r="AG782">
        <v>0</v>
      </c>
      <c r="AH782">
        <v>0</v>
      </c>
      <c r="AI782">
        <v>0</v>
      </c>
      <c r="AJ782">
        <v>23</v>
      </c>
      <c r="AK782">
        <v>0</v>
      </c>
      <c r="AL782">
        <v>4.8</v>
      </c>
      <c r="AM782">
        <v>3.9</v>
      </c>
      <c r="AN782">
        <v>0</v>
      </c>
      <c r="AO782">
        <v>0</v>
      </c>
      <c r="AP782">
        <v>0</v>
      </c>
      <c r="AQ782">
        <v>0</v>
      </c>
      <c r="AS782">
        <v>1</v>
      </c>
      <c r="AT782">
        <v>1</v>
      </c>
      <c r="AU782">
        <v>1</v>
      </c>
      <c r="AV782">
        <v>1</v>
      </c>
      <c r="AW782">
        <v>1</v>
      </c>
      <c r="AX782">
        <v>1</v>
      </c>
      <c r="AY782">
        <v>1</v>
      </c>
      <c r="AZ782">
        <v>1</v>
      </c>
      <c r="BA782">
        <v>1</v>
      </c>
      <c r="BB782">
        <v>1</v>
      </c>
      <c r="BC782">
        <v>1</v>
      </c>
      <c r="BD782">
        <v>1</v>
      </c>
      <c r="BE782">
        <v>1</v>
      </c>
      <c r="BF782">
        <v>1</v>
      </c>
      <c r="BG782">
        <v>1</v>
      </c>
      <c r="BH782">
        <v>1</v>
      </c>
      <c r="BI782">
        <v>1</v>
      </c>
      <c r="BJ782">
        <v>1</v>
      </c>
      <c r="BK782">
        <v>1</v>
      </c>
      <c r="BL782">
        <v>1</v>
      </c>
      <c r="BM782">
        <v>1</v>
      </c>
      <c r="BN782">
        <v>1</v>
      </c>
      <c r="BO782">
        <v>1</v>
      </c>
      <c r="BP782">
        <v>1</v>
      </c>
      <c r="BQ782">
        <v>1</v>
      </c>
      <c r="BR782">
        <v>1</v>
      </c>
      <c r="BS782">
        <v>1</v>
      </c>
      <c r="BT782">
        <v>1</v>
      </c>
      <c r="BU782">
        <v>1</v>
      </c>
      <c r="BV782">
        <v>1</v>
      </c>
      <c r="BW782">
        <v>0</v>
      </c>
    </row>
    <row r="783" spans="1:75" x14ac:dyDescent="0.25">
      <c r="A783">
        <v>2449000</v>
      </c>
      <c r="B783">
        <v>2</v>
      </c>
      <c r="C783" s="1">
        <v>14946</v>
      </c>
      <c r="D783">
        <v>1</v>
      </c>
      <c r="E783">
        <v>53.7</v>
      </c>
      <c r="F783">
        <v>237.6</v>
      </c>
      <c r="G783">
        <v>12</v>
      </c>
      <c r="H783">
        <v>10</v>
      </c>
      <c r="I783">
        <v>1</v>
      </c>
      <c r="J783">
        <v>1</v>
      </c>
      <c r="K783">
        <v>0</v>
      </c>
      <c r="L783">
        <v>1073</v>
      </c>
      <c r="M783">
        <v>1</v>
      </c>
      <c r="N783">
        <v>0</v>
      </c>
      <c r="O783">
        <v>0</v>
      </c>
      <c r="P783">
        <v>0</v>
      </c>
      <c r="Q783">
        <v>21.3</v>
      </c>
      <c r="R783">
        <v>0</v>
      </c>
      <c r="S783">
        <v>0</v>
      </c>
      <c r="T783">
        <v>0</v>
      </c>
      <c r="U783">
        <v>0</v>
      </c>
      <c r="V783">
        <v>12.7</v>
      </c>
      <c r="W783">
        <v>49.6</v>
      </c>
      <c r="X783">
        <v>0</v>
      </c>
      <c r="Y783">
        <v>53.7</v>
      </c>
      <c r="Z783">
        <v>16</v>
      </c>
      <c r="AA783">
        <v>0</v>
      </c>
      <c r="AB783">
        <v>0</v>
      </c>
      <c r="AC783">
        <v>12</v>
      </c>
      <c r="AD783">
        <v>0</v>
      </c>
      <c r="AE783">
        <v>19.8</v>
      </c>
      <c r="AF783">
        <v>23</v>
      </c>
      <c r="AG783">
        <v>0</v>
      </c>
      <c r="AH783">
        <v>0</v>
      </c>
      <c r="AI783">
        <v>0</v>
      </c>
      <c r="AJ783">
        <v>0</v>
      </c>
      <c r="AK783">
        <v>0</v>
      </c>
      <c r="AL783">
        <v>0</v>
      </c>
      <c r="AM783">
        <v>0</v>
      </c>
      <c r="AN783">
        <v>0</v>
      </c>
      <c r="AO783">
        <v>12</v>
      </c>
      <c r="AP783">
        <v>0</v>
      </c>
      <c r="AQ783">
        <v>17.5</v>
      </c>
      <c r="AR783">
        <v>0</v>
      </c>
      <c r="AS783">
        <v>1</v>
      </c>
      <c r="AT783">
        <v>1</v>
      </c>
      <c r="AU783">
        <v>1</v>
      </c>
      <c r="AV783">
        <v>1</v>
      </c>
      <c r="AW783">
        <v>1</v>
      </c>
      <c r="AX783">
        <v>1</v>
      </c>
      <c r="AY783">
        <v>1</v>
      </c>
      <c r="AZ783">
        <v>1</v>
      </c>
      <c r="BA783">
        <v>1</v>
      </c>
      <c r="BB783">
        <v>1</v>
      </c>
      <c r="BC783">
        <v>1</v>
      </c>
      <c r="BD783">
        <v>1</v>
      </c>
      <c r="BE783">
        <v>1</v>
      </c>
      <c r="BF783">
        <v>1</v>
      </c>
      <c r="BG783">
        <v>1</v>
      </c>
      <c r="BH783">
        <v>1</v>
      </c>
      <c r="BI783">
        <v>1</v>
      </c>
      <c r="BJ783">
        <v>1</v>
      </c>
      <c r="BK783">
        <v>1</v>
      </c>
      <c r="BL783">
        <v>1</v>
      </c>
      <c r="BM783">
        <v>1</v>
      </c>
      <c r="BN783">
        <v>1</v>
      </c>
      <c r="BO783">
        <v>1</v>
      </c>
      <c r="BP783">
        <v>1</v>
      </c>
      <c r="BQ783">
        <v>1</v>
      </c>
      <c r="BR783">
        <v>1</v>
      </c>
      <c r="BS783">
        <v>1</v>
      </c>
      <c r="BT783">
        <v>1</v>
      </c>
      <c r="BU783">
        <v>1</v>
      </c>
      <c r="BV783">
        <v>1</v>
      </c>
      <c r="BW783">
        <v>1</v>
      </c>
    </row>
    <row r="784" spans="1:75" x14ac:dyDescent="0.25">
      <c r="A784">
        <v>2449000</v>
      </c>
      <c r="B784">
        <v>2</v>
      </c>
      <c r="C784" s="1">
        <v>14977</v>
      </c>
      <c r="D784">
        <v>1</v>
      </c>
      <c r="E784">
        <v>36</v>
      </c>
      <c r="F784">
        <v>202.6</v>
      </c>
      <c r="G784">
        <v>6</v>
      </c>
      <c r="H784">
        <v>11</v>
      </c>
      <c r="I784">
        <v>1</v>
      </c>
      <c r="J784">
        <v>1</v>
      </c>
      <c r="K784">
        <v>0</v>
      </c>
      <c r="L784">
        <v>1756.30004882813</v>
      </c>
      <c r="M784">
        <v>1</v>
      </c>
      <c r="N784">
        <v>0</v>
      </c>
      <c r="O784">
        <v>0</v>
      </c>
      <c r="P784">
        <v>19</v>
      </c>
      <c r="Q784">
        <v>0</v>
      </c>
      <c r="R784">
        <v>0</v>
      </c>
      <c r="S784">
        <v>36</v>
      </c>
      <c r="T784">
        <v>0</v>
      </c>
      <c r="U784">
        <v>13</v>
      </c>
      <c r="V784">
        <v>20</v>
      </c>
      <c r="W784">
        <v>12.3</v>
      </c>
      <c r="X784">
        <v>0</v>
      </c>
      <c r="Y784">
        <v>0</v>
      </c>
      <c r="Z784">
        <v>0</v>
      </c>
      <c r="AA784">
        <v>6.4</v>
      </c>
      <c r="AB784">
        <v>7.3</v>
      </c>
      <c r="AC784">
        <v>25</v>
      </c>
      <c r="AD784">
        <v>0</v>
      </c>
      <c r="AE784">
        <v>0</v>
      </c>
      <c r="AF784">
        <v>0</v>
      </c>
      <c r="AG784">
        <v>0</v>
      </c>
      <c r="AH784">
        <v>0</v>
      </c>
      <c r="AI784">
        <v>0</v>
      </c>
      <c r="AJ784">
        <v>25.3</v>
      </c>
      <c r="AK784">
        <v>18.3</v>
      </c>
      <c r="AL784">
        <v>20</v>
      </c>
      <c r="AM784">
        <v>0</v>
      </c>
      <c r="AN784">
        <v>0</v>
      </c>
      <c r="AO784">
        <v>0</v>
      </c>
      <c r="AP784">
        <v>0</v>
      </c>
      <c r="AQ784">
        <v>0</v>
      </c>
      <c r="AR784">
        <v>0</v>
      </c>
      <c r="AS784">
        <v>1</v>
      </c>
      <c r="AT784">
        <v>1</v>
      </c>
      <c r="AU784">
        <v>1</v>
      </c>
      <c r="AV784">
        <v>1</v>
      </c>
      <c r="AW784">
        <v>1</v>
      </c>
      <c r="AX784">
        <v>1</v>
      </c>
      <c r="AY784">
        <v>1</v>
      </c>
      <c r="AZ784">
        <v>1</v>
      </c>
      <c r="BA784">
        <v>1</v>
      </c>
      <c r="BB784">
        <v>1</v>
      </c>
      <c r="BC784">
        <v>1</v>
      </c>
      <c r="BD784">
        <v>1</v>
      </c>
      <c r="BE784">
        <v>1</v>
      </c>
      <c r="BF784">
        <v>1</v>
      </c>
      <c r="BG784">
        <v>1</v>
      </c>
      <c r="BH784">
        <v>1</v>
      </c>
      <c r="BI784">
        <v>1</v>
      </c>
      <c r="BJ784">
        <v>1</v>
      </c>
      <c r="BK784">
        <v>1</v>
      </c>
      <c r="BL784">
        <v>1</v>
      </c>
      <c r="BM784">
        <v>1</v>
      </c>
      <c r="BN784">
        <v>1</v>
      </c>
      <c r="BO784">
        <v>1</v>
      </c>
      <c r="BP784">
        <v>1</v>
      </c>
      <c r="BQ784">
        <v>1</v>
      </c>
      <c r="BR784">
        <v>1</v>
      </c>
      <c r="BS784">
        <v>1</v>
      </c>
      <c r="BT784">
        <v>1</v>
      </c>
      <c r="BU784">
        <v>1</v>
      </c>
      <c r="BV784">
        <v>1</v>
      </c>
      <c r="BW784">
        <v>1</v>
      </c>
    </row>
    <row r="785" spans="1:75" x14ac:dyDescent="0.25">
      <c r="A785">
        <v>2449000</v>
      </c>
      <c r="B785">
        <v>2</v>
      </c>
      <c r="C785" s="1">
        <v>15008</v>
      </c>
      <c r="D785">
        <v>1</v>
      </c>
      <c r="E785">
        <v>75.400000000000006</v>
      </c>
      <c r="F785">
        <v>291.8</v>
      </c>
      <c r="G785">
        <v>7</v>
      </c>
      <c r="H785">
        <v>6</v>
      </c>
      <c r="I785">
        <v>1</v>
      </c>
      <c r="J785">
        <v>1</v>
      </c>
      <c r="K785">
        <v>0</v>
      </c>
      <c r="L785">
        <v>1756.30004882813</v>
      </c>
      <c r="M785">
        <v>1</v>
      </c>
      <c r="N785">
        <v>0</v>
      </c>
      <c r="O785">
        <v>75.3</v>
      </c>
      <c r="P785">
        <v>58.6</v>
      </c>
      <c r="Q785">
        <v>0</v>
      </c>
      <c r="R785">
        <v>0</v>
      </c>
      <c r="S785">
        <v>59.3</v>
      </c>
      <c r="T785">
        <v>75.400000000000006</v>
      </c>
      <c r="U785">
        <v>0</v>
      </c>
      <c r="V785">
        <v>0</v>
      </c>
      <c r="W785">
        <v>0</v>
      </c>
      <c r="X785">
        <v>0</v>
      </c>
      <c r="Y785">
        <v>0</v>
      </c>
      <c r="Z785">
        <v>0</v>
      </c>
      <c r="AA785">
        <v>0</v>
      </c>
      <c r="AB785">
        <v>0</v>
      </c>
      <c r="AC785">
        <v>0</v>
      </c>
      <c r="AD785">
        <v>0</v>
      </c>
      <c r="AE785">
        <v>0</v>
      </c>
      <c r="AF785">
        <v>0</v>
      </c>
      <c r="AG785">
        <v>0</v>
      </c>
      <c r="AH785">
        <v>0</v>
      </c>
      <c r="AI785">
        <v>0</v>
      </c>
      <c r="AJ785">
        <v>0</v>
      </c>
      <c r="AK785">
        <v>16</v>
      </c>
      <c r="AL785">
        <v>7.2</v>
      </c>
      <c r="AM785">
        <v>0</v>
      </c>
      <c r="AN785">
        <v>0</v>
      </c>
      <c r="AO785">
        <v>0</v>
      </c>
      <c r="AS785">
        <v>1</v>
      </c>
      <c r="AT785">
        <v>1</v>
      </c>
      <c r="AU785">
        <v>1</v>
      </c>
      <c r="AV785">
        <v>1</v>
      </c>
      <c r="AW785">
        <v>1</v>
      </c>
      <c r="AX785">
        <v>1</v>
      </c>
      <c r="AY785">
        <v>1</v>
      </c>
      <c r="AZ785">
        <v>1</v>
      </c>
      <c r="BA785">
        <v>1</v>
      </c>
      <c r="BB785">
        <v>1</v>
      </c>
      <c r="BC785">
        <v>1</v>
      </c>
      <c r="BD785">
        <v>1</v>
      </c>
      <c r="BE785">
        <v>1</v>
      </c>
      <c r="BF785">
        <v>1</v>
      </c>
      <c r="BG785">
        <v>1</v>
      </c>
      <c r="BH785">
        <v>1</v>
      </c>
      <c r="BI785">
        <v>1</v>
      </c>
      <c r="BJ785">
        <v>1</v>
      </c>
      <c r="BK785">
        <v>1</v>
      </c>
      <c r="BL785">
        <v>1</v>
      </c>
      <c r="BM785">
        <v>1</v>
      </c>
      <c r="BN785">
        <v>1</v>
      </c>
      <c r="BO785">
        <v>1</v>
      </c>
      <c r="BP785">
        <v>1</v>
      </c>
      <c r="BQ785">
        <v>1</v>
      </c>
      <c r="BR785">
        <v>1</v>
      </c>
      <c r="BS785">
        <v>1</v>
      </c>
      <c r="BT785">
        <v>1</v>
      </c>
      <c r="BU785">
        <v>0</v>
      </c>
      <c r="BV785">
        <v>0</v>
      </c>
      <c r="BW785">
        <v>0</v>
      </c>
    </row>
    <row r="786" spans="1:75" x14ac:dyDescent="0.25">
      <c r="A786">
        <v>2449000</v>
      </c>
      <c r="B786">
        <v>2</v>
      </c>
      <c r="C786" s="1">
        <v>15036</v>
      </c>
      <c r="D786">
        <v>1</v>
      </c>
      <c r="E786">
        <v>39.4</v>
      </c>
      <c r="F786">
        <v>147.30000000000001</v>
      </c>
      <c r="G786">
        <v>20</v>
      </c>
      <c r="H786">
        <v>6</v>
      </c>
      <c r="I786">
        <v>1</v>
      </c>
      <c r="J786">
        <v>1</v>
      </c>
      <c r="K786">
        <v>0</v>
      </c>
      <c r="L786">
        <v>1756.30004882813</v>
      </c>
      <c r="M786">
        <v>1</v>
      </c>
      <c r="N786">
        <v>0</v>
      </c>
      <c r="O786">
        <v>0</v>
      </c>
      <c r="P786">
        <v>0</v>
      </c>
      <c r="Q786">
        <v>0</v>
      </c>
      <c r="R786">
        <v>0</v>
      </c>
      <c r="S786">
        <v>0</v>
      </c>
      <c r="T786">
        <v>0</v>
      </c>
      <c r="U786">
        <v>0</v>
      </c>
      <c r="V786">
        <v>0</v>
      </c>
      <c r="W786">
        <v>0</v>
      </c>
      <c r="X786">
        <v>0</v>
      </c>
      <c r="Y786">
        <v>0</v>
      </c>
      <c r="Z786">
        <v>5</v>
      </c>
      <c r="AA786">
        <v>29.6</v>
      </c>
      <c r="AB786">
        <v>0</v>
      </c>
      <c r="AC786">
        <v>0</v>
      </c>
      <c r="AD786">
        <v>0</v>
      </c>
      <c r="AE786">
        <v>0</v>
      </c>
      <c r="AF786">
        <v>0</v>
      </c>
      <c r="AG786">
        <v>39.4</v>
      </c>
      <c r="AH786">
        <v>27.8</v>
      </c>
      <c r="AI786">
        <v>0</v>
      </c>
      <c r="AJ786">
        <v>32.299999999999997</v>
      </c>
      <c r="AK786">
        <v>13.2</v>
      </c>
      <c r="AL786">
        <v>0</v>
      </c>
      <c r="AM786">
        <v>0</v>
      </c>
      <c r="AN786">
        <v>0</v>
      </c>
      <c r="AO786">
        <v>0</v>
      </c>
      <c r="AP786">
        <v>0</v>
      </c>
      <c r="AQ786">
        <v>0</v>
      </c>
      <c r="AR786">
        <v>0</v>
      </c>
      <c r="AS786">
        <v>1</v>
      </c>
      <c r="AT786">
        <v>1</v>
      </c>
      <c r="AU786">
        <v>1</v>
      </c>
      <c r="AV786">
        <v>1</v>
      </c>
      <c r="AW786">
        <v>1</v>
      </c>
      <c r="AX786">
        <v>1</v>
      </c>
      <c r="AY786">
        <v>1</v>
      </c>
      <c r="AZ786">
        <v>1</v>
      </c>
      <c r="BA786">
        <v>1</v>
      </c>
      <c r="BB786">
        <v>1</v>
      </c>
      <c r="BC786">
        <v>1</v>
      </c>
      <c r="BD786">
        <v>1</v>
      </c>
      <c r="BE786">
        <v>1</v>
      </c>
      <c r="BF786">
        <v>1</v>
      </c>
      <c r="BG786">
        <v>1</v>
      </c>
      <c r="BH786">
        <v>1</v>
      </c>
      <c r="BI786">
        <v>1</v>
      </c>
      <c r="BJ786">
        <v>1</v>
      </c>
      <c r="BK786">
        <v>1</v>
      </c>
      <c r="BL786">
        <v>1</v>
      </c>
      <c r="BM786">
        <v>1</v>
      </c>
      <c r="BN786">
        <v>1</v>
      </c>
      <c r="BO786">
        <v>1</v>
      </c>
      <c r="BP786">
        <v>1</v>
      </c>
      <c r="BQ786">
        <v>1</v>
      </c>
      <c r="BR786">
        <v>1</v>
      </c>
      <c r="BS786">
        <v>1</v>
      </c>
      <c r="BT786">
        <v>1</v>
      </c>
      <c r="BU786">
        <v>1</v>
      </c>
      <c r="BV786">
        <v>1</v>
      </c>
      <c r="BW786">
        <v>1</v>
      </c>
    </row>
    <row r="787" spans="1:75" x14ac:dyDescent="0.25">
      <c r="A787">
        <v>2449000</v>
      </c>
      <c r="B787">
        <v>2</v>
      </c>
      <c r="C787" s="1">
        <v>15067</v>
      </c>
      <c r="D787">
        <v>1</v>
      </c>
      <c r="E787">
        <v>27.9</v>
      </c>
      <c r="F787">
        <v>53.7</v>
      </c>
      <c r="G787">
        <v>18</v>
      </c>
      <c r="H787">
        <v>2</v>
      </c>
      <c r="I787">
        <v>1</v>
      </c>
      <c r="J787">
        <v>1</v>
      </c>
      <c r="K787">
        <v>0</v>
      </c>
      <c r="L787">
        <v>1756.30004882813</v>
      </c>
      <c r="M787">
        <v>1</v>
      </c>
      <c r="N787">
        <v>0</v>
      </c>
      <c r="O787">
        <v>0</v>
      </c>
      <c r="P787">
        <v>0</v>
      </c>
      <c r="Q787">
        <v>0</v>
      </c>
      <c r="R787">
        <v>0</v>
      </c>
      <c r="S787">
        <v>0</v>
      </c>
      <c r="T787">
        <v>0</v>
      </c>
      <c r="U787">
        <v>0</v>
      </c>
      <c r="V787">
        <v>0</v>
      </c>
      <c r="W787">
        <v>0</v>
      </c>
      <c r="X787">
        <v>25.8</v>
      </c>
      <c r="Y787">
        <v>0</v>
      </c>
      <c r="Z787">
        <v>0</v>
      </c>
      <c r="AA787">
        <v>0</v>
      </c>
      <c r="AB787">
        <v>0</v>
      </c>
      <c r="AC787">
        <v>0</v>
      </c>
      <c r="AD787">
        <v>0</v>
      </c>
      <c r="AE787">
        <v>27.9</v>
      </c>
      <c r="AF787">
        <v>0</v>
      </c>
      <c r="AG787">
        <v>0</v>
      </c>
      <c r="AH787">
        <v>0</v>
      </c>
      <c r="AI787">
        <v>0</v>
      </c>
      <c r="AJ787">
        <v>0</v>
      </c>
      <c r="AK787">
        <v>0</v>
      </c>
      <c r="AL787">
        <v>0</v>
      </c>
      <c r="AM787">
        <v>0</v>
      </c>
      <c r="AN787">
        <v>0</v>
      </c>
      <c r="AO787">
        <v>0</v>
      </c>
      <c r="AP787">
        <v>0</v>
      </c>
      <c r="AQ787">
        <v>0</v>
      </c>
      <c r="AS787">
        <v>1</v>
      </c>
      <c r="AT787">
        <v>1</v>
      </c>
      <c r="AU787">
        <v>1</v>
      </c>
      <c r="AV787">
        <v>1</v>
      </c>
      <c r="AW787">
        <v>1</v>
      </c>
      <c r="AX787">
        <v>1</v>
      </c>
      <c r="AY787">
        <v>1</v>
      </c>
      <c r="AZ787">
        <v>1</v>
      </c>
      <c r="BA787">
        <v>1</v>
      </c>
      <c r="BB787">
        <v>1</v>
      </c>
      <c r="BC787">
        <v>1</v>
      </c>
      <c r="BD787">
        <v>1</v>
      </c>
      <c r="BE787">
        <v>1</v>
      </c>
      <c r="BF787">
        <v>1</v>
      </c>
      <c r="BG787">
        <v>1</v>
      </c>
      <c r="BH787">
        <v>1</v>
      </c>
      <c r="BI787">
        <v>1</v>
      </c>
      <c r="BJ787">
        <v>1</v>
      </c>
      <c r="BK787">
        <v>1</v>
      </c>
      <c r="BL787">
        <v>1</v>
      </c>
      <c r="BM787">
        <v>1</v>
      </c>
      <c r="BN787">
        <v>1</v>
      </c>
      <c r="BO787">
        <v>1</v>
      </c>
      <c r="BP787">
        <v>1</v>
      </c>
      <c r="BQ787">
        <v>1</v>
      </c>
      <c r="BR787">
        <v>1</v>
      </c>
      <c r="BS787">
        <v>1</v>
      </c>
      <c r="BT787">
        <v>1</v>
      </c>
      <c r="BU787">
        <v>1</v>
      </c>
      <c r="BV787">
        <v>1</v>
      </c>
      <c r="BW787">
        <v>0</v>
      </c>
    </row>
    <row r="788" spans="1:75" x14ac:dyDescent="0.25">
      <c r="A788">
        <v>2449000</v>
      </c>
      <c r="B788">
        <v>2</v>
      </c>
      <c r="C788" s="1">
        <v>15097</v>
      </c>
      <c r="D788">
        <v>1</v>
      </c>
      <c r="E788">
        <v>56</v>
      </c>
      <c r="F788">
        <v>82.5</v>
      </c>
      <c r="G788">
        <v>17</v>
      </c>
      <c r="H788">
        <v>4</v>
      </c>
      <c r="I788">
        <v>1</v>
      </c>
      <c r="J788">
        <v>1</v>
      </c>
      <c r="K788">
        <v>0</v>
      </c>
      <c r="L788">
        <v>1756.30004882813</v>
      </c>
      <c r="M788">
        <v>1</v>
      </c>
      <c r="N788">
        <v>0</v>
      </c>
      <c r="O788">
        <v>0</v>
      </c>
      <c r="P788">
        <v>0</v>
      </c>
      <c r="Q788">
        <v>0</v>
      </c>
      <c r="R788">
        <v>0</v>
      </c>
      <c r="S788">
        <v>9.1999999999999993</v>
      </c>
      <c r="T788">
        <v>10.3</v>
      </c>
      <c r="U788">
        <v>0</v>
      </c>
      <c r="V788">
        <v>0</v>
      </c>
      <c r="W788">
        <v>0</v>
      </c>
      <c r="X788">
        <v>0</v>
      </c>
      <c r="Y788">
        <v>0</v>
      </c>
      <c r="Z788">
        <v>0</v>
      </c>
      <c r="AA788">
        <v>0</v>
      </c>
      <c r="AB788">
        <v>0</v>
      </c>
      <c r="AC788">
        <v>0</v>
      </c>
      <c r="AD788">
        <v>56</v>
      </c>
      <c r="AE788">
        <v>7</v>
      </c>
      <c r="AF788">
        <v>0</v>
      </c>
      <c r="AG788">
        <v>0</v>
      </c>
      <c r="AH788">
        <v>0</v>
      </c>
      <c r="AI788">
        <v>0</v>
      </c>
      <c r="AJ788">
        <v>0</v>
      </c>
      <c r="AK788">
        <v>0</v>
      </c>
      <c r="AL788">
        <v>0</v>
      </c>
      <c r="AM788">
        <v>0</v>
      </c>
      <c r="AN788">
        <v>0</v>
      </c>
      <c r="AO788">
        <v>0</v>
      </c>
      <c r="AP788">
        <v>0</v>
      </c>
      <c r="AQ788">
        <v>0</v>
      </c>
      <c r="AR788">
        <v>0</v>
      </c>
      <c r="AS788">
        <v>1</v>
      </c>
      <c r="AT788">
        <v>1</v>
      </c>
      <c r="AU788">
        <v>1</v>
      </c>
      <c r="AV788">
        <v>1</v>
      </c>
      <c r="AW788">
        <v>1</v>
      </c>
      <c r="AX788">
        <v>1</v>
      </c>
      <c r="AY788">
        <v>1</v>
      </c>
      <c r="AZ788">
        <v>1</v>
      </c>
      <c r="BA788">
        <v>1</v>
      </c>
      <c r="BB788">
        <v>1</v>
      </c>
      <c r="BC788">
        <v>1</v>
      </c>
      <c r="BD788">
        <v>1</v>
      </c>
      <c r="BE788">
        <v>1</v>
      </c>
      <c r="BF788">
        <v>1</v>
      </c>
      <c r="BG788">
        <v>1</v>
      </c>
      <c r="BH788">
        <v>1</v>
      </c>
      <c r="BI788">
        <v>1</v>
      </c>
      <c r="BJ788">
        <v>1</v>
      </c>
      <c r="BK788">
        <v>1</v>
      </c>
      <c r="BL788">
        <v>1</v>
      </c>
      <c r="BM788">
        <v>1</v>
      </c>
      <c r="BN788">
        <v>1</v>
      </c>
      <c r="BO788">
        <v>1</v>
      </c>
      <c r="BP788">
        <v>1</v>
      </c>
      <c r="BQ788">
        <v>1</v>
      </c>
      <c r="BR788">
        <v>1</v>
      </c>
      <c r="BS788">
        <v>1</v>
      </c>
      <c r="BT788">
        <v>1</v>
      </c>
      <c r="BU788">
        <v>1</v>
      </c>
      <c r="BV788">
        <v>1</v>
      </c>
      <c r="BW788">
        <v>1</v>
      </c>
    </row>
    <row r="789" spans="1:75" x14ac:dyDescent="0.25">
      <c r="A789">
        <v>2449000</v>
      </c>
      <c r="B789">
        <v>2</v>
      </c>
      <c r="C789" s="1">
        <v>15128</v>
      </c>
      <c r="D789">
        <v>1</v>
      </c>
      <c r="E789">
        <v>21</v>
      </c>
      <c r="F789">
        <v>49.5</v>
      </c>
      <c r="G789">
        <v>18</v>
      </c>
      <c r="H789">
        <v>3</v>
      </c>
      <c r="I789">
        <v>1</v>
      </c>
      <c r="J789">
        <v>1</v>
      </c>
      <c r="K789">
        <v>0</v>
      </c>
      <c r="L789">
        <v>1756.30004882813</v>
      </c>
      <c r="M789">
        <v>1</v>
      </c>
      <c r="N789">
        <v>0</v>
      </c>
      <c r="O789">
        <v>0</v>
      </c>
      <c r="P789">
        <v>0</v>
      </c>
      <c r="Q789">
        <v>0</v>
      </c>
      <c r="R789">
        <v>0</v>
      </c>
      <c r="S789">
        <v>0</v>
      </c>
      <c r="T789">
        <v>0</v>
      </c>
      <c r="U789">
        <v>0</v>
      </c>
      <c r="V789">
        <v>0</v>
      </c>
      <c r="W789">
        <v>0</v>
      </c>
      <c r="X789">
        <v>0</v>
      </c>
      <c r="Y789">
        <v>17.3</v>
      </c>
      <c r="Z789">
        <v>0</v>
      </c>
      <c r="AA789">
        <v>0</v>
      </c>
      <c r="AB789">
        <v>0</v>
      </c>
      <c r="AC789">
        <v>0</v>
      </c>
      <c r="AD789">
        <v>0</v>
      </c>
      <c r="AE789">
        <v>21</v>
      </c>
      <c r="AF789">
        <v>0</v>
      </c>
      <c r="AG789">
        <v>0</v>
      </c>
      <c r="AH789">
        <v>0</v>
      </c>
      <c r="AI789">
        <v>0</v>
      </c>
      <c r="AJ789">
        <v>0</v>
      </c>
      <c r="AK789">
        <v>0</v>
      </c>
      <c r="AL789">
        <v>11.2</v>
      </c>
      <c r="AM789">
        <v>0</v>
      </c>
      <c r="AN789">
        <v>0</v>
      </c>
      <c r="AO789">
        <v>0</v>
      </c>
      <c r="AP789">
        <v>0</v>
      </c>
      <c r="AQ789">
        <v>0</v>
      </c>
      <c r="AS789">
        <v>1</v>
      </c>
      <c r="AT789">
        <v>1</v>
      </c>
      <c r="AU789">
        <v>1</v>
      </c>
      <c r="AV789">
        <v>1</v>
      </c>
      <c r="AW789">
        <v>1</v>
      </c>
      <c r="AX789">
        <v>1</v>
      </c>
      <c r="AY789">
        <v>1</v>
      </c>
      <c r="AZ789">
        <v>1</v>
      </c>
      <c r="BA789">
        <v>1</v>
      </c>
      <c r="BB789">
        <v>1</v>
      </c>
      <c r="BC789">
        <v>1</v>
      </c>
      <c r="BD789">
        <v>1</v>
      </c>
      <c r="BE789">
        <v>1</v>
      </c>
      <c r="BF789">
        <v>1</v>
      </c>
      <c r="BG789">
        <v>1</v>
      </c>
      <c r="BH789">
        <v>1</v>
      </c>
      <c r="BI789">
        <v>1</v>
      </c>
      <c r="BJ789">
        <v>1</v>
      </c>
      <c r="BK789">
        <v>1</v>
      </c>
      <c r="BL789">
        <v>1</v>
      </c>
      <c r="BM789">
        <v>1</v>
      </c>
      <c r="BN789">
        <v>1</v>
      </c>
      <c r="BO789">
        <v>1</v>
      </c>
      <c r="BP789">
        <v>1</v>
      </c>
      <c r="BQ789">
        <v>1</v>
      </c>
      <c r="BR789">
        <v>1</v>
      </c>
      <c r="BS789">
        <v>1</v>
      </c>
      <c r="BT789">
        <v>1</v>
      </c>
      <c r="BU789">
        <v>1</v>
      </c>
      <c r="BV789">
        <v>1</v>
      </c>
      <c r="BW789">
        <v>0</v>
      </c>
    </row>
    <row r="790" spans="1:75" x14ac:dyDescent="0.25">
      <c r="A790">
        <v>2449000</v>
      </c>
      <c r="B790">
        <v>2</v>
      </c>
      <c r="C790" s="1">
        <v>15158</v>
      </c>
      <c r="D790">
        <v>1</v>
      </c>
      <c r="E790">
        <v>17.399999999999999</v>
      </c>
      <c r="F790">
        <v>66</v>
      </c>
      <c r="G790">
        <v>16</v>
      </c>
      <c r="H790">
        <v>8</v>
      </c>
      <c r="I790">
        <v>1</v>
      </c>
      <c r="J790">
        <v>1</v>
      </c>
      <c r="K790">
        <v>0</v>
      </c>
      <c r="L790">
        <v>1756.30004882813</v>
      </c>
      <c r="M790">
        <v>1</v>
      </c>
      <c r="N790">
        <v>0</v>
      </c>
      <c r="O790">
        <v>0</v>
      </c>
      <c r="P790">
        <v>0</v>
      </c>
      <c r="Q790">
        <v>0</v>
      </c>
      <c r="R790">
        <v>9</v>
      </c>
      <c r="S790">
        <v>0</v>
      </c>
      <c r="T790">
        <v>0</v>
      </c>
      <c r="U790">
        <v>0</v>
      </c>
      <c r="V790">
        <v>0</v>
      </c>
      <c r="W790">
        <v>0</v>
      </c>
      <c r="X790">
        <v>2</v>
      </c>
      <c r="Y790">
        <v>0</v>
      </c>
      <c r="Z790">
        <v>0</v>
      </c>
      <c r="AA790">
        <v>0</v>
      </c>
      <c r="AB790">
        <v>12.2</v>
      </c>
      <c r="AC790">
        <v>17.399999999999999</v>
      </c>
      <c r="AD790">
        <v>13</v>
      </c>
      <c r="AE790">
        <v>0</v>
      </c>
      <c r="AF790">
        <v>0</v>
      </c>
      <c r="AG790">
        <v>0</v>
      </c>
      <c r="AH790">
        <v>0</v>
      </c>
      <c r="AI790">
        <v>0</v>
      </c>
      <c r="AJ790">
        <v>0</v>
      </c>
      <c r="AK790">
        <v>0</v>
      </c>
      <c r="AL790">
        <v>0</v>
      </c>
      <c r="AM790">
        <v>0</v>
      </c>
      <c r="AN790">
        <v>0</v>
      </c>
      <c r="AO790">
        <v>9.4</v>
      </c>
      <c r="AP790">
        <v>2</v>
      </c>
      <c r="AQ790">
        <v>1</v>
      </c>
      <c r="AR790">
        <v>0</v>
      </c>
      <c r="AS790">
        <v>1</v>
      </c>
      <c r="AT790">
        <v>1</v>
      </c>
      <c r="AU790">
        <v>1</v>
      </c>
      <c r="AV790">
        <v>1</v>
      </c>
      <c r="AW790">
        <v>1</v>
      </c>
      <c r="AX790">
        <v>1</v>
      </c>
      <c r="AY790">
        <v>1</v>
      </c>
      <c r="AZ790">
        <v>1</v>
      </c>
      <c r="BA790">
        <v>1</v>
      </c>
      <c r="BB790">
        <v>1</v>
      </c>
      <c r="BC790">
        <v>1</v>
      </c>
      <c r="BD790">
        <v>1</v>
      </c>
      <c r="BE790">
        <v>1</v>
      </c>
      <c r="BF790">
        <v>1</v>
      </c>
      <c r="BG790">
        <v>1</v>
      </c>
      <c r="BH790">
        <v>1</v>
      </c>
      <c r="BI790">
        <v>1</v>
      </c>
      <c r="BJ790">
        <v>1</v>
      </c>
      <c r="BK790">
        <v>1</v>
      </c>
      <c r="BL790">
        <v>1</v>
      </c>
      <c r="BM790">
        <v>1</v>
      </c>
      <c r="BN790">
        <v>1</v>
      </c>
      <c r="BO790">
        <v>1</v>
      </c>
      <c r="BP790">
        <v>1</v>
      </c>
      <c r="BQ790">
        <v>1</v>
      </c>
      <c r="BR790">
        <v>1</v>
      </c>
      <c r="BS790">
        <v>1</v>
      </c>
      <c r="BT790">
        <v>1</v>
      </c>
      <c r="BU790">
        <v>1</v>
      </c>
      <c r="BV790">
        <v>1</v>
      </c>
      <c r="BW790">
        <v>1</v>
      </c>
    </row>
    <row r="791" spans="1:75" x14ac:dyDescent="0.25">
      <c r="A791">
        <v>2449000</v>
      </c>
      <c r="B791">
        <v>2</v>
      </c>
      <c r="C791" s="1">
        <v>15189</v>
      </c>
      <c r="D791">
        <v>1</v>
      </c>
      <c r="E791">
        <v>15</v>
      </c>
      <c r="F791">
        <v>72.900000000000006</v>
      </c>
      <c r="G791">
        <v>16</v>
      </c>
      <c r="H791">
        <v>8</v>
      </c>
      <c r="I791">
        <v>1</v>
      </c>
      <c r="J791">
        <v>1</v>
      </c>
      <c r="K791">
        <v>0</v>
      </c>
      <c r="L791">
        <v>1756.30004882813</v>
      </c>
      <c r="M791">
        <v>1</v>
      </c>
      <c r="N791">
        <v>0</v>
      </c>
      <c r="O791">
        <v>0.5</v>
      </c>
      <c r="P791">
        <v>9</v>
      </c>
      <c r="Q791">
        <v>12</v>
      </c>
      <c r="R791">
        <v>8</v>
      </c>
      <c r="S791">
        <v>0</v>
      </c>
      <c r="T791">
        <v>0</v>
      </c>
      <c r="U791">
        <v>0</v>
      </c>
      <c r="V791">
        <v>0</v>
      </c>
      <c r="W791">
        <v>0</v>
      </c>
      <c r="X791">
        <v>0</v>
      </c>
      <c r="Y791">
        <v>0</v>
      </c>
      <c r="Z791">
        <v>0</v>
      </c>
      <c r="AA791">
        <v>0</v>
      </c>
      <c r="AB791">
        <v>12.2</v>
      </c>
      <c r="AC791">
        <v>15</v>
      </c>
      <c r="AD791">
        <v>14.2</v>
      </c>
      <c r="AE791">
        <v>2</v>
      </c>
      <c r="AF791">
        <v>0</v>
      </c>
      <c r="AG791">
        <v>0</v>
      </c>
      <c r="AH791">
        <v>0</v>
      </c>
      <c r="AI791">
        <v>0</v>
      </c>
      <c r="AJ791">
        <v>0</v>
      </c>
      <c r="AK791">
        <v>0</v>
      </c>
      <c r="AL791">
        <v>0</v>
      </c>
      <c r="AM791">
        <v>0</v>
      </c>
      <c r="AN791">
        <v>0</v>
      </c>
      <c r="AO791">
        <v>0</v>
      </c>
      <c r="AP791">
        <v>0</v>
      </c>
      <c r="AQ791">
        <v>0</v>
      </c>
      <c r="AR791">
        <v>0</v>
      </c>
      <c r="AS791">
        <v>1</v>
      </c>
      <c r="AT791">
        <v>1</v>
      </c>
      <c r="AU791">
        <v>1</v>
      </c>
      <c r="AV791">
        <v>1</v>
      </c>
      <c r="AW791">
        <v>1</v>
      </c>
      <c r="AX791">
        <v>1</v>
      </c>
      <c r="AY791">
        <v>1</v>
      </c>
      <c r="AZ791">
        <v>1</v>
      </c>
      <c r="BA791">
        <v>1</v>
      </c>
      <c r="BB791">
        <v>1</v>
      </c>
      <c r="BC791">
        <v>1</v>
      </c>
      <c r="BD791">
        <v>1</v>
      </c>
      <c r="BE791">
        <v>1</v>
      </c>
      <c r="BF791">
        <v>1</v>
      </c>
      <c r="BG791">
        <v>1</v>
      </c>
      <c r="BH791">
        <v>1</v>
      </c>
      <c r="BI791">
        <v>1</v>
      </c>
      <c r="BJ791">
        <v>1</v>
      </c>
      <c r="BK791">
        <v>1</v>
      </c>
      <c r="BL791">
        <v>1</v>
      </c>
      <c r="BM791">
        <v>1</v>
      </c>
      <c r="BN791">
        <v>1</v>
      </c>
      <c r="BO791">
        <v>1</v>
      </c>
      <c r="BP791">
        <v>1</v>
      </c>
      <c r="BQ791">
        <v>1</v>
      </c>
      <c r="BR791">
        <v>1</v>
      </c>
      <c r="BS791">
        <v>1</v>
      </c>
      <c r="BT791">
        <v>1</v>
      </c>
      <c r="BU791">
        <v>1</v>
      </c>
      <c r="BV791">
        <v>1</v>
      </c>
      <c r="BW791">
        <v>1</v>
      </c>
    </row>
    <row r="792" spans="1:75" x14ac:dyDescent="0.25">
      <c r="A792">
        <v>2449000</v>
      </c>
      <c r="B792">
        <v>2</v>
      </c>
      <c r="C792" s="1">
        <v>15220</v>
      </c>
      <c r="D792">
        <v>1</v>
      </c>
      <c r="E792">
        <v>47.2</v>
      </c>
      <c r="F792">
        <v>269.2</v>
      </c>
      <c r="G792">
        <v>26</v>
      </c>
      <c r="H792">
        <v>12</v>
      </c>
      <c r="I792">
        <v>1</v>
      </c>
      <c r="J792">
        <v>1</v>
      </c>
      <c r="K792">
        <v>0</v>
      </c>
      <c r="L792">
        <v>1756.30004882813</v>
      </c>
      <c r="M792">
        <v>1</v>
      </c>
      <c r="N792">
        <v>0</v>
      </c>
      <c r="O792">
        <v>0</v>
      </c>
      <c r="P792">
        <v>19.100000000000001</v>
      </c>
      <c r="Q792">
        <v>0.5</v>
      </c>
      <c r="R792">
        <v>0</v>
      </c>
      <c r="S792">
        <v>0</v>
      </c>
      <c r="T792">
        <v>0</v>
      </c>
      <c r="U792">
        <v>0</v>
      </c>
      <c r="V792">
        <v>0</v>
      </c>
      <c r="W792">
        <v>0</v>
      </c>
      <c r="X792">
        <v>0</v>
      </c>
      <c r="Y792">
        <v>27</v>
      </c>
      <c r="Z792">
        <v>20</v>
      </c>
      <c r="AA792">
        <v>45.3</v>
      </c>
      <c r="AB792">
        <v>0</v>
      </c>
      <c r="AC792">
        <v>0</v>
      </c>
      <c r="AD792">
        <v>0</v>
      </c>
      <c r="AE792">
        <v>0</v>
      </c>
      <c r="AF792">
        <v>0</v>
      </c>
      <c r="AG792">
        <v>0</v>
      </c>
      <c r="AH792">
        <v>25.4</v>
      </c>
      <c r="AI792">
        <v>0.3</v>
      </c>
      <c r="AJ792">
        <v>9.1999999999999993</v>
      </c>
      <c r="AK792">
        <v>23.2</v>
      </c>
      <c r="AL792">
        <v>25</v>
      </c>
      <c r="AM792">
        <v>47.2</v>
      </c>
      <c r="AN792">
        <v>27</v>
      </c>
      <c r="AO792">
        <v>0</v>
      </c>
      <c r="AP792">
        <v>0</v>
      </c>
      <c r="AQ792">
        <v>0</v>
      </c>
      <c r="AS792">
        <v>1</v>
      </c>
      <c r="AT792">
        <v>1</v>
      </c>
      <c r="AU792">
        <v>1</v>
      </c>
      <c r="AV792">
        <v>1</v>
      </c>
      <c r="AW792">
        <v>1</v>
      </c>
      <c r="AX792">
        <v>1</v>
      </c>
      <c r="AY792">
        <v>1</v>
      </c>
      <c r="AZ792">
        <v>1</v>
      </c>
      <c r="BA792">
        <v>1</v>
      </c>
      <c r="BB792">
        <v>1</v>
      </c>
      <c r="BC792">
        <v>1</v>
      </c>
      <c r="BD792">
        <v>1</v>
      </c>
      <c r="BE792">
        <v>1</v>
      </c>
      <c r="BF792">
        <v>1</v>
      </c>
      <c r="BG792">
        <v>1</v>
      </c>
      <c r="BH792">
        <v>1</v>
      </c>
      <c r="BI792">
        <v>1</v>
      </c>
      <c r="BJ792">
        <v>1</v>
      </c>
      <c r="BK792">
        <v>1</v>
      </c>
      <c r="BL792">
        <v>1</v>
      </c>
      <c r="BM792">
        <v>1</v>
      </c>
      <c r="BN792">
        <v>1</v>
      </c>
      <c r="BO792">
        <v>1</v>
      </c>
      <c r="BP792">
        <v>1</v>
      </c>
      <c r="BQ792">
        <v>1</v>
      </c>
      <c r="BR792">
        <v>1</v>
      </c>
      <c r="BS792">
        <v>1</v>
      </c>
      <c r="BT792">
        <v>1</v>
      </c>
      <c r="BU792">
        <v>1</v>
      </c>
      <c r="BV792">
        <v>1</v>
      </c>
      <c r="BW792">
        <v>0</v>
      </c>
    </row>
    <row r="793" spans="1:75" x14ac:dyDescent="0.25">
      <c r="A793">
        <v>2449000</v>
      </c>
      <c r="B793">
        <v>2</v>
      </c>
      <c r="C793" s="1">
        <v>15250</v>
      </c>
      <c r="D793">
        <v>1</v>
      </c>
      <c r="E793">
        <v>40.200000000000003</v>
      </c>
      <c r="F793">
        <v>163.9</v>
      </c>
      <c r="G793">
        <v>6</v>
      </c>
      <c r="H793">
        <v>11</v>
      </c>
      <c r="I793">
        <v>1</v>
      </c>
      <c r="J793">
        <v>1</v>
      </c>
      <c r="K793">
        <v>0</v>
      </c>
      <c r="L793">
        <v>1756.30004882813</v>
      </c>
      <c r="M793">
        <v>1</v>
      </c>
      <c r="N793">
        <v>11.1</v>
      </c>
      <c r="O793">
        <v>0</v>
      </c>
      <c r="P793">
        <v>0</v>
      </c>
      <c r="Q793">
        <v>0</v>
      </c>
      <c r="R793">
        <v>22</v>
      </c>
      <c r="S793">
        <v>40.200000000000003</v>
      </c>
      <c r="T793">
        <v>0</v>
      </c>
      <c r="U793">
        <v>0.5</v>
      </c>
      <c r="V793">
        <v>25.4</v>
      </c>
      <c r="W793">
        <v>0.2</v>
      </c>
      <c r="X793">
        <v>0</v>
      </c>
      <c r="Y793">
        <v>0</v>
      </c>
      <c r="Z793">
        <v>0</v>
      </c>
      <c r="AA793">
        <v>0</v>
      </c>
      <c r="AB793">
        <v>0</v>
      </c>
      <c r="AC793">
        <v>0.2</v>
      </c>
      <c r="AD793">
        <v>32.200000000000003</v>
      </c>
      <c r="AE793">
        <v>0</v>
      </c>
      <c r="AF793">
        <v>0</v>
      </c>
      <c r="AG793">
        <v>0.2</v>
      </c>
      <c r="AH793">
        <v>0</v>
      </c>
      <c r="AI793">
        <v>0</v>
      </c>
      <c r="AJ793">
        <v>0</v>
      </c>
      <c r="AK793">
        <v>0</v>
      </c>
      <c r="AL793">
        <v>0</v>
      </c>
      <c r="AM793">
        <v>0</v>
      </c>
      <c r="AN793">
        <v>0</v>
      </c>
      <c r="AO793">
        <v>0</v>
      </c>
      <c r="AP793">
        <v>0</v>
      </c>
      <c r="AQ793">
        <v>21.9</v>
      </c>
      <c r="AR793">
        <v>10</v>
      </c>
      <c r="AS793">
        <v>1</v>
      </c>
      <c r="AT793">
        <v>1</v>
      </c>
      <c r="AU793">
        <v>1</v>
      </c>
      <c r="AV793">
        <v>1</v>
      </c>
      <c r="AW793">
        <v>1</v>
      </c>
      <c r="AX793">
        <v>1</v>
      </c>
      <c r="AY793">
        <v>1</v>
      </c>
      <c r="AZ793">
        <v>1</v>
      </c>
      <c r="BA793">
        <v>1</v>
      </c>
      <c r="BB793">
        <v>1</v>
      </c>
      <c r="BC793">
        <v>1</v>
      </c>
      <c r="BD793">
        <v>1</v>
      </c>
      <c r="BE793">
        <v>1</v>
      </c>
      <c r="BF793">
        <v>1</v>
      </c>
      <c r="BG793">
        <v>1</v>
      </c>
      <c r="BH793">
        <v>1</v>
      </c>
      <c r="BI793">
        <v>1</v>
      </c>
      <c r="BJ793">
        <v>1</v>
      </c>
      <c r="BK793">
        <v>1</v>
      </c>
      <c r="BL793">
        <v>1</v>
      </c>
      <c r="BM793">
        <v>1</v>
      </c>
      <c r="BN793">
        <v>1</v>
      </c>
      <c r="BO793">
        <v>1</v>
      </c>
      <c r="BP793">
        <v>1</v>
      </c>
      <c r="BQ793">
        <v>1</v>
      </c>
      <c r="BR793">
        <v>1</v>
      </c>
      <c r="BS793">
        <v>1</v>
      </c>
      <c r="BT793">
        <v>1</v>
      </c>
      <c r="BU793">
        <v>1</v>
      </c>
      <c r="BV793">
        <v>1</v>
      </c>
      <c r="BW793">
        <v>1</v>
      </c>
    </row>
    <row r="794" spans="1:75" x14ac:dyDescent="0.25">
      <c r="A794">
        <v>2449000</v>
      </c>
      <c r="B794">
        <v>2</v>
      </c>
      <c r="C794" s="1">
        <v>15281</v>
      </c>
      <c r="D794">
        <v>1</v>
      </c>
      <c r="E794">
        <v>63</v>
      </c>
      <c r="F794">
        <v>242.1</v>
      </c>
      <c r="G794">
        <v>5</v>
      </c>
      <c r="H794">
        <v>14</v>
      </c>
      <c r="I794">
        <v>1</v>
      </c>
      <c r="J794">
        <v>1</v>
      </c>
      <c r="K794">
        <v>0</v>
      </c>
      <c r="L794">
        <v>1756.30004882813</v>
      </c>
      <c r="M794">
        <v>1</v>
      </c>
      <c r="N794">
        <v>50</v>
      </c>
      <c r="O794">
        <v>0</v>
      </c>
      <c r="P794">
        <v>0</v>
      </c>
      <c r="Q794">
        <v>48</v>
      </c>
      <c r="R794">
        <v>63</v>
      </c>
      <c r="S794">
        <v>17</v>
      </c>
      <c r="T794">
        <v>0</v>
      </c>
      <c r="U794">
        <v>0.2</v>
      </c>
      <c r="V794">
        <v>0</v>
      </c>
      <c r="W794">
        <v>0</v>
      </c>
      <c r="X794">
        <v>0.4</v>
      </c>
      <c r="Y794">
        <v>0</v>
      </c>
      <c r="Z794">
        <v>25</v>
      </c>
      <c r="AA794">
        <v>0</v>
      </c>
      <c r="AB794">
        <v>0</v>
      </c>
      <c r="AC794">
        <v>0</v>
      </c>
      <c r="AD794">
        <v>11.4</v>
      </c>
      <c r="AE794">
        <v>0.3</v>
      </c>
      <c r="AF794">
        <v>0</v>
      </c>
      <c r="AG794">
        <v>0.2</v>
      </c>
      <c r="AH794">
        <v>0.5</v>
      </c>
      <c r="AI794">
        <v>0</v>
      </c>
      <c r="AJ794">
        <v>0</v>
      </c>
      <c r="AK794">
        <v>0</v>
      </c>
      <c r="AL794">
        <v>0</v>
      </c>
      <c r="AM794">
        <v>25</v>
      </c>
      <c r="AN794">
        <v>0</v>
      </c>
      <c r="AO794">
        <v>0.5</v>
      </c>
      <c r="AP794">
        <v>0</v>
      </c>
      <c r="AQ794">
        <v>0.6</v>
      </c>
      <c r="AS794">
        <v>1</v>
      </c>
      <c r="AT794">
        <v>1</v>
      </c>
      <c r="AU794">
        <v>1</v>
      </c>
      <c r="AV794">
        <v>1</v>
      </c>
      <c r="AW794">
        <v>1</v>
      </c>
      <c r="AX794">
        <v>1</v>
      </c>
      <c r="AY794">
        <v>1</v>
      </c>
      <c r="AZ794">
        <v>1</v>
      </c>
      <c r="BA794">
        <v>1</v>
      </c>
      <c r="BB794">
        <v>1</v>
      </c>
      <c r="BC794">
        <v>1</v>
      </c>
      <c r="BD794">
        <v>1</v>
      </c>
      <c r="BE794">
        <v>1</v>
      </c>
      <c r="BF794">
        <v>1</v>
      </c>
      <c r="BG794">
        <v>1</v>
      </c>
      <c r="BH794">
        <v>1</v>
      </c>
      <c r="BI794">
        <v>1</v>
      </c>
      <c r="BJ794">
        <v>1</v>
      </c>
      <c r="BK794">
        <v>1</v>
      </c>
      <c r="BL794">
        <v>1</v>
      </c>
      <c r="BM794">
        <v>1</v>
      </c>
      <c r="BN794">
        <v>1</v>
      </c>
      <c r="BO794">
        <v>1</v>
      </c>
      <c r="BP794">
        <v>1</v>
      </c>
      <c r="BQ794">
        <v>1</v>
      </c>
      <c r="BR794">
        <v>1</v>
      </c>
      <c r="BS794">
        <v>1</v>
      </c>
      <c r="BT794">
        <v>1</v>
      </c>
      <c r="BU794">
        <v>1</v>
      </c>
      <c r="BV794">
        <v>1</v>
      </c>
      <c r="BW794">
        <v>0</v>
      </c>
    </row>
    <row r="795" spans="1:75" x14ac:dyDescent="0.25">
      <c r="A795">
        <v>2449000</v>
      </c>
      <c r="B795">
        <v>2</v>
      </c>
      <c r="C795" s="1">
        <v>15311</v>
      </c>
      <c r="D795">
        <v>1</v>
      </c>
      <c r="E795">
        <v>36.200000000000003</v>
      </c>
      <c r="F795">
        <v>114.8</v>
      </c>
      <c r="G795">
        <v>15</v>
      </c>
      <c r="H795">
        <v>13</v>
      </c>
      <c r="I795">
        <v>1</v>
      </c>
      <c r="J795">
        <v>1</v>
      </c>
      <c r="K795">
        <v>0</v>
      </c>
      <c r="L795">
        <v>1756.30004882813</v>
      </c>
      <c r="M795">
        <v>1</v>
      </c>
      <c r="N795">
        <v>0</v>
      </c>
      <c r="O795">
        <v>0.5</v>
      </c>
      <c r="P795">
        <v>0.8</v>
      </c>
      <c r="Q795">
        <v>0</v>
      </c>
      <c r="R795">
        <v>0</v>
      </c>
      <c r="S795">
        <v>0</v>
      </c>
      <c r="T795">
        <v>0</v>
      </c>
      <c r="U795">
        <v>0</v>
      </c>
      <c r="V795">
        <v>1</v>
      </c>
      <c r="W795">
        <v>0.9</v>
      </c>
      <c r="X795">
        <v>0.8</v>
      </c>
      <c r="Y795">
        <v>1</v>
      </c>
      <c r="Z795">
        <v>21.3</v>
      </c>
      <c r="AA795">
        <v>0.3</v>
      </c>
      <c r="AB795">
        <v>36.200000000000003</v>
      </c>
      <c r="AC795">
        <v>12.3</v>
      </c>
      <c r="AD795">
        <v>0</v>
      </c>
      <c r="AE795">
        <v>25</v>
      </c>
      <c r="AF795">
        <v>0</v>
      </c>
      <c r="AG795">
        <v>0</v>
      </c>
      <c r="AH795">
        <v>0.7</v>
      </c>
      <c r="AI795">
        <v>0</v>
      </c>
      <c r="AJ795">
        <v>0</v>
      </c>
      <c r="AK795">
        <v>0</v>
      </c>
      <c r="AL795">
        <v>0</v>
      </c>
      <c r="AM795">
        <v>0</v>
      </c>
      <c r="AN795">
        <v>0</v>
      </c>
      <c r="AO795">
        <v>0</v>
      </c>
      <c r="AP795">
        <v>0</v>
      </c>
      <c r="AQ795">
        <v>14</v>
      </c>
      <c r="AR795">
        <v>0</v>
      </c>
      <c r="AS795">
        <v>1</v>
      </c>
      <c r="AT795">
        <v>1</v>
      </c>
      <c r="AU795">
        <v>1</v>
      </c>
      <c r="AV795">
        <v>1</v>
      </c>
      <c r="AW795">
        <v>1</v>
      </c>
      <c r="AX795">
        <v>1</v>
      </c>
      <c r="AY795">
        <v>1</v>
      </c>
      <c r="AZ795">
        <v>1</v>
      </c>
      <c r="BA795">
        <v>1</v>
      </c>
      <c r="BB795">
        <v>1</v>
      </c>
      <c r="BC795">
        <v>1</v>
      </c>
      <c r="BD795">
        <v>1</v>
      </c>
      <c r="BE795">
        <v>1</v>
      </c>
      <c r="BF795">
        <v>1</v>
      </c>
      <c r="BG795">
        <v>1</v>
      </c>
      <c r="BH795">
        <v>1</v>
      </c>
      <c r="BI795">
        <v>1</v>
      </c>
      <c r="BJ795">
        <v>1</v>
      </c>
      <c r="BK795">
        <v>1</v>
      </c>
      <c r="BL795">
        <v>1</v>
      </c>
      <c r="BM795">
        <v>1</v>
      </c>
      <c r="BN795">
        <v>1</v>
      </c>
      <c r="BO795">
        <v>1</v>
      </c>
      <c r="BP795">
        <v>1</v>
      </c>
      <c r="BQ795">
        <v>1</v>
      </c>
      <c r="BR795">
        <v>1</v>
      </c>
      <c r="BS795">
        <v>1</v>
      </c>
      <c r="BT795">
        <v>1</v>
      </c>
      <c r="BU795">
        <v>1</v>
      </c>
      <c r="BV795">
        <v>1</v>
      </c>
      <c r="BW795">
        <v>1</v>
      </c>
    </row>
    <row r="796" spans="1:75" x14ac:dyDescent="0.25">
      <c r="A796">
        <v>2449000</v>
      </c>
      <c r="B796">
        <v>2</v>
      </c>
      <c r="C796" s="1">
        <v>15342</v>
      </c>
      <c r="D796">
        <v>1</v>
      </c>
      <c r="E796">
        <v>22.2</v>
      </c>
      <c r="F796">
        <v>93.9</v>
      </c>
      <c r="G796">
        <v>21</v>
      </c>
      <c r="H796">
        <v>15</v>
      </c>
      <c r="I796">
        <v>1</v>
      </c>
      <c r="J796">
        <v>1</v>
      </c>
      <c r="K796">
        <v>0</v>
      </c>
      <c r="L796">
        <v>874.59997558593795</v>
      </c>
      <c r="M796">
        <v>1</v>
      </c>
      <c r="N796">
        <v>0.4</v>
      </c>
      <c r="O796">
        <v>0</v>
      </c>
      <c r="P796">
        <v>0</v>
      </c>
      <c r="Q796">
        <v>0</v>
      </c>
      <c r="R796">
        <v>0.6</v>
      </c>
      <c r="S796">
        <v>0.4</v>
      </c>
      <c r="T796">
        <v>0</v>
      </c>
      <c r="U796">
        <v>0</v>
      </c>
      <c r="V796">
        <v>0</v>
      </c>
      <c r="W796">
        <v>0</v>
      </c>
      <c r="X796">
        <v>0</v>
      </c>
      <c r="Y796">
        <v>0</v>
      </c>
      <c r="Z796">
        <v>0.6</v>
      </c>
      <c r="AA796">
        <v>2.6</v>
      </c>
      <c r="AB796">
        <v>6.2</v>
      </c>
      <c r="AC796">
        <v>0.3</v>
      </c>
      <c r="AD796">
        <v>21.2</v>
      </c>
      <c r="AE796">
        <v>0</v>
      </c>
      <c r="AF796">
        <v>0</v>
      </c>
      <c r="AG796">
        <v>4.0999999999999996</v>
      </c>
      <c r="AH796">
        <v>22.2</v>
      </c>
      <c r="AI796">
        <v>0</v>
      </c>
      <c r="AJ796">
        <v>0</v>
      </c>
      <c r="AK796">
        <v>0</v>
      </c>
      <c r="AL796">
        <v>2.2999999999999998</v>
      </c>
      <c r="AM796">
        <v>0</v>
      </c>
      <c r="AN796">
        <v>0</v>
      </c>
      <c r="AO796">
        <v>0.3</v>
      </c>
      <c r="AP796">
        <v>0.4</v>
      </c>
      <c r="AQ796">
        <v>17.100000000000001</v>
      </c>
      <c r="AR796">
        <v>15.2</v>
      </c>
      <c r="AS796">
        <v>1</v>
      </c>
      <c r="AT796">
        <v>1</v>
      </c>
      <c r="AU796">
        <v>1</v>
      </c>
      <c r="AV796">
        <v>1</v>
      </c>
      <c r="AW796">
        <v>1</v>
      </c>
      <c r="AX796">
        <v>1</v>
      </c>
      <c r="AY796">
        <v>1</v>
      </c>
      <c r="AZ796">
        <v>1</v>
      </c>
      <c r="BA796">
        <v>1</v>
      </c>
      <c r="BB796">
        <v>1</v>
      </c>
      <c r="BC796">
        <v>1</v>
      </c>
      <c r="BD796">
        <v>1</v>
      </c>
      <c r="BE796">
        <v>1</v>
      </c>
      <c r="BF796">
        <v>1</v>
      </c>
      <c r="BG796">
        <v>1</v>
      </c>
      <c r="BH796">
        <v>1</v>
      </c>
      <c r="BI796">
        <v>1</v>
      </c>
      <c r="BJ796">
        <v>1</v>
      </c>
      <c r="BK796">
        <v>1</v>
      </c>
      <c r="BL796">
        <v>1</v>
      </c>
      <c r="BM796">
        <v>1</v>
      </c>
      <c r="BN796">
        <v>1</v>
      </c>
      <c r="BO796">
        <v>1</v>
      </c>
      <c r="BP796">
        <v>1</v>
      </c>
      <c r="BQ796">
        <v>1</v>
      </c>
      <c r="BR796">
        <v>1</v>
      </c>
      <c r="BS796">
        <v>1</v>
      </c>
      <c r="BT796">
        <v>1</v>
      </c>
      <c r="BU796">
        <v>1</v>
      </c>
      <c r="BV796">
        <v>1</v>
      </c>
      <c r="BW796">
        <v>1</v>
      </c>
    </row>
    <row r="797" spans="1:75" x14ac:dyDescent="0.25">
      <c r="A797">
        <v>2449000</v>
      </c>
      <c r="B797">
        <v>2</v>
      </c>
      <c r="C797" s="1">
        <v>15373</v>
      </c>
      <c r="D797">
        <v>1</v>
      </c>
      <c r="E797">
        <v>52.4</v>
      </c>
      <c r="F797">
        <v>148.5</v>
      </c>
      <c r="G797">
        <v>2</v>
      </c>
      <c r="H797">
        <v>18</v>
      </c>
      <c r="I797">
        <v>1</v>
      </c>
      <c r="J797">
        <v>1</v>
      </c>
      <c r="K797">
        <v>0</v>
      </c>
      <c r="L797">
        <v>874.59997558593795</v>
      </c>
      <c r="M797">
        <v>1</v>
      </c>
      <c r="N797">
        <v>11.3</v>
      </c>
      <c r="O797">
        <v>52.4</v>
      </c>
      <c r="P797">
        <v>20</v>
      </c>
      <c r="Q797">
        <v>0.4</v>
      </c>
      <c r="R797">
        <v>13.2</v>
      </c>
      <c r="S797">
        <v>17.399999999999999</v>
      </c>
      <c r="T797">
        <v>18</v>
      </c>
      <c r="U797">
        <v>0.4</v>
      </c>
      <c r="V797">
        <v>0.2</v>
      </c>
      <c r="W797">
        <v>12</v>
      </c>
      <c r="X797">
        <v>0.4</v>
      </c>
      <c r="Y797">
        <v>0</v>
      </c>
      <c r="Z797">
        <v>0.4</v>
      </c>
      <c r="AA797">
        <v>0.3</v>
      </c>
      <c r="AB797">
        <v>0</v>
      </c>
      <c r="AC797">
        <v>0</v>
      </c>
      <c r="AD797">
        <v>0</v>
      </c>
      <c r="AE797">
        <v>0.4</v>
      </c>
      <c r="AF797">
        <v>0</v>
      </c>
      <c r="AG797">
        <v>0.4</v>
      </c>
      <c r="AH797">
        <v>0</v>
      </c>
      <c r="AI797">
        <v>0.6</v>
      </c>
      <c r="AJ797">
        <v>0.4</v>
      </c>
      <c r="AK797">
        <v>0</v>
      </c>
      <c r="AL797">
        <v>0</v>
      </c>
      <c r="AM797">
        <v>0</v>
      </c>
      <c r="AN797">
        <v>0</v>
      </c>
      <c r="AO797">
        <v>0.3</v>
      </c>
      <c r="AS797">
        <v>1</v>
      </c>
      <c r="AT797">
        <v>1</v>
      </c>
      <c r="AU797">
        <v>1</v>
      </c>
      <c r="AV797">
        <v>1</v>
      </c>
      <c r="AW797">
        <v>1</v>
      </c>
      <c r="AX797">
        <v>1</v>
      </c>
      <c r="AY797">
        <v>1</v>
      </c>
      <c r="AZ797">
        <v>1</v>
      </c>
      <c r="BA797">
        <v>1</v>
      </c>
      <c r="BB797">
        <v>1</v>
      </c>
      <c r="BC797">
        <v>1</v>
      </c>
      <c r="BD797">
        <v>1</v>
      </c>
      <c r="BE797">
        <v>1</v>
      </c>
      <c r="BF797">
        <v>1</v>
      </c>
      <c r="BG797">
        <v>1</v>
      </c>
      <c r="BH797">
        <v>1</v>
      </c>
      <c r="BI797">
        <v>1</v>
      </c>
      <c r="BJ797">
        <v>1</v>
      </c>
      <c r="BK797">
        <v>1</v>
      </c>
      <c r="BL797">
        <v>1</v>
      </c>
      <c r="BM797">
        <v>1</v>
      </c>
      <c r="BN797">
        <v>1</v>
      </c>
      <c r="BO797">
        <v>1</v>
      </c>
      <c r="BP797">
        <v>1</v>
      </c>
      <c r="BQ797">
        <v>1</v>
      </c>
      <c r="BR797">
        <v>1</v>
      </c>
      <c r="BS797">
        <v>1</v>
      </c>
      <c r="BT797">
        <v>1</v>
      </c>
      <c r="BU797">
        <v>0</v>
      </c>
      <c r="BV797">
        <v>0</v>
      </c>
      <c r="BW797">
        <v>0</v>
      </c>
    </row>
    <row r="798" spans="1:75" x14ac:dyDescent="0.25">
      <c r="A798">
        <v>2449000</v>
      </c>
      <c r="B798">
        <v>2</v>
      </c>
      <c r="C798" s="1">
        <v>15401</v>
      </c>
      <c r="D798">
        <v>1</v>
      </c>
      <c r="E798">
        <v>66</v>
      </c>
      <c r="F798">
        <v>87.2</v>
      </c>
      <c r="G798">
        <v>17</v>
      </c>
      <c r="H798">
        <v>12</v>
      </c>
      <c r="I798">
        <v>1</v>
      </c>
      <c r="J798">
        <v>1</v>
      </c>
      <c r="K798">
        <v>0</v>
      </c>
      <c r="L798">
        <v>874.59997558593795</v>
      </c>
      <c r="M798">
        <v>1</v>
      </c>
      <c r="N798">
        <v>0</v>
      </c>
      <c r="O798">
        <v>0</v>
      </c>
      <c r="P798">
        <v>0</v>
      </c>
      <c r="Q798">
        <v>17.399999999999999</v>
      </c>
      <c r="R798">
        <v>0.4</v>
      </c>
      <c r="S798">
        <v>0.4</v>
      </c>
      <c r="T798">
        <v>0.2</v>
      </c>
      <c r="U798">
        <v>0.3</v>
      </c>
      <c r="V798">
        <v>0</v>
      </c>
      <c r="W798">
        <v>0</v>
      </c>
      <c r="X798">
        <v>0</v>
      </c>
      <c r="Y798">
        <v>0.3</v>
      </c>
      <c r="Z798">
        <v>0</v>
      </c>
      <c r="AA798">
        <v>0</v>
      </c>
      <c r="AB798">
        <v>0.3</v>
      </c>
      <c r="AC798">
        <v>0.4</v>
      </c>
      <c r="AD798">
        <v>66</v>
      </c>
      <c r="AE798">
        <v>0</v>
      </c>
      <c r="AF798">
        <v>0.3</v>
      </c>
      <c r="AG798">
        <v>0</v>
      </c>
      <c r="AH798">
        <v>0</v>
      </c>
      <c r="AI798">
        <v>0</v>
      </c>
      <c r="AJ798">
        <v>0</v>
      </c>
      <c r="AK798">
        <v>0</v>
      </c>
      <c r="AL798">
        <v>0</v>
      </c>
      <c r="AM798">
        <v>0.4</v>
      </c>
      <c r="AN798">
        <v>0.8</v>
      </c>
      <c r="AO798">
        <v>0</v>
      </c>
      <c r="AP798">
        <v>0</v>
      </c>
      <c r="AQ798">
        <v>0</v>
      </c>
      <c r="AR798">
        <v>0</v>
      </c>
      <c r="AS798">
        <v>1</v>
      </c>
      <c r="AT798">
        <v>1</v>
      </c>
      <c r="AU798">
        <v>1</v>
      </c>
      <c r="AV798">
        <v>1</v>
      </c>
      <c r="AW798">
        <v>1</v>
      </c>
      <c r="AX798">
        <v>1</v>
      </c>
      <c r="AY798">
        <v>1</v>
      </c>
      <c r="AZ798">
        <v>1</v>
      </c>
      <c r="BA798">
        <v>1</v>
      </c>
      <c r="BB798">
        <v>1</v>
      </c>
      <c r="BC798">
        <v>1</v>
      </c>
      <c r="BD798">
        <v>1</v>
      </c>
      <c r="BE798">
        <v>1</v>
      </c>
      <c r="BF798">
        <v>1</v>
      </c>
      <c r="BG798">
        <v>1</v>
      </c>
      <c r="BH798">
        <v>1</v>
      </c>
      <c r="BI798">
        <v>1</v>
      </c>
      <c r="BJ798">
        <v>1</v>
      </c>
      <c r="BK798">
        <v>1</v>
      </c>
      <c r="BL798">
        <v>1</v>
      </c>
      <c r="BM798">
        <v>1</v>
      </c>
      <c r="BN798">
        <v>1</v>
      </c>
      <c r="BO798">
        <v>1</v>
      </c>
      <c r="BP798">
        <v>1</v>
      </c>
      <c r="BQ798">
        <v>1</v>
      </c>
      <c r="BR798">
        <v>1</v>
      </c>
      <c r="BS798">
        <v>1</v>
      </c>
      <c r="BT798">
        <v>1</v>
      </c>
      <c r="BU798">
        <v>1</v>
      </c>
      <c r="BV798">
        <v>1</v>
      </c>
      <c r="BW798">
        <v>1</v>
      </c>
    </row>
    <row r="799" spans="1:75" x14ac:dyDescent="0.25">
      <c r="A799">
        <v>2449000</v>
      </c>
      <c r="B799">
        <v>2</v>
      </c>
      <c r="C799" s="1">
        <v>15432</v>
      </c>
      <c r="D799">
        <v>1</v>
      </c>
      <c r="E799">
        <v>36.4</v>
      </c>
      <c r="F799">
        <v>119.7</v>
      </c>
      <c r="G799">
        <v>30</v>
      </c>
      <c r="H799">
        <v>12</v>
      </c>
      <c r="I799">
        <v>1</v>
      </c>
      <c r="J799">
        <v>1</v>
      </c>
      <c r="K799">
        <v>0</v>
      </c>
      <c r="L799">
        <v>874.59997558593795</v>
      </c>
      <c r="M799">
        <v>1</v>
      </c>
      <c r="N799">
        <v>1</v>
      </c>
      <c r="O799">
        <v>0</v>
      </c>
      <c r="P799">
        <v>0</v>
      </c>
      <c r="Q799">
        <v>0</v>
      </c>
      <c r="R799">
        <v>0.2</v>
      </c>
      <c r="S799">
        <v>0</v>
      </c>
      <c r="T799">
        <v>22.2</v>
      </c>
      <c r="U799">
        <v>21.3</v>
      </c>
      <c r="V799">
        <v>0</v>
      </c>
      <c r="W799">
        <v>0</v>
      </c>
      <c r="X799">
        <v>0</v>
      </c>
      <c r="Y799">
        <v>0</v>
      </c>
      <c r="Z799">
        <v>0</v>
      </c>
      <c r="AA799">
        <v>14</v>
      </c>
      <c r="AB799">
        <v>0</v>
      </c>
      <c r="AC799">
        <v>0.3</v>
      </c>
      <c r="AD799">
        <v>0</v>
      </c>
      <c r="AE799">
        <v>0.4</v>
      </c>
      <c r="AF799">
        <v>0.2</v>
      </c>
      <c r="AG799">
        <v>0.8</v>
      </c>
      <c r="AH799">
        <v>2.5</v>
      </c>
      <c r="AI799">
        <v>0</v>
      </c>
      <c r="AJ799">
        <v>0</v>
      </c>
      <c r="AK799">
        <v>0</v>
      </c>
      <c r="AL799">
        <v>0</v>
      </c>
      <c r="AM799">
        <v>20.399999999999999</v>
      </c>
      <c r="AN799">
        <v>0</v>
      </c>
      <c r="AO799">
        <v>0</v>
      </c>
      <c r="AP799">
        <v>0</v>
      </c>
      <c r="AQ799">
        <v>36.4</v>
      </c>
      <c r="AS799">
        <v>1</v>
      </c>
      <c r="AT799">
        <v>1</v>
      </c>
      <c r="AU799">
        <v>1</v>
      </c>
      <c r="AV799">
        <v>1</v>
      </c>
      <c r="AW799">
        <v>1</v>
      </c>
      <c r="AX799">
        <v>1</v>
      </c>
      <c r="AY799">
        <v>1</v>
      </c>
      <c r="AZ799">
        <v>1</v>
      </c>
      <c r="BA799">
        <v>1</v>
      </c>
      <c r="BB799">
        <v>1</v>
      </c>
      <c r="BC799">
        <v>1</v>
      </c>
      <c r="BD799">
        <v>1</v>
      </c>
      <c r="BE799">
        <v>1</v>
      </c>
      <c r="BF799">
        <v>1</v>
      </c>
      <c r="BG799">
        <v>1</v>
      </c>
      <c r="BH799">
        <v>1</v>
      </c>
      <c r="BI799">
        <v>1</v>
      </c>
      <c r="BJ799">
        <v>1</v>
      </c>
      <c r="BK799">
        <v>1</v>
      </c>
      <c r="BL799">
        <v>1</v>
      </c>
      <c r="BM799">
        <v>1</v>
      </c>
      <c r="BN799">
        <v>1</v>
      </c>
      <c r="BO799">
        <v>1</v>
      </c>
      <c r="BP799">
        <v>1</v>
      </c>
      <c r="BQ799">
        <v>1</v>
      </c>
      <c r="BR799">
        <v>1</v>
      </c>
      <c r="BS799">
        <v>1</v>
      </c>
      <c r="BT799">
        <v>1</v>
      </c>
      <c r="BU799">
        <v>1</v>
      </c>
      <c r="BV799">
        <v>1</v>
      </c>
      <c r="BW799">
        <v>0</v>
      </c>
    </row>
    <row r="800" spans="1:75" x14ac:dyDescent="0.25">
      <c r="A800">
        <v>2449000</v>
      </c>
      <c r="B800">
        <v>2</v>
      </c>
      <c r="C800" s="1">
        <v>15462</v>
      </c>
      <c r="D800">
        <v>1</v>
      </c>
      <c r="E800">
        <v>16.2</v>
      </c>
      <c r="F800">
        <v>18.600000000000001</v>
      </c>
      <c r="G800">
        <v>2</v>
      </c>
      <c r="H800">
        <v>7</v>
      </c>
      <c r="I800">
        <v>1</v>
      </c>
      <c r="J800">
        <v>1</v>
      </c>
      <c r="K800">
        <v>0</v>
      </c>
      <c r="L800">
        <v>874.59997558593795</v>
      </c>
      <c r="M800">
        <v>1</v>
      </c>
      <c r="N800">
        <v>0.2</v>
      </c>
      <c r="O800">
        <v>16.2</v>
      </c>
      <c r="P800">
        <v>0</v>
      </c>
      <c r="Q800">
        <v>0.4</v>
      </c>
      <c r="R800">
        <v>0</v>
      </c>
      <c r="S800">
        <v>0</v>
      </c>
      <c r="T800">
        <v>0</v>
      </c>
      <c r="U800">
        <v>0</v>
      </c>
      <c r="V800">
        <v>0</v>
      </c>
      <c r="W800">
        <v>0</v>
      </c>
      <c r="X800">
        <v>0</v>
      </c>
      <c r="Y800">
        <v>0</v>
      </c>
      <c r="Z800">
        <v>0</v>
      </c>
      <c r="AA800">
        <v>0.5</v>
      </c>
      <c r="AB800">
        <v>0.8</v>
      </c>
      <c r="AC800">
        <v>0</v>
      </c>
      <c r="AD800">
        <v>0</v>
      </c>
      <c r="AE800">
        <v>0</v>
      </c>
      <c r="AF800">
        <v>0</v>
      </c>
      <c r="AG800">
        <v>0</v>
      </c>
      <c r="AH800">
        <v>0</v>
      </c>
      <c r="AI800">
        <v>0</v>
      </c>
      <c r="AJ800">
        <v>0.2</v>
      </c>
      <c r="AK800">
        <v>0</v>
      </c>
      <c r="AL800">
        <v>0.3</v>
      </c>
      <c r="AM800">
        <v>0</v>
      </c>
      <c r="AN800">
        <v>0</v>
      </c>
      <c r="AO800">
        <v>0</v>
      </c>
      <c r="AP800">
        <v>0</v>
      </c>
      <c r="AQ800">
        <v>0</v>
      </c>
      <c r="AR800">
        <v>0</v>
      </c>
      <c r="AS800">
        <v>1</v>
      </c>
      <c r="AT800">
        <v>1</v>
      </c>
      <c r="AU800">
        <v>1</v>
      </c>
      <c r="AV800">
        <v>1</v>
      </c>
      <c r="AW800">
        <v>1</v>
      </c>
      <c r="AX800">
        <v>1</v>
      </c>
      <c r="AY800">
        <v>1</v>
      </c>
      <c r="AZ800">
        <v>1</v>
      </c>
      <c r="BA800">
        <v>1</v>
      </c>
      <c r="BB800">
        <v>1</v>
      </c>
      <c r="BC800">
        <v>1</v>
      </c>
      <c r="BD800">
        <v>1</v>
      </c>
      <c r="BE800">
        <v>1</v>
      </c>
      <c r="BF800">
        <v>1</v>
      </c>
      <c r="BG800">
        <v>1</v>
      </c>
      <c r="BH800">
        <v>1</v>
      </c>
      <c r="BI800">
        <v>1</v>
      </c>
      <c r="BJ800">
        <v>1</v>
      </c>
      <c r="BK800">
        <v>1</v>
      </c>
      <c r="BL800">
        <v>1</v>
      </c>
      <c r="BM800">
        <v>1</v>
      </c>
      <c r="BN800">
        <v>1</v>
      </c>
      <c r="BO800">
        <v>1</v>
      </c>
      <c r="BP800">
        <v>1</v>
      </c>
      <c r="BQ800">
        <v>1</v>
      </c>
      <c r="BR800">
        <v>1</v>
      </c>
      <c r="BS800">
        <v>1</v>
      </c>
      <c r="BT800">
        <v>1</v>
      </c>
      <c r="BU800">
        <v>1</v>
      </c>
      <c r="BV800">
        <v>1</v>
      </c>
      <c r="BW800">
        <v>1</v>
      </c>
    </row>
    <row r="801" spans="1:75" x14ac:dyDescent="0.25">
      <c r="A801">
        <v>2449000</v>
      </c>
      <c r="B801">
        <v>2</v>
      </c>
      <c r="C801" s="1">
        <v>15493</v>
      </c>
      <c r="D801">
        <v>1</v>
      </c>
      <c r="E801">
        <v>20</v>
      </c>
      <c r="F801">
        <v>80</v>
      </c>
      <c r="G801">
        <v>8</v>
      </c>
      <c r="H801">
        <v>10</v>
      </c>
      <c r="I801">
        <v>1</v>
      </c>
      <c r="J801">
        <v>1</v>
      </c>
      <c r="K801">
        <v>0</v>
      </c>
      <c r="L801">
        <v>874.59997558593795</v>
      </c>
      <c r="M801">
        <v>1</v>
      </c>
      <c r="N801">
        <v>0</v>
      </c>
      <c r="O801">
        <v>0</v>
      </c>
      <c r="P801">
        <v>0</v>
      </c>
      <c r="Q801">
        <v>0</v>
      </c>
      <c r="R801">
        <v>0.3</v>
      </c>
      <c r="S801">
        <v>11.4</v>
      </c>
      <c r="T801">
        <v>0</v>
      </c>
      <c r="U801">
        <v>20</v>
      </c>
      <c r="V801">
        <v>0.8</v>
      </c>
      <c r="W801">
        <v>0.9</v>
      </c>
      <c r="X801">
        <v>10</v>
      </c>
      <c r="Y801">
        <v>0</v>
      </c>
      <c r="Z801">
        <v>0</v>
      </c>
      <c r="AA801">
        <v>0</v>
      </c>
      <c r="AB801">
        <v>0</v>
      </c>
      <c r="AC801">
        <v>0</v>
      </c>
      <c r="AD801">
        <v>13.2</v>
      </c>
      <c r="AE801">
        <v>10</v>
      </c>
      <c r="AF801">
        <v>13.2</v>
      </c>
      <c r="AG801">
        <v>0</v>
      </c>
      <c r="AH801">
        <v>0</v>
      </c>
      <c r="AI801">
        <v>0</v>
      </c>
      <c r="AJ801">
        <v>0</v>
      </c>
      <c r="AK801">
        <v>0</v>
      </c>
      <c r="AL801">
        <v>0</v>
      </c>
      <c r="AM801">
        <v>0</v>
      </c>
      <c r="AN801">
        <v>0</v>
      </c>
      <c r="AO801">
        <v>0.2</v>
      </c>
      <c r="AP801">
        <v>0</v>
      </c>
      <c r="AQ801">
        <v>0</v>
      </c>
      <c r="AS801">
        <v>1</v>
      </c>
      <c r="AT801">
        <v>1</v>
      </c>
      <c r="AU801">
        <v>1</v>
      </c>
      <c r="AV801">
        <v>1</v>
      </c>
      <c r="AW801">
        <v>1</v>
      </c>
      <c r="AX801">
        <v>1</v>
      </c>
      <c r="AY801">
        <v>1</v>
      </c>
      <c r="AZ801">
        <v>1</v>
      </c>
      <c r="BA801">
        <v>1</v>
      </c>
      <c r="BB801">
        <v>1</v>
      </c>
      <c r="BC801">
        <v>1</v>
      </c>
      <c r="BD801">
        <v>1</v>
      </c>
      <c r="BE801">
        <v>1</v>
      </c>
      <c r="BF801">
        <v>1</v>
      </c>
      <c r="BG801">
        <v>1</v>
      </c>
      <c r="BH801">
        <v>1</v>
      </c>
      <c r="BI801">
        <v>1</v>
      </c>
      <c r="BJ801">
        <v>1</v>
      </c>
      <c r="BK801">
        <v>1</v>
      </c>
      <c r="BL801">
        <v>1</v>
      </c>
      <c r="BM801">
        <v>1</v>
      </c>
      <c r="BN801">
        <v>1</v>
      </c>
      <c r="BO801">
        <v>1</v>
      </c>
      <c r="BP801">
        <v>1</v>
      </c>
      <c r="BQ801">
        <v>1</v>
      </c>
      <c r="BR801">
        <v>1</v>
      </c>
      <c r="BS801">
        <v>1</v>
      </c>
      <c r="BT801">
        <v>1</v>
      </c>
      <c r="BU801">
        <v>1</v>
      </c>
      <c r="BV801">
        <v>1</v>
      </c>
      <c r="BW801">
        <v>0</v>
      </c>
    </row>
    <row r="802" spans="1:75" x14ac:dyDescent="0.25">
      <c r="A802">
        <v>2449000</v>
      </c>
      <c r="B802">
        <v>2</v>
      </c>
      <c r="C802" s="1">
        <v>15523</v>
      </c>
      <c r="D802">
        <v>1</v>
      </c>
      <c r="E802">
        <v>52</v>
      </c>
      <c r="F802">
        <v>57</v>
      </c>
      <c r="G802">
        <v>4</v>
      </c>
      <c r="H802">
        <v>12</v>
      </c>
      <c r="I802">
        <v>1</v>
      </c>
      <c r="J802">
        <v>1</v>
      </c>
      <c r="K802">
        <v>0</v>
      </c>
      <c r="L802">
        <v>874.59997558593795</v>
      </c>
      <c r="M802">
        <v>1</v>
      </c>
      <c r="N802">
        <v>0</v>
      </c>
      <c r="O802">
        <v>0</v>
      </c>
      <c r="P802">
        <v>0.3</v>
      </c>
      <c r="Q802">
        <v>52</v>
      </c>
      <c r="R802">
        <v>0.3</v>
      </c>
      <c r="S802">
        <v>0</v>
      </c>
      <c r="T802">
        <v>0.2</v>
      </c>
      <c r="U802">
        <v>0.4</v>
      </c>
      <c r="V802">
        <v>0.4</v>
      </c>
      <c r="W802">
        <v>0.6</v>
      </c>
      <c r="X802">
        <v>0.8</v>
      </c>
      <c r="Y802">
        <v>0</v>
      </c>
      <c r="Z802">
        <v>0</v>
      </c>
      <c r="AA802">
        <v>0</v>
      </c>
      <c r="AB802">
        <v>0</v>
      </c>
      <c r="AC802">
        <v>0</v>
      </c>
      <c r="AD802">
        <v>0</v>
      </c>
      <c r="AE802">
        <v>0.2</v>
      </c>
      <c r="AF802">
        <v>0.8</v>
      </c>
      <c r="AG802">
        <v>0</v>
      </c>
      <c r="AH802">
        <v>0</v>
      </c>
      <c r="AI802">
        <v>0</v>
      </c>
      <c r="AJ802">
        <v>0</v>
      </c>
      <c r="AK802">
        <v>0</v>
      </c>
      <c r="AL802">
        <v>0</v>
      </c>
      <c r="AM802">
        <v>0</v>
      </c>
      <c r="AN802">
        <v>0</v>
      </c>
      <c r="AO802">
        <v>0</v>
      </c>
      <c r="AP802">
        <v>0.2</v>
      </c>
      <c r="AQ802">
        <v>0.8</v>
      </c>
      <c r="AR802">
        <v>0</v>
      </c>
      <c r="AS802">
        <v>1</v>
      </c>
      <c r="AT802">
        <v>1</v>
      </c>
      <c r="AU802">
        <v>1</v>
      </c>
      <c r="AV802">
        <v>1</v>
      </c>
      <c r="AW802">
        <v>1</v>
      </c>
      <c r="AX802">
        <v>1</v>
      </c>
      <c r="AY802">
        <v>1</v>
      </c>
      <c r="AZ802">
        <v>1</v>
      </c>
      <c r="BA802">
        <v>1</v>
      </c>
      <c r="BB802">
        <v>1</v>
      </c>
      <c r="BC802">
        <v>1</v>
      </c>
      <c r="BD802">
        <v>1</v>
      </c>
      <c r="BE802">
        <v>1</v>
      </c>
      <c r="BF802">
        <v>1</v>
      </c>
      <c r="BG802">
        <v>1</v>
      </c>
      <c r="BH802">
        <v>1</v>
      </c>
      <c r="BI802">
        <v>1</v>
      </c>
      <c r="BJ802">
        <v>1</v>
      </c>
      <c r="BK802">
        <v>1</v>
      </c>
      <c r="BL802">
        <v>1</v>
      </c>
      <c r="BM802">
        <v>1</v>
      </c>
      <c r="BN802">
        <v>1</v>
      </c>
      <c r="BO802">
        <v>1</v>
      </c>
      <c r="BP802">
        <v>1</v>
      </c>
      <c r="BQ802">
        <v>1</v>
      </c>
      <c r="BR802">
        <v>1</v>
      </c>
      <c r="BS802">
        <v>1</v>
      </c>
      <c r="BT802">
        <v>1</v>
      </c>
      <c r="BU802">
        <v>1</v>
      </c>
      <c r="BV802">
        <v>1</v>
      </c>
      <c r="BW802">
        <v>1</v>
      </c>
    </row>
    <row r="803" spans="1:75" x14ac:dyDescent="0.25">
      <c r="A803">
        <v>2449000</v>
      </c>
      <c r="B803">
        <v>2</v>
      </c>
      <c r="C803" s="1">
        <v>15554</v>
      </c>
      <c r="D803">
        <v>1</v>
      </c>
      <c r="E803">
        <v>1.5</v>
      </c>
      <c r="F803">
        <v>3.2</v>
      </c>
      <c r="G803">
        <v>1</v>
      </c>
      <c r="H803">
        <v>3</v>
      </c>
      <c r="I803">
        <v>1</v>
      </c>
      <c r="J803">
        <v>1</v>
      </c>
      <c r="K803">
        <v>0</v>
      </c>
      <c r="L803">
        <v>874.59997558593795</v>
      </c>
      <c r="M803">
        <v>1</v>
      </c>
      <c r="N803">
        <v>1.5</v>
      </c>
      <c r="O803">
        <v>0</v>
      </c>
      <c r="P803">
        <v>0</v>
      </c>
      <c r="Q803">
        <v>0</v>
      </c>
      <c r="R803">
        <v>0</v>
      </c>
      <c r="S803">
        <v>0</v>
      </c>
      <c r="T803">
        <v>0</v>
      </c>
      <c r="U803">
        <v>0</v>
      </c>
      <c r="V803">
        <v>0</v>
      </c>
      <c r="W803">
        <v>0</v>
      </c>
      <c r="X803">
        <v>0</v>
      </c>
      <c r="Y803">
        <v>0.8</v>
      </c>
      <c r="Z803">
        <v>0</v>
      </c>
      <c r="AA803">
        <v>0</v>
      </c>
      <c r="AB803">
        <v>0</v>
      </c>
      <c r="AC803">
        <v>0</v>
      </c>
      <c r="AD803">
        <v>0</v>
      </c>
      <c r="AE803">
        <v>0</v>
      </c>
      <c r="AF803">
        <v>0</v>
      </c>
      <c r="AG803">
        <v>0</v>
      </c>
      <c r="AH803">
        <v>0</v>
      </c>
      <c r="AI803">
        <v>0</v>
      </c>
      <c r="AJ803">
        <v>0</v>
      </c>
      <c r="AK803">
        <v>0</v>
      </c>
      <c r="AL803">
        <v>0.9</v>
      </c>
      <c r="AM803">
        <v>0</v>
      </c>
      <c r="AN803">
        <v>0</v>
      </c>
      <c r="AO803">
        <v>0</v>
      </c>
      <c r="AP803">
        <v>0</v>
      </c>
      <c r="AQ803">
        <v>0</v>
      </c>
      <c r="AR803">
        <v>0</v>
      </c>
      <c r="AS803">
        <v>1</v>
      </c>
      <c r="AT803">
        <v>1</v>
      </c>
      <c r="AU803">
        <v>1</v>
      </c>
      <c r="AV803">
        <v>1</v>
      </c>
      <c r="AW803">
        <v>1</v>
      </c>
      <c r="AX803">
        <v>1</v>
      </c>
      <c r="AY803">
        <v>1</v>
      </c>
      <c r="AZ803">
        <v>1</v>
      </c>
      <c r="BA803">
        <v>1</v>
      </c>
      <c r="BB803">
        <v>1</v>
      </c>
      <c r="BC803">
        <v>1</v>
      </c>
      <c r="BD803">
        <v>1</v>
      </c>
      <c r="BE803">
        <v>1</v>
      </c>
      <c r="BF803">
        <v>1</v>
      </c>
      <c r="BG803">
        <v>1</v>
      </c>
      <c r="BH803">
        <v>1</v>
      </c>
      <c r="BI803">
        <v>1</v>
      </c>
      <c r="BJ803">
        <v>1</v>
      </c>
      <c r="BK803">
        <v>1</v>
      </c>
      <c r="BL803">
        <v>1</v>
      </c>
      <c r="BM803">
        <v>1</v>
      </c>
      <c r="BN803">
        <v>1</v>
      </c>
      <c r="BO803">
        <v>1</v>
      </c>
      <c r="BP803">
        <v>1</v>
      </c>
      <c r="BQ803">
        <v>1</v>
      </c>
      <c r="BR803">
        <v>1</v>
      </c>
      <c r="BS803">
        <v>1</v>
      </c>
      <c r="BT803">
        <v>1</v>
      </c>
      <c r="BU803">
        <v>1</v>
      </c>
      <c r="BV803">
        <v>1</v>
      </c>
      <c r="BW803">
        <v>1</v>
      </c>
    </row>
    <row r="804" spans="1:75" x14ac:dyDescent="0.25">
      <c r="A804">
        <v>2449000</v>
      </c>
      <c r="B804">
        <v>2</v>
      </c>
      <c r="C804" s="1">
        <v>15585</v>
      </c>
      <c r="D804">
        <v>1</v>
      </c>
      <c r="E804">
        <v>28.3</v>
      </c>
      <c r="F804">
        <v>118.1</v>
      </c>
      <c r="G804">
        <v>25</v>
      </c>
      <c r="H804">
        <v>8</v>
      </c>
      <c r="I804">
        <v>1</v>
      </c>
      <c r="J804">
        <v>1</v>
      </c>
      <c r="K804">
        <v>0</v>
      </c>
      <c r="L804">
        <v>874.59997558593795</v>
      </c>
      <c r="M804">
        <v>1</v>
      </c>
      <c r="N804">
        <v>0</v>
      </c>
      <c r="O804">
        <v>0</v>
      </c>
      <c r="P804">
        <v>0</v>
      </c>
      <c r="Q804">
        <v>0</v>
      </c>
      <c r="R804">
        <v>26.2</v>
      </c>
      <c r="S804">
        <v>0</v>
      </c>
      <c r="T804">
        <v>0</v>
      </c>
      <c r="U804">
        <v>0.2</v>
      </c>
      <c r="V804">
        <v>0</v>
      </c>
      <c r="W804">
        <v>0</v>
      </c>
      <c r="X804">
        <v>0</v>
      </c>
      <c r="Y804">
        <v>0</v>
      </c>
      <c r="Z804">
        <v>0</v>
      </c>
      <c r="AA804">
        <v>0</v>
      </c>
      <c r="AB804">
        <v>0</v>
      </c>
      <c r="AC804">
        <v>10.199999999999999</v>
      </c>
      <c r="AD804">
        <v>0.7</v>
      </c>
      <c r="AE804">
        <v>15.3</v>
      </c>
      <c r="AF804">
        <v>25.2</v>
      </c>
      <c r="AG804">
        <v>0</v>
      </c>
      <c r="AH804">
        <v>0</v>
      </c>
      <c r="AI804">
        <v>0</v>
      </c>
      <c r="AJ804">
        <v>0</v>
      </c>
      <c r="AK804">
        <v>0</v>
      </c>
      <c r="AL804">
        <v>28.3</v>
      </c>
      <c r="AM804">
        <v>0</v>
      </c>
      <c r="AN804">
        <v>0</v>
      </c>
      <c r="AO804">
        <v>0</v>
      </c>
      <c r="AP804">
        <v>0</v>
      </c>
      <c r="AQ804">
        <v>12</v>
      </c>
      <c r="AS804">
        <v>1</v>
      </c>
      <c r="AT804">
        <v>1</v>
      </c>
      <c r="AU804">
        <v>1</v>
      </c>
      <c r="AV804">
        <v>1</v>
      </c>
      <c r="AW804">
        <v>1</v>
      </c>
      <c r="AX804">
        <v>1</v>
      </c>
      <c r="AY804">
        <v>1</v>
      </c>
      <c r="AZ804">
        <v>1</v>
      </c>
      <c r="BA804">
        <v>1</v>
      </c>
      <c r="BB804">
        <v>1</v>
      </c>
      <c r="BC804">
        <v>1</v>
      </c>
      <c r="BD804">
        <v>1</v>
      </c>
      <c r="BE804">
        <v>1</v>
      </c>
      <c r="BF804">
        <v>1</v>
      </c>
      <c r="BG804">
        <v>1</v>
      </c>
      <c r="BH804">
        <v>1</v>
      </c>
      <c r="BI804">
        <v>1</v>
      </c>
      <c r="BJ804">
        <v>1</v>
      </c>
      <c r="BK804">
        <v>1</v>
      </c>
      <c r="BL804">
        <v>1</v>
      </c>
      <c r="BM804">
        <v>1</v>
      </c>
      <c r="BN804">
        <v>1</v>
      </c>
      <c r="BO804">
        <v>1</v>
      </c>
      <c r="BP804">
        <v>1</v>
      </c>
      <c r="BQ804">
        <v>1</v>
      </c>
      <c r="BR804">
        <v>1</v>
      </c>
      <c r="BS804">
        <v>1</v>
      </c>
      <c r="BT804">
        <v>1</v>
      </c>
      <c r="BU804">
        <v>1</v>
      </c>
      <c r="BV804">
        <v>1</v>
      </c>
      <c r="BW804">
        <v>0</v>
      </c>
    </row>
    <row r="805" spans="1:75" x14ac:dyDescent="0.25">
      <c r="A805">
        <v>2449000</v>
      </c>
      <c r="B805">
        <v>2</v>
      </c>
      <c r="C805" s="1">
        <v>15615</v>
      </c>
      <c r="D805">
        <v>1</v>
      </c>
      <c r="E805">
        <v>23</v>
      </c>
      <c r="F805">
        <v>64.5</v>
      </c>
      <c r="G805">
        <v>15</v>
      </c>
      <c r="H805">
        <v>7</v>
      </c>
      <c r="I805">
        <v>1</v>
      </c>
      <c r="J805">
        <v>1</v>
      </c>
      <c r="K805">
        <v>0</v>
      </c>
      <c r="L805">
        <v>874.59997558593795</v>
      </c>
      <c r="M805">
        <v>1</v>
      </c>
      <c r="N805">
        <v>0</v>
      </c>
      <c r="O805">
        <v>0</v>
      </c>
      <c r="P805">
        <v>12</v>
      </c>
      <c r="Q805">
        <v>0</v>
      </c>
      <c r="R805">
        <v>0.2</v>
      </c>
      <c r="S805">
        <v>0</v>
      </c>
      <c r="T805">
        <v>0</v>
      </c>
      <c r="U805">
        <v>0</v>
      </c>
      <c r="V805">
        <v>0</v>
      </c>
      <c r="W805">
        <v>10</v>
      </c>
      <c r="X805">
        <v>0</v>
      </c>
      <c r="Y805">
        <v>0</v>
      </c>
      <c r="Z805">
        <v>0</v>
      </c>
      <c r="AA805">
        <v>0</v>
      </c>
      <c r="AB805">
        <v>23</v>
      </c>
      <c r="AC805">
        <v>0</v>
      </c>
      <c r="AD805">
        <v>0</v>
      </c>
      <c r="AE805">
        <v>0</v>
      </c>
      <c r="AF805">
        <v>0</v>
      </c>
      <c r="AG805">
        <v>0</v>
      </c>
      <c r="AH805">
        <v>0</v>
      </c>
      <c r="AI805">
        <v>0</v>
      </c>
      <c r="AJ805">
        <v>18.2</v>
      </c>
      <c r="AK805">
        <v>0.9</v>
      </c>
      <c r="AL805">
        <v>0</v>
      </c>
      <c r="AM805">
        <v>0</v>
      </c>
      <c r="AN805">
        <v>0.2</v>
      </c>
      <c r="AO805">
        <v>0</v>
      </c>
      <c r="AP805">
        <v>0</v>
      </c>
      <c r="AQ805">
        <v>0</v>
      </c>
      <c r="AR805">
        <v>0</v>
      </c>
      <c r="AS805">
        <v>1</v>
      </c>
      <c r="AT805">
        <v>1</v>
      </c>
      <c r="AU805">
        <v>1</v>
      </c>
      <c r="AV805">
        <v>1</v>
      </c>
      <c r="AW805">
        <v>1</v>
      </c>
      <c r="AX805">
        <v>1</v>
      </c>
      <c r="AY805">
        <v>1</v>
      </c>
      <c r="AZ805">
        <v>1</v>
      </c>
      <c r="BA805">
        <v>1</v>
      </c>
      <c r="BB805">
        <v>1</v>
      </c>
      <c r="BC805">
        <v>1</v>
      </c>
      <c r="BD805">
        <v>1</v>
      </c>
      <c r="BE805">
        <v>1</v>
      </c>
      <c r="BF805">
        <v>1</v>
      </c>
      <c r="BG805">
        <v>1</v>
      </c>
      <c r="BH805">
        <v>1</v>
      </c>
      <c r="BI805">
        <v>1</v>
      </c>
      <c r="BJ805">
        <v>1</v>
      </c>
      <c r="BK805">
        <v>1</v>
      </c>
      <c r="BL805">
        <v>1</v>
      </c>
      <c r="BM805">
        <v>1</v>
      </c>
      <c r="BN805">
        <v>1</v>
      </c>
      <c r="BO805">
        <v>1</v>
      </c>
      <c r="BP805">
        <v>1</v>
      </c>
      <c r="BQ805">
        <v>1</v>
      </c>
      <c r="BR805">
        <v>1</v>
      </c>
      <c r="BS805">
        <v>1</v>
      </c>
      <c r="BT805">
        <v>1</v>
      </c>
      <c r="BU805">
        <v>1</v>
      </c>
      <c r="BV805">
        <v>1</v>
      </c>
      <c r="BW805">
        <v>1</v>
      </c>
    </row>
    <row r="806" spans="1:75" x14ac:dyDescent="0.25">
      <c r="A806">
        <v>2449000</v>
      </c>
      <c r="B806">
        <v>2</v>
      </c>
      <c r="C806" s="1">
        <v>15646</v>
      </c>
      <c r="D806">
        <v>1</v>
      </c>
      <c r="E806">
        <v>10.199999999999999</v>
      </c>
      <c r="F806">
        <v>12</v>
      </c>
      <c r="G806">
        <v>9</v>
      </c>
      <c r="H806">
        <v>5</v>
      </c>
      <c r="I806">
        <v>1</v>
      </c>
      <c r="J806">
        <v>1</v>
      </c>
      <c r="K806">
        <v>0</v>
      </c>
      <c r="L806">
        <v>874.59997558593795</v>
      </c>
      <c r="M806">
        <v>1</v>
      </c>
      <c r="N806">
        <v>0</v>
      </c>
      <c r="O806">
        <v>0</v>
      </c>
      <c r="P806">
        <v>0</v>
      </c>
      <c r="Q806">
        <v>0</v>
      </c>
      <c r="R806">
        <v>0</v>
      </c>
      <c r="S806">
        <v>0</v>
      </c>
      <c r="T806">
        <v>0</v>
      </c>
      <c r="U806">
        <v>0</v>
      </c>
      <c r="V806">
        <v>10.199999999999999</v>
      </c>
      <c r="W806">
        <v>0</v>
      </c>
      <c r="X806">
        <v>0</v>
      </c>
      <c r="Y806">
        <v>0</v>
      </c>
      <c r="Z806">
        <v>0</v>
      </c>
      <c r="AA806">
        <v>0</v>
      </c>
      <c r="AB806">
        <v>0</v>
      </c>
      <c r="AC806">
        <v>0.8</v>
      </c>
      <c r="AD806">
        <v>0</v>
      </c>
      <c r="AE806">
        <v>0.2</v>
      </c>
      <c r="AF806">
        <v>0</v>
      </c>
      <c r="AG806">
        <v>0</v>
      </c>
      <c r="AH806">
        <v>0</v>
      </c>
      <c r="AI806">
        <v>0.2</v>
      </c>
      <c r="AJ806">
        <v>0</v>
      </c>
      <c r="AK806">
        <v>0</v>
      </c>
      <c r="AL806">
        <v>0</v>
      </c>
      <c r="AM806">
        <v>0</v>
      </c>
      <c r="AN806">
        <v>0</v>
      </c>
      <c r="AO806">
        <v>0</v>
      </c>
      <c r="AP806">
        <v>0</v>
      </c>
      <c r="AQ806">
        <v>0.6</v>
      </c>
      <c r="AS806">
        <v>1</v>
      </c>
      <c r="AT806">
        <v>1</v>
      </c>
      <c r="AU806">
        <v>1</v>
      </c>
      <c r="AV806">
        <v>1</v>
      </c>
      <c r="AW806">
        <v>1</v>
      </c>
      <c r="AX806">
        <v>1</v>
      </c>
      <c r="AY806">
        <v>1</v>
      </c>
      <c r="AZ806">
        <v>1</v>
      </c>
      <c r="BA806">
        <v>1</v>
      </c>
      <c r="BB806">
        <v>1</v>
      </c>
      <c r="BC806">
        <v>1</v>
      </c>
      <c r="BD806">
        <v>1</v>
      </c>
      <c r="BE806">
        <v>1</v>
      </c>
      <c r="BF806">
        <v>1</v>
      </c>
      <c r="BG806">
        <v>1</v>
      </c>
      <c r="BH806">
        <v>1</v>
      </c>
      <c r="BI806">
        <v>1</v>
      </c>
      <c r="BJ806">
        <v>1</v>
      </c>
      <c r="BK806">
        <v>1</v>
      </c>
      <c r="BL806">
        <v>1</v>
      </c>
      <c r="BM806">
        <v>1</v>
      </c>
      <c r="BN806">
        <v>1</v>
      </c>
      <c r="BO806">
        <v>1</v>
      </c>
      <c r="BP806">
        <v>1</v>
      </c>
      <c r="BQ806">
        <v>1</v>
      </c>
      <c r="BR806">
        <v>1</v>
      </c>
      <c r="BS806">
        <v>1</v>
      </c>
      <c r="BT806">
        <v>1</v>
      </c>
      <c r="BU806">
        <v>1</v>
      </c>
      <c r="BV806">
        <v>1</v>
      </c>
      <c r="BW806">
        <v>0</v>
      </c>
    </row>
    <row r="807" spans="1:75" x14ac:dyDescent="0.25">
      <c r="A807">
        <v>2449000</v>
      </c>
      <c r="B807">
        <v>2</v>
      </c>
      <c r="C807" s="1">
        <v>15676</v>
      </c>
      <c r="D807">
        <v>1</v>
      </c>
      <c r="E807">
        <v>20</v>
      </c>
      <c r="F807">
        <v>71.900000000000006</v>
      </c>
      <c r="G807">
        <v>14</v>
      </c>
      <c r="H807">
        <v>8</v>
      </c>
      <c r="I807">
        <v>1</v>
      </c>
      <c r="J807">
        <v>1</v>
      </c>
      <c r="K807">
        <v>0</v>
      </c>
      <c r="L807">
        <v>874.59997558593795</v>
      </c>
      <c r="M807">
        <v>1</v>
      </c>
      <c r="N807">
        <v>0.3</v>
      </c>
      <c r="O807">
        <v>0</v>
      </c>
      <c r="P807">
        <v>0</v>
      </c>
      <c r="Q807">
        <v>0</v>
      </c>
      <c r="R807">
        <v>0</v>
      </c>
      <c r="S807">
        <v>0</v>
      </c>
      <c r="T807">
        <v>0</v>
      </c>
      <c r="U807">
        <v>0.8</v>
      </c>
      <c r="V807">
        <v>0</v>
      </c>
      <c r="W807">
        <v>0</v>
      </c>
      <c r="X807">
        <v>0</v>
      </c>
      <c r="Y807">
        <v>0</v>
      </c>
      <c r="Z807">
        <v>0</v>
      </c>
      <c r="AA807">
        <v>20</v>
      </c>
      <c r="AB807">
        <v>10.199999999999999</v>
      </c>
      <c r="AC807">
        <v>0</v>
      </c>
      <c r="AD807">
        <v>0</v>
      </c>
      <c r="AE807">
        <v>10</v>
      </c>
      <c r="AF807">
        <v>0</v>
      </c>
      <c r="AG807">
        <v>0</v>
      </c>
      <c r="AH807">
        <v>12</v>
      </c>
      <c r="AI807">
        <v>0.6</v>
      </c>
      <c r="AJ807">
        <v>18</v>
      </c>
      <c r="AK807">
        <v>0</v>
      </c>
      <c r="AL807">
        <v>0</v>
      </c>
      <c r="AM807">
        <v>0</v>
      </c>
      <c r="AN807">
        <v>0</v>
      </c>
      <c r="AO807">
        <v>0</v>
      </c>
      <c r="AP807">
        <v>0</v>
      </c>
      <c r="AQ807">
        <v>0</v>
      </c>
      <c r="AR807">
        <v>0</v>
      </c>
      <c r="AS807">
        <v>1</v>
      </c>
      <c r="AT807">
        <v>1</v>
      </c>
      <c r="AU807">
        <v>1</v>
      </c>
      <c r="AV807">
        <v>1</v>
      </c>
      <c r="AW807">
        <v>1</v>
      </c>
      <c r="AX807">
        <v>1</v>
      </c>
      <c r="AY807">
        <v>1</v>
      </c>
      <c r="AZ807">
        <v>1</v>
      </c>
      <c r="BA807">
        <v>1</v>
      </c>
      <c r="BB807">
        <v>1</v>
      </c>
      <c r="BC807">
        <v>1</v>
      </c>
      <c r="BD807">
        <v>1</v>
      </c>
      <c r="BE807">
        <v>1</v>
      </c>
      <c r="BF807">
        <v>1</v>
      </c>
      <c r="BG807">
        <v>1</v>
      </c>
      <c r="BH807">
        <v>1</v>
      </c>
      <c r="BI807">
        <v>1</v>
      </c>
      <c r="BJ807">
        <v>1</v>
      </c>
      <c r="BK807">
        <v>1</v>
      </c>
      <c r="BL807">
        <v>1</v>
      </c>
      <c r="BM807">
        <v>1</v>
      </c>
      <c r="BN807">
        <v>1</v>
      </c>
      <c r="BO807">
        <v>1</v>
      </c>
      <c r="BP807">
        <v>1</v>
      </c>
      <c r="BQ807">
        <v>1</v>
      </c>
      <c r="BR807">
        <v>1</v>
      </c>
      <c r="BS807">
        <v>1</v>
      </c>
      <c r="BT807">
        <v>1</v>
      </c>
      <c r="BU807">
        <v>1</v>
      </c>
      <c r="BV807">
        <v>1</v>
      </c>
      <c r="BW807">
        <v>1</v>
      </c>
    </row>
    <row r="808" spans="1:75" x14ac:dyDescent="0.25">
      <c r="A808">
        <v>2449000</v>
      </c>
      <c r="B808">
        <v>2</v>
      </c>
      <c r="C808" s="1">
        <v>15707</v>
      </c>
      <c r="D808">
        <v>1</v>
      </c>
      <c r="E808">
        <v>30.3</v>
      </c>
      <c r="F808">
        <v>153.4</v>
      </c>
      <c r="G808">
        <v>19</v>
      </c>
      <c r="H808">
        <v>9</v>
      </c>
      <c r="I808">
        <v>1</v>
      </c>
      <c r="J808">
        <v>1</v>
      </c>
      <c r="K808">
        <v>0</v>
      </c>
      <c r="L808">
        <v>740.09997558593795</v>
      </c>
      <c r="M808">
        <v>1</v>
      </c>
      <c r="N808">
        <v>0</v>
      </c>
      <c r="O808">
        <v>0</v>
      </c>
      <c r="P808">
        <v>0</v>
      </c>
      <c r="Q808">
        <v>0</v>
      </c>
      <c r="R808">
        <v>0</v>
      </c>
      <c r="S808">
        <v>0</v>
      </c>
      <c r="T808">
        <v>0</v>
      </c>
      <c r="U808">
        <v>0</v>
      </c>
      <c r="V808">
        <v>0</v>
      </c>
      <c r="W808">
        <v>0</v>
      </c>
      <c r="X808">
        <v>0</v>
      </c>
      <c r="Y808">
        <v>0</v>
      </c>
      <c r="Z808">
        <v>0</v>
      </c>
      <c r="AA808">
        <v>26.4</v>
      </c>
      <c r="AB808">
        <v>0</v>
      </c>
      <c r="AC808">
        <v>0</v>
      </c>
      <c r="AD808">
        <v>0</v>
      </c>
      <c r="AE808">
        <v>26.2</v>
      </c>
      <c r="AF808">
        <v>30.3</v>
      </c>
      <c r="AG808">
        <v>0</v>
      </c>
      <c r="AH808">
        <v>0</v>
      </c>
      <c r="AI808">
        <v>0</v>
      </c>
      <c r="AJ808">
        <v>0.6</v>
      </c>
      <c r="AK808">
        <v>0</v>
      </c>
      <c r="AL808">
        <v>16</v>
      </c>
      <c r="AM808">
        <v>0</v>
      </c>
      <c r="AN808">
        <v>0</v>
      </c>
      <c r="AO808">
        <v>0.6</v>
      </c>
      <c r="AP808">
        <v>0.8</v>
      </c>
      <c r="AQ808">
        <v>26</v>
      </c>
      <c r="AR808">
        <v>26.5</v>
      </c>
      <c r="AS808">
        <v>1</v>
      </c>
      <c r="AT808">
        <v>1</v>
      </c>
      <c r="AU808">
        <v>1</v>
      </c>
      <c r="AV808">
        <v>1</v>
      </c>
      <c r="AW808">
        <v>1</v>
      </c>
      <c r="AX808">
        <v>1</v>
      </c>
      <c r="AY808">
        <v>1</v>
      </c>
      <c r="AZ808">
        <v>1</v>
      </c>
      <c r="BA808">
        <v>1</v>
      </c>
      <c r="BB808">
        <v>1</v>
      </c>
      <c r="BC808">
        <v>1</v>
      </c>
      <c r="BD808">
        <v>1</v>
      </c>
      <c r="BE808">
        <v>1</v>
      </c>
      <c r="BF808">
        <v>1</v>
      </c>
      <c r="BG808">
        <v>1</v>
      </c>
      <c r="BH808">
        <v>1</v>
      </c>
      <c r="BI808">
        <v>1</v>
      </c>
      <c r="BJ808">
        <v>1</v>
      </c>
      <c r="BK808">
        <v>1</v>
      </c>
      <c r="BL808">
        <v>1</v>
      </c>
      <c r="BM808">
        <v>1</v>
      </c>
      <c r="BN808">
        <v>1</v>
      </c>
      <c r="BO808">
        <v>1</v>
      </c>
      <c r="BP808">
        <v>1</v>
      </c>
      <c r="BQ808">
        <v>1</v>
      </c>
      <c r="BR808">
        <v>1</v>
      </c>
      <c r="BS808">
        <v>1</v>
      </c>
      <c r="BT808">
        <v>1</v>
      </c>
      <c r="BU808">
        <v>1</v>
      </c>
      <c r="BV808">
        <v>1</v>
      </c>
      <c r="BW808">
        <v>1</v>
      </c>
    </row>
    <row r="809" spans="1:75" x14ac:dyDescent="0.25">
      <c r="A809">
        <v>2449000</v>
      </c>
      <c r="B809">
        <v>2</v>
      </c>
      <c r="C809" s="1">
        <v>15738</v>
      </c>
      <c r="D809">
        <v>1</v>
      </c>
      <c r="F809">
        <v>87.3</v>
      </c>
      <c r="J809">
        <v>2</v>
      </c>
      <c r="K809">
        <v>0</v>
      </c>
      <c r="L809">
        <v>740.09997558593795</v>
      </c>
      <c r="M809">
        <v>1</v>
      </c>
      <c r="P809">
        <v>0</v>
      </c>
      <c r="Q809">
        <v>0</v>
      </c>
      <c r="R809">
        <v>0</v>
      </c>
      <c r="S809">
        <v>0</v>
      </c>
      <c r="T809">
        <v>0</v>
      </c>
      <c r="U809">
        <v>0</v>
      </c>
      <c r="V809">
        <v>0</v>
      </c>
      <c r="W809">
        <v>0.8</v>
      </c>
      <c r="X809">
        <v>0.6</v>
      </c>
      <c r="Y809">
        <v>0</v>
      </c>
      <c r="Z809">
        <v>0</v>
      </c>
      <c r="AA809">
        <v>0</v>
      </c>
      <c r="AB809">
        <v>0</v>
      </c>
      <c r="AC809">
        <v>0.9</v>
      </c>
      <c r="AD809">
        <v>0</v>
      </c>
      <c r="AE809">
        <v>0</v>
      </c>
      <c r="AF809">
        <v>0.3</v>
      </c>
      <c r="AG809">
        <v>0</v>
      </c>
      <c r="AH809">
        <v>0</v>
      </c>
      <c r="AI809">
        <v>4.2</v>
      </c>
      <c r="AJ809">
        <v>0.2</v>
      </c>
      <c r="AK809">
        <v>0</v>
      </c>
      <c r="AL809">
        <v>12</v>
      </c>
      <c r="AM809">
        <v>0</v>
      </c>
      <c r="AN809">
        <v>0</v>
      </c>
      <c r="AO809">
        <v>25</v>
      </c>
      <c r="AS809">
        <v>1</v>
      </c>
      <c r="AT809">
        <v>1</v>
      </c>
      <c r="AU809">
        <v>1</v>
      </c>
      <c r="AV809">
        <v>1</v>
      </c>
      <c r="AW809">
        <v>1</v>
      </c>
      <c r="AX809">
        <v>1</v>
      </c>
      <c r="AY809">
        <v>1</v>
      </c>
      <c r="AZ809">
        <v>1</v>
      </c>
      <c r="BA809">
        <v>1</v>
      </c>
      <c r="BB809">
        <v>1</v>
      </c>
      <c r="BC809">
        <v>1</v>
      </c>
      <c r="BD809">
        <v>1</v>
      </c>
      <c r="BE809">
        <v>1</v>
      </c>
      <c r="BF809">
        <v>1</v>
      </c>
      <c r="BG809">
        <v>1</v>
      </c>
      <c r="BH809">
        <v>1</v>
      </c>
      <c r="BI809">
        <v>1</v>
      </c>
      <c r="BJ809">
        <v>1</v>
      </c>
      <c r="BK809">
        <v>1</v>
      </c>
      <c r="BL809">
        <v>1</v>
      </c>
      <c r="BM809">
        <v>1</v>
      </c>
      <c r="BN809">
        <v>1</v>
      </c>
      <c r="BO809">
        <v>1</v>
      </c>
      <c r="BP809">
        <v>1</v>
      </c>
      <c r="BQ809">
        <v>1</v>
      </c>
      <c r="BR809">
        <v>1</v>
      </c>
      <c r="BS809">
        <v>1</v>
      </c>
      <c r="BT809">
        <v>1</v>
      </c>
      <c r="BU809">
        <v>0</v>
      </c>
      <c r="BV809">
        <v>0</v>
      </c>
      <c r="BW809">
        <v>0</v>
      </c>
    </row>
    <row r="810" spans="1:75" x14ac:dyDescent="0.25">
      <c r="A810">
        <v>2449000</v>
      </c>
      <c r="B810">
        <v>2</v>
      </c>
      <c r="C810" s="1">
        <v>15766</v>
      </c>
      <c r="D810">
        <v>1</v>
      </c>
      <c r="E810">
        <v>25</v>
      </c>
      <c r="F810">
        <v>92</v>
      </c>
      <c r="G810">
        <v>14</v>
      </c>
      <c r="H810">
        <v>10</v>
      </c>
      <c r="I810">
        <v>1</v>
      </c>
      <c r="J810">
        <v>1</v>
      </c>
      <c r="K810">
        <v>0</v>
      </c>
      <c r="L810">
        <v>740.09997558593795</v>
      </c>
      <c r="M810">
        <v>1</v>
      </c>
      <c r="N810">
        <v>0</v>
      </c>
      <c r="O810">
        <v>0.3</v>
      </c>
      <c r="P810">
        <v>0</v>
      </c>
      <c r="Q810">
        <v>0</v>
      </c>
      <c r="R810">
        <v>0</v>
      </c>
      <c r="S810">
        <v>0</v>
      </c>
      <c r="T810">
        <v>22</v>
      </c>
      <c r="U810">
        <v>0</v>
      </c>
      <c r="V810">
        <v>0</v>
      </c>
      <c r="W810">
        <v>0</v>
      </c>
      <c r="X810">
        <v>10</v>
      </c>
      <c r="Y810">
        <v>12</v>
      </c>
      <c r="Z810">
        <v>21</v>
      </c>
      <c r="AA810">
        <v>25</v>
      </c>
      <c r="AB810">
        <v>0.6</v>
      </c>
      <c r="AC810">
        <v>0</v>
      </c>
      <c r="AD810">
        <v>0</v>
      </c>
      <c r="AE810">
        <v>0</v>
      </c>
      <c r="AF810">
        <v>0</v>
      </c>
      <c r="AG810">
        <v>0</v>
      </c>
      <c r="AH810">
        <v>0</v>
      </c>
      <c r="AI810">
        <v>0</v>
      </c>
      <c r="AJ810">
        <v>0</v>
      </c>
      <c r="AK810">
        <v>0.3</v>
      </c>
      <c r="AL810">
        <v>0</v>
      </c>
      <c r="AM810">
        <v>0.2</v>
      </c>
      <c r="AN810">
        <v>0.6</v>
      </c>
      <c r="AO810">
        <v>0</v>
      </c>
      <c r="AP810">
        <v>0</v>
      </c>
      <c r="AQ810">
        <v>0</v>
      </c>
      <c r="AR810">
        <v>0</v>
      </c>
      <c r="AS810">
        <v>1</v>
      </c>
      <c r="AT810">
        <v>1</v>
      </c>
      <c r="AU810">
        <v>1</v>
      </c>
      <c r="AV810">
        <v>1</v>
      </c>
      <c r="AW810">
        <v>1</v>
      </c>
      <c r="AX810">
        <v>1</v>
      </c>
      <c r="AY810">
        <v>1</v>
      </c>
      <c r="AZ810">
        <v>1</v>
      </c>
      <c r="BA810">
        <v>1</v>
      </c>
      <c r="BB810">
        <v>1</v>
      </c>
      <c r="BC810">
        <v>1</v>
      </c>
      <c r="BD810">
        <v>1</v>
      </c>
      <c r="BE810">
        <v>1</v>
      </c>
      <c r="BF810">
        <v>1</v>
      </c>
      <c r="BG810">
        <v>1</v>
      </c>
      <c r="BH810">
        <v>1</v>
      </c>
      <c r="BI810">
        <v>1</v>
      </c>
      <c r="BJ810">
        <v>1</v>
      </c>
      <c r="BK810">
        <v>1</v>
      </c>
      <c r="BL810">
        <v>1</v>
      </c>
      <c r="BM810">
        <v>1</v>
      </c>
      <c r="BN810">
        <v>1</v>
      </c>
      <c r="BO810">
        <v>1</v>
      </c>
      <c r="BP810">
        <v>1</v>
      </c>
      <c r="BQ810">
        <v>1</v>
      </c>
      <c r="BR810">
        <v>1</v>
      </c>
      <c r="BS810">
        <v>1</v>
      </c>
      <c r="BT810">
        <v>1</v>
      </c>
      <c r="BU810">
        <v>1</v>
      </c>
      <c r="BV810">
        <v>1</v>
      </c>
      <c r="BW810">
        <v>1</v>
      </c>
    </row>
    <row r="811" spans="1:75" x14ac:dyDescent="0.25">
      <c r="A811">
        <v>2449000</v>
      </c>
      <c r="B811">
        <v>2</v>
      </c>
      <c r="C811" s="1">
        <v>15797</v>
      </c>
      <c r="D811">
        <v>1</v>
      </c>
      <c r="E811">
        <v>25</v>
      </c>
      <c r="F811">
        <v>26.6</v>
      </c>
      <c r="G811">
        <v>10</v>
      </c>
      <c r="H811">
        <v>8</v>
      </c>
      <c r="I811">
        <v>1</v>
      </c>
      <c r="J811">
        <v>1</v>
      </c>
      <c r="K811">
        <v>0</v>
      </c>
      <c r="L811">
        <v>740.09997558593795</v>
      </c>
      <c r="M811">
        <v>1</v>
      </c>
      <c r="N811">
        <v>0</v>
      </c>
      <c r="O811">
        <v>0.2</v>
      </c>
      <c r="P811">
        <v>0</v>
      </c>
      <c r="Q811">
        <v>0</v>
      </c>
      <c r="R811">
        <v>0</v>
      </c>
      <c r="S811">
        <v>0</v>
      </c>
      <c r="T811">
        <v>0</v>
      </c>
      <c r="U811">
        <v>0</v>
      </c>
      <c r="V811">
        <v>0</v>
      </c>
      <c r="W811">
        <v>25</v>
      </c>
      <c r="X811">
        <v>0</v>
      </c>
      <c r="Y811">
        <v>0.1</v>
      </c>
      <c r="Z811">
        <v>0</v>
      </c>
      <c r="AA811">
        <v>0</v>
      </c>
      <c r="AB811">
        <v>0.6</v>
      </c>
      <c r="AC811">
        <v>0.3</v>
      </c>
      <c r="AD811">
        <v>0</v>
      </c>
      <c r="AE811">
        <v>0.1</v>
      </c>
      <c r="AF811">
        <v>0</v>
      </c>
      <c r="AG811">
        <v>0</v>
      </c>
      <c r="AH811">
        <v>0</v>
      </c>
      <c r="AI811">
        <v>0.1</v>
      </c>
      <c r="AJ811">
        <v>0</v>
      </c>
      <c r="AK811">
        <v>0</v>
      </c>
      <c r="AL811">
        <v>0</v>
      </c>
      <c r="AM811">
        <v>0.2</v>
      </c>
      <c r="AN811">
        <v>0</v>
      </c>
      <c r="AO811">
        <v>0</v>
      </c>
      <c r="AP811">
        <v>0</v>
      </c>
      <c r="AQ811">
        <v>0</v>
      </c>
      <c r="AS811">
        <v>1</v>
      </c>
      <c r="AT811">
        <v>1</v>
      </c>
      <c r="AU811">
        <v>1</v>
      </c>
      <c r="AV811">
        <v>1</v>
      </c>
      <c r="AW811">
        <v>1</v>
      </c>
      <c r="AX811">
        <v>1</v>
      </c>
      <c r="AY811">
        <v>1</v>
      </c>
      <c r="AZ811">
        <v>1</v>
      </c>
      <c r="BA811">
        <v>1</v>
      </c>
      <c r="BB811">
        <v>1</v>
      </c>
      <c r="BC811">
        <v>1</v>
      </c>
      <c r="BD811">
        <v>1</v>
      </c>
      <c r="BE811">
        <v>1</v>
      </c>
      <c r="BF811">
        <v>1</v>
      </c>
      <c r="BG811">
        <v>1</v>
      </c>
      <c r="BH811">
        <v>1</v>
      </c>
      <c r="BI811">
        <v>1</v>
      </c>
      <c r="BJ811">
        <v>1</v>
      </c>
      <c r="BK811">
        <v>1</v>
      </c>
      <c r="BL811">
        <v>1</v>
      </c>
      <c r="BM811">
        <v>1</v>
      </c>
      <c r="BN811">
        <v>1</v>
      </c>
      <c r="BO811">
        <v>1</v>
      </c>
      <c r="BP811">
        <v>1</v>
      </c>
      <c r="BQ811">
        <v>1</v>
      </c>
      <c r="BR811">
        <v>1</v>
      </c>
      <c r="BS811">
        <v>1</v>
      </c>
      <c r="BT811">
        <v>1</v>
      </c>
      <c r="BU811">
        <v>1</v>
      </c>
      <c r="BV811">
        <v>1</v>
      </c>
      <c r="BW811">
        <v>0</v>
      </c>
    </row>
    <row r="812" spans="1:75" x14ac:dyDescent="0.25">
      <c r="A812">
        <v>2449000</v>
      </c>
      <c r="B812">
        <v>2</v>
      </c>
      <c r="C812" s="1">
        <v>15827</v>
      </c>
      <c r="D812">
        <v>1</v>
      </c>
      <c r="E812">
        <v>28.4</v>
      </c>
      <c r="F812">
        <v>40.299999999999997</v>
      </c>
      <c r="G812">
        <v>23</v>
      </c>
      <c r="H812">
        <v>6</v>
      </c>
      <c r="I812">
        <v>1</v>
      </c>
      <c r="J812">
        <v>1</v>
      </c>
      <c r="K812">
        <v>0</v>
      </c>
      <c r="L812">
        <v>740.09997558593795</v>
      </c>
      <c r="M812">
        <v>1</v>
      </c>
      <c r="N812">
        <v>0</v>
      </c>
      <c r="O812">
        <v>0</v>
      </c>
      <c r="P812">
        <v>0</v>
      </c>
      <c r="Q812">
        <v>0</v>
      </c>
      <c r="R812">
        <v>0</v>
      </c>
      <c r="S812">
        <v>0</v>
      </c>
      <c r="T812">
        <v>0</v>
      </c>
      <c r="U812">
        <v>0</v>
      </c>
      <c r="V812">
        <v>0</v>
      </c>
      <c r="W812">
        <v>0</v>
      </c>
      <c r="X812">
        <v>0</v>
      </c>
      <c r="Y812">
        <v>0.1</v>
      </c>
      <c r="Z812">
        <v>0</v>
      </c>
      <c r="AA812">
        <v>0</v>
      </c>
      <c r="AB812">
        <v>0</v>
      </c>
      <c r="AC812">
        <v>0</v>
      </c>
      <c r="AD812">
        <v>0</v>
      </c>
      <c r="AE812">
        <v>0</v>
      </c>
      <c r="AF812">
        <v>0</v>
      </c>
      <c r="AG812">
        <v>0</v>
      </c>
      <c r="AH812">
        <v>0</v>
      </c>
      <c r="AI812">
        <v>0</v>
      </c>
      <c r="AJ812">
        <v>28.4</v>
      </c>
      <c r="AK812">
        <v>0.2</v>
      </c>
      <c r="AL812">
        <v>0.1</v>
      </c>
      <c r="AM812">
        <v>0</v>
      </c>
      <c r="AN812">
        <v>0</v>
      </c>
      <c r="AO812">
        <v>11.2</v>
      </c>
      <c r="AP812">
        <v>0</v>
      </c>
      <c r="AQ812">
        <v>0.3</v>
      </c>
      <c r="AR812">
        <v>0</v>
      </c>
      <c r="AS812">
        <v>1</v>
      </c>
      <c r="AT812">
        <v>1</v>
      </c>
      <c r="AU812">
        <v>1</v>
      </c>
      <c r="AV812">
        <v>1</v>
      </c>
      <c r="AW812">
        <v>1</v>
      </c>
      <c r="AX812">
        <v>1</v>
      </c>
      <c r="AY812">
        <v>1</v>
      </c>
      <c r="AZ812">
        <v>1</v>
      </c>
      <c r="BA812">
        <v>1</v>
      </c>
      <c r="BB812">
        <v>1</v>
      </c>
      <c r="BC812">
        <v>1</v>
      </c>
      <c r="BD812">
        <v>1</v>
      </c>
      <c r="BE812">
        <v>1</v>
      </c>
      <c r="BF812">
        <v>1</v>
      </c>
      <c r="BG812">
        <v>1</v>
      </c>
      <c r="BH812">
        <v>1</v>
      </c>
      <c r="BI812">
        <v>1</v>
      </c>
      <c r="BJ812">
        <v>1</v>
      </c>
      <c r="BK812">
        <v>1</v>
      </c>
      <c r="BL812">
        <v>1</v>
      </c>
      <c r="BM812">
        <v>1</v>
      </c>
      <c r="BN812">
        <v>1</v>
      </c>
      <c r="BO812">
        <v>1</v>
      </c>
      <c r="BP812">
        <v>1</v>
      </c>
      <c r="BQ812">
        <v>1</v>
      </c>
      <c r="BR812">
        <v>1</v>
      </c>
      <c r="BS812">
        <v>1</v>
      </c>
      <c r="BT812">
        <v>1</v>
      </c>
      <c r="BU812">
        <v>1</v>
      </c>
      <c r="BV812">
        <v>1</v>
      </c>
      <c r="BW812">
        <v>1</v>
      </c>
    </row>
    <row r="813" spans="1:75" x14ac:dyDescent="0.25">
      <c r="A813">
        <v>2449000</v>
      </c>
      <c r="B813">
        <v>2</v>
      </c>
      <c r="C813" s="1">
        <v>15858</v>
      </c>
      <c r="D813">
        <v>1</v>
      </c>
      <c r="E813">
        <v>25.2</v>
      </c>
      <c r="F813">
        <v>51.8</v>
      </c>
      <c r="G813">
        <v>18</v>
      </c>
      <c r="H813">
        <v>6</v>
      </c>
      <c r="I813">
        <v>1</v>
      </c>
      <c r="J813">
        <v>1</v>
      </c>
      <c r="K813">
        <v>0</v>
      </c>
      <c r="L813">
        <v>740.09997558593795</v>
      </c>
      <c r="M813">
        <v>1</v>
      </c>
      <c r="N813">
        <v>0</v>
      </c>
      <c r="O813">
        <v>0</v>
      </c>
      <c r="P813">
        <v>0</v>
      </c>
      <c r="Q813">
        <v>0</v>
      </c>
      <c r="R813">
        <v>0</v>
      </c>
      <c r="S813">
        <v>11.2</v>
      </c>
      <c r="T813">
        <v>0</v>
      </c>
      <c r="U813">
        <v>0.6</v>
      </c>
      <c r="V813">
        <v>0.2</v>
      </c>
      <c r="W813">
        <v>0</v>
      </c>
      <c r="X813">
        <v>0</v>
      </c>
      <c r="Y813">
        <v>0</v>
      </c>
      <c r="Z813">
        <v>0</v>
      </c>
      <c r="AA813">
        <v>0</v>
      </c>
      <c r="AB813">
        <v>0</v>
      </c>
      <c r="AC813">
        <v>0</v>
      </c>
      <c r="AD813">
        <v>0</v>
      </c>
      <c r="AE813">
        <v>25.2</v>
      </c>
      <c r="AF813">
        <v>0</v>
      </c>
      <c r="AG813">
        <v>14</v>
      </c>
      <c r="AH813">
        <v>0</v>
      </c>
      <c r="AI813">
        <v>0</v>
      </c>
      <c r="AJ813">
        <v>0</v>
      </c>
      <c r="AK813">
        <v>0</v>
      </c>
      <c r="AL813">
        <v>0.6</v>
      </c>
      <c r="AM813">
        <v>0</v>
      </c>
      <c r="AN813">
        <v>0</v>
      </c>
      <c r="AO813">
        <v>0</v>
      </c>
      <c r="AP813">
        <v>0</v>
      </c>
      <c r="AQ813">
        <v>0</v>
      </c>
      <c r="AS813">
        <v>1</v>
      </c>
      <c r="AT813">
        <v>1</v>
      </c>
      <c r="AU813">
        <v>1</v>
      </c>
      <c r="AV813">
        <v>1</v>
      </c>
      <c r="AW813">
        <v>1</v>
      </c>
      <c r="AX813">
        <v>1</v>
      </c>
      <c r="AY813">
        <v>1</v>
      </c>
      <c r="AZ813">
        <v>1</v>
      </c>
      <c r="BA813">
        <v>1</v>
      </c>
      <c r="BB813">
        <v>1</v>
      </c>
      <c r="BC813">
        <v>1</v>
      </c>
      <c r="BD813">
        <v>1</v>
      </c>
      <c r="BE813">
        <v>1</v>
      </c>
      <c r="BF813">
        <v>1</v>
      </c>
      <c r="BG813">
        <v>1</v>
      </c>
      <c r="BH813">
        <v>1</v>
      </c>
      <c r="BI813">
        <v>1</v>
      </c>
      <c r="BJ813">
        <v>1</v>
      </c>
      <c r="BK813">
        <v>1</v>
      </c>
      <c r="BL813">
        <v>1</v>
      </c>
      <c r="BM813">
        <v>1</v>
      </c>
      <c r="BN813">
        <v>1</v>
      </c>
      <c r="BO813">
        <v>1</v>
      </c>
      <c r="BP813">
        <v>1</v>
      </c>
      <c r="BQ813">
        <v>1</v>
      </c>
      <c r="BR813">
        <v>1</v>
      </c>
      <c r="BS813">
        <v>1</v>
      </c>
      <c r="BT813">
        <v>1</v>
      </c>
      <c r="BU813">
        <v>1</v>
      </c>
      <c r="BV813">
        <v>1</v>
      </c>
      <c r="BW813">
        <v>0</v>
      </c>
    </row>
    <row r="814" spans="1:75" x14ac:dyDescent="0.25">
      <c r="A814">
        <v>2449000</v>
      </c>
      <c r="B814">
        <v>2</v>
      </c>
      <c r="C814" s="1">
        <v>15888</v>
      </c>
      <c r="D814">
        <v>1</v>
      </c>
      <c r="E814">
        <v>25.4</v>
      </c>
      <c r="F814">
        <v>47.9</v>
      </c>
      <c r="G814">
        <v>5</v>
      </c>
      <c r="H814">
        <v>6</v>
      </c>
      <c r="I814">
        <v>1</v>
      </c>
      <c r="J814">
        <v>1</v>
      </c>
      <c r="K814">
        <v>0</v>
      </c>
      <c r="L814">
        <v>740.09997558593795</v>
      </c>
      <c r="M814">
        <v>1</v>
      </c>
      <c r="N814">
        <v>0</v>
      </c>
      <c r="O814">
        <v>0</v>
      </c>
      <c r="P814">
        <v>0</v>
      </c>
      <c r="Q814">
        <v>0</v>
      </c>
      <c r="R814">
        <v>25.4</v>
      </c>
      <c r="S814">
        <v>6.3</v>
      </c>
      <c r="T814">
        <v>0</v>
      </c>
      <c r="U814">
        <v>0.4</v>
      </c>
      <c r="V814">
        <v>0.3</v>
      </c>
      <c r="W814">
        <v>0</v>
      </c>
      <c r="X814">
        <v>0</v>
      </c>
      <c r="Y814">
        <v>0</v>
      </c>
      <c r="Z814">
        <v>0</v>
      </c>
      <c r="AA814">
        <v>0</v>
      </c>
      <c r="AB814">
        <v>0</v>
      </c>
      <c r="AC814">
        <v>0</v>
      </c>
      <c r="AD814">
        <v>0</v>
      </c>
      <c r="AE814">
        <v>0.1</v>
      </c>
      <c r="AF814">
        <v>0</v>
      </c>
      <c r="AG814">
        <v>0</v>
      </c>
      <c r="AH814">
        <v>0</v>
      </c>
      <c r="AI814">
        <v>0</v>
      </c>
      <c r="AJ814">
        <v>0</v>
      </c>
      <c r="AK814">
        <v>0</v>
      </c>
      <c r="AL814">
        <v>0</v>
      </c>
      <c r="AM814">
        <v>0</v>
      </c>
      <c r="AN814">
        <v>0</v>
      </c>
      <c r="AO814">
        <v>0</v>
      </c>
      <c r="AP814">
        <v>0</v>
      </c>
      <c r="AQ814">
        <v>0</v>
      </c>
      <c r="AR814">
        <v>15.4</v>
      </c>
      <c r="AS814">
        <v>1</v>
      </c>
      <c r="AT814">
        <v>1</v>
      </c>
      <c r="AU814">
        <v>1</v>
      </c>
      <c r="AV814">
        <v>1</v>
      </c>
      <c r="AW814">
        <v>1</v>
      </c>
      <c r="AX814">
        <v>1</v>
      </c>
      <c r="AY814">
        <v>1</v>
      </c>
      <c r="AZ814">
        <v>1</v>
      </c>
      <c r="BA814">
        <v>1</v>
      </c>
      <c r="BB814">
        <v>1</v>
      </c>
      <c r="BC814">
        <v>1</v>
      </c>
      <c r="BD814">
        <v>1</v>
      </c>
      <c r="BE814">
        <v>1</v>
      </c>
      <c r="BF814">
        <v>1</v>
      </c>
      <c r="BG814">
        <v>1</v>
      </c>
      <c r="BH814">
        <v>1</v>
      </c>
      <c r="BI814">
        <v>1</v>
      </c>
      <c r="BJ814">
        <v>1</v>
      </c>
      <c r="BK814">
        <v>1</v>
      </c>
      <c r="BL814">
        <v>1</v>
      </c>
      <c r="BM814">
        <v>1</v>
      </c>
      <c r="BN814">
        <v>1</v>
      </c>
      <c r="BO814">
        <v>1</v>
      </c>
      <c r="BP814">
        <v>1</v>
      </c>
      <c r="BQ814">
        <v>1</v>
      </c>
      <c r="BR814">
        <v>1</v>
      </c>
      <c r="BS814">
        <v>1</v>
      </c>
      <c r="BT814">
        <v>1</v>
      </c>
      <c r="BU814">
        <v>1</v>
      </c>
      <c r="BV814">
        <v>1</v>
      </c>
      <c r="BW814">
        <v>1</v>
      </c>
    </row>
    <row r="815" spans="1:75" x14ac:dyDescent="0.25">
      <c r="A815">
        <v>2449000</v>
      </c>
      <c r="B815">
        <v>2</v>
      </c>
      <c r="C815" s="1">
        <v>15919</v>
      </c>
      <c r="D815">
        <v>1</v>
      </c>
      <c r="E815">
        <v>10</v>
      </c>
      <c r="F815">
        <v>12.4</v>
      </c>
      <c r="G815">
        <v>2</v>
      </c>
      <c r="H815">
        <v>7</v>
      </c>
      <c r="I815">
        <v>1</v>
      </c>
      <c r="J815">
        <v>1</v>
      </c>
      <c r="K815">
        <v>0</v>
      </c>
      <c r="L815">
        <v>740.09997558593795</v>
      </c>
      <c r="M815">
        <v>1</v>
      </c>
      <c r="N815">
        <v>0</v>
      </c>
      <c r="O815">
        <v>10</v>
      </c>
      <c r="P815">
        <v>0</v>
      </c>
      <c r="Q815">
        <v>0.1</v>
      </c>
      <c r="R815">
        <v>0</v>
      </c>
      <c r="S815">
        <v>0</v>
      </c>
      <c r="T815">
        <v>0</v>
      </c>
      <c r="U815">
        <v>0.4</v>
      </c>
      <c r="V815">
        <v>0</v>
      </c>
      <c r="W815">
        <v>0</v>
      </c>
      <c r="X815">
        <v>0.2</v>
      </c>
      <c r="Y815">
        <v>0</v>
      </c>
      <c r="Z815">
        <v>0</v>
      </c>
      <c r="AA815">
        <v>0</v>
      </c>
      <c r="AB815">
        <v>0</v>
      </c>
      <c r="AC815">
        <v>0.1</v>
      </c>
      <c r="AD815">
        <v>0</v>
      </c>
      <c r="AE815">
        <v>0</v>
      </c>
      <c r="AF815">
        <v>0</v>
      </c>
      <c r="AG815">
        <v>0</v>
      </c>
      <c r="AH815">
        <v>0</v>
      </c>
      <c r="AI815">
        <v>0</v>
      </c>
      <c r="AJ815">
        <v>1</v>
      </c>
      <c r="AK815">
        <v>0.6</v>
      </c>
      <c r="AL815">
        <v>0</v>
      </c>
      <c r="AM815">
        <v>0</v>
      </c>
      <c r="AN815">
        <v>0</v>
      </c>
      <c r="AO815">
        <v>0</v>
      </c>
      <c r="AP815">
        <v>0</v>
      </c>
      <c r="AQ815">
        <v>0</v>
      </c>
      <c r="AR815">
        <v>0</v>
      </c>
      <c r="AS815">
        <v>1</v>
      </c>
      <c r="AT815">
        <v>1</v>
      </c>
      <c r="AU815">
        <v>1</v>
      </c>
      <c r="AV815">
        <v>1</v>
      </c>
      <c r="AW815">
        <v>1</v>
      </c>
      <c r="AX815">
        <v>1</v>
      </c>
      <c r="AY815">
        <v>1</v>
      </c>
      <c r="AZ815">
        <v>1</v>
      </c>
      <c r="BA815">
        <v>1</v>
      </c>
      <c r="BB815">
        <v>1</v>
      </c>
      <c r="BC815">
        <v>1</v>
      </c>
      <c r="BD815">
        <v>1</v>
      </c>
      <c r="BE815">
        <v>1</v>
      </c>
      <c r="BF815">
        <v>1</v>
      </c>
      <c r="BG815">
        <v>1</v>
      </c>
      <c r="BH815">
        <v>1</v>
      </c>
      <c r="BI815">
        <v>1</v>
      </c>
      <c r="BJ815">
        <v>1</v>
      </c>
      <c r="BK815">
        <v>1</v>
      </c>
      <c r="BL815">
        <v>1</v>
      </c>
      <c r="BM815">
        <v>1</v>
      </c>
      <c r="BN815">
        <v>1</v>
      </c>
      <c r="BO815">
        <v>1</v>
      </c>
      <c r="BP815">
        <v>1</v>
      </c>
      <c r="BQ815">
        <v>1</v>
      </c>
      <c r="BR815">
        <v>1</v>
      </c>
      <c r="BS815">
        <v>1</v>
      </c>
      <c r="BT815">
        <v>1</v>
      </c>
      <c r="BU815">
        <v>1</v>
      </c>
      <c r="BV815">
        <v>1</v>
      </c>
      <c r="BW815">
        <v>1</v>
      </c>
    </row>
    <row r="816" spans="1:75" x14ac:dyDescent="0.25">
      <c r="A816">
        <v>2449000</v>
      </c>
      <c r="B816">
        <v>2</v>
      </c>
      <c r="C816" s="1">
        <v>15950</v>
      </c>
      <c r="D816">
        <v>1</v>
      </c>
      <c r="E816">
        <v>25.1</v>
      </c>
      <c r="F816">
        <v>76.3</v>
      </c>
      <c r="G816">
        <v>23</v>
      </c>
      <c r="H816">
        <v>9</v>
      </c>
      <c r="I816">
        <v>1</v>
      </c>
      <c r="J816">
        <v>1</v>
      </c>
      <c r="K816">
        <v>0</v>
      </c>
      <c r="L816">
        <v>740.09997558593795</v>
      </c>
      <c r="M816">
        <v>1</v>
      </c>
      <c r="N816">
        <v>0</v>
      </c>
      <c r="O816">
        <v>0</v>
      </c>
      <c r="P816">
        <v>0.6</v>
      </c>
      <c r="Q816">
        <v>0</v>
      </c>
      <c r="R816">
        <v>0</v>
      </c>
      <c r="S816">
        <v>0</v>
      </c>
      <c r="T816">
        <v>0</v>
      </c>
      <c r="U816">
        <v>0</v>
      </c>
      <c r="V816">
        <v>0</v>
      </c>
      <c r="W816">
        <v>0.9</v>
      </c>
      <c r="X816">
        <v>0</v>
      </c>
      <c r="Y816">
        <v>14</v>
      </c>
      <c r="Z816">
        <v>0</v>
      </c>
      <c r="AA816">
        <v>0.8</v>
      </c>
      <c r="AB816">
        <v>0</v>
      </c>
      <c r="AC816">
        <v>0</v>
      </c>
      <c r="AD816">
        <v>0</v>
      </c>
      <c r="AE816">
        <v>0</v>
      </c>
      <c r="AF816">
        <v>15.3</v>
      </c>
      <c r="AG816">
        <v>0</v>
      </c>
      <c r="AH816">
        <v>0</v>
      </c>
      <c r="AI816">
        <v>19.2</v>
      </c>
      <c r="AJ816">
        <v>25.1</v>
      </c>
      <c r="AK816">
        <v>0</v>
      </c>
      <c r="AL816">
        <v>0.3</v>
      </c>
      <c r="AM816">
        <v>0</v>
      </c>
      <c r="AN816">
        <v>0</v>
      </c>
      <c r="AO816">
        <v>0.1</v>
      </c>
      <c r="AP816">
        <v>0</v>
      </c>
      <c r="AQ816">
        <v>0</v>
      </c>
      <c r="AS816">
        <v>1</v>
      </c>
      <c r="AT816">
        <v>1</v>
      </c>
      <c r="AU816">
        <v>1</v>
      </c>
      <c r="AV816">
        <v>1</v>
      </c>
      <c r="AW816">
        <v>1</v>
      </c>
      <c r="AX816">
        <v>1</v>
      </c>
      <c r="AY816">
        <v>1</v>
      </c>
      <c r="AZ816">
        <v>1</v>
      </c>
      <c r="BA816">
        <v>1</v>
      </c>
      <c r="BB816">
        <v>1</v>
      </c>
      <c r="BC816">
        <v>1</v>
      </c>
      <c r="BD816">
        <v>1</v>
      </c>
      <c r="BE816">
        <v>1</v>
      </c>
      <c r="BF816">
        <v>1</v>
      </c>
      <c r="BG816">
        <v>1</v>
      </c>
      <c r="BH816">
        <v>1</v>
      </c>
      <c r="BI816">
        <v>1</v>
      </c>
      <c r="BJ816">
        <v>1</v>
      </c>
      <c r="BK816">
        <v>1</v>
      </c>
      <c r="BL816">
        <v>1</v>
      </c>
      <c r="BM816">
        <v>1</v>
      </c>
      <c r="BN816">
        <v>1</v>
      </c>
      <c r="BO816">
        <v>1</v>
      </c>
      <c r="BP816">
        <v>1</v>
      </c>
      <c r="BQ816">
        <v>1</v>
      </c>
      <c r="BR816">
        <v>1</v>
      </c>
      <c r="BS816">
        <v>1</v>
      </c>
      <c r="BT816">
        <v>1</v>
      </c>
      <c r="BU816">
        <v>1</v>
      </c>
      <c r="BV816">
        <v>1</v>
      </c>
      <c r="BW816">
        <v>0</v>
      </c>
    </row>
    <row r="817" spans="1:75" x14ac:dyDescent="0.25">
      <c r="A817">
        <v>2449000</v>
      </c>
      <c r="B817">
        <v>2</v>
      </c>
      <c r="C817" s="1">
        <v>15980</v>
      </c>
      <c r="D817">
        <v>1</v>
      </c>
      <c r="E817">
        <v>28.2</v>
      </c>
      <c r="F817">
        <v>128.1</v>
      </c>
      <c r="G817">
        <v>11</v>
      </c>
      <c r="H817">
        <v>14</v>
      </c>
      <c r="I817">
        <v>1</v>
      </c>
      <c r="J817">
        <v>1</v>
      </c>
      <c r="K817">
        <v>0</v>
      </c>
      <c r="L817">
        <v>740.09997558593795</v>
      </c>
      <c r="M817">
        <v>1</v>
      </c>
      <c r="N817">
        <v>0</v>
      </c>
      <c r="O817">
        <v>0</v>
      </c>
      <c r="P817">
        <v>0</v>
      </c>
      <c r="Q817">
        <v>12</v>
      </c>
      <c r="R817">
        <v>10</v>
      </c>
      <c r="S817">
        <v>0.1</v>
      </c>
      <c r="T817">
        <v>0</v>
      </c>
      <c r="U817">
        <v>0</v>
      </c>
      <c r="V817">
        <v>0.1</v>
      </c>
      <c r="W817">
        <v>0</v>
      </c>
      <c r="X817">
        <v>28.2</v>
      </c>
      <c r="Y817">
        <v>18.3</v>
      </c>
      <c r="Z817">
        <v>0</v>
      </c>
      <c r="AA817">
        <v>22.1</v>
      </c>
      <c r="AB817">
        <v>0.1</v>
      </c>
      <c r="AC817">
        <v>0</v>
      </c>
      <c r="AD817">
        <v>0</v>
      </c>
      <c r="AE817">
        <v>0</v>
      </c>
      <c r="AF817">
        <v>0</v>
      </c>
      <c r="AG817">
        <v>0</v>
      </c>
      <c r="AH817">
        <v>0</v>
      </c>
      <c r="AI817">
        <v>1</v>
      </c>
      <c r="AJ817">
        <v>10</v>
      </c>
      <c r="AK817">
        <v>0</v>
      </c>
      <c r="AL817">
        <v>0</v>
      </c>
      <c r="AM817">
        <v>0</v>
      </c>
      <c r="AN817">
        <v>12.2</v>
      </c>
      <c r="AO817">
        <v>13.3</v>
      </c>
      <c r="AP817">
        <v>0.6</v>
      </c>
      <c r="AQ817">
        <v>0</v>
      </c>
      <c r="AR817">
        <v>0.1</v>
      </c>
      <c r="AS817">
        <v>1</v>
      </c>
      <c r="AT817">
        <v>1</v>
      </c>
      <c r="AU817">
        <v>1</v>
      </c>
      <c r="AV817">
        <v>1</v>
      </c>
      <c r="AW817">
        <v>1</v>
      </c>
      <c r="AX817">
        <v>1</v>
      </c>
      <c r="AY817">
        <v>1</v>
      </c>
      <c r="AZ817">
        <v>1</v>
      </c>
      <c r="BA817">
        <v>1</v>
      </c>
      <c r="BB817">
        <v>1</v>
      </c>
      <c r="BC817">
        <v>1</v>
      </c>
      <c r="BD817">
        <v>1</v>
      </c>
      <c r="BE817">
        <v>1</v>
      </c>
      <c r="BF817">
        <v>1</v>
      </c>
      <c r="BG817">
        <v>1</v>
      </c>
      <c r="BH817">
        <v>1</v>
      </c>
      <c r="BI817">
        <v>1</v>
      </c>
      <c r="BJ817">
        <v>1</v>
      </c>
      <c r="BK817">
        <v>1</v>
      </c>
      <c r="BL817">
        <v>1</v>
      </c>
      <c r="BM817">
        <v>1</v>
      </c>
      <c r="BN817">
        <v>1</v>
      </c>
      <c r="BO817">
        <v>1</v>
      </c>
      <c r="BP817">
        <v>1</v>
      </c>
      <c r="BQ817">
        <v>1</v>
      </c>
      <c r="BR817">
        <v>1</v>
      </c>
      <c r="BS817">
        <v>1</v>
      </c>
      <c r="BT817">
        <v>1</v>
      </c>
      <c r="BU817">
        <v>1</v>
      </c>
      <c r="BV817">
        <v>1</v>
      </c>
      <c r="BW817">
        <v>1</v>
      </c>
    </row>
    <row r="818" spans="1:75" x14ac:dyDescent="0.25">
      <c r="A818">
        <v>2449000</v>
      </c>
      <c r="B818">
        <v>2</v>
      </c>
      <c r="C818" s="1">
        <v>16011</v>
      </c>
      <c r="D818">
        <v>1</v>
      </c>
      <c r="E818">
        <v>20.399999999999999</v>
      </c>
      <c r="F818">
        <v>25.3</v>
      </c>
      <c r="G818">
        <v>24</v>
      </c>
      <c r="H818">
        <v>5</v>
      </c>
      <c r="I818">
        <v>1</v>
      </c>
      <c r="J818">
        <v>1</v>
      </c>
      <c r="K818">
        <v>0</v>
      </c>
      <c r="L818">
        <v>740.09997558593795</v>
      </c>
      <c r="M818">
        <v>1</v>
      </c>
      <c r="N818">
        <v>0</v>
      </c>
      <c r="O818">
        <v>0</v>
      </c>
      <c r="P818">
        <v>3.4</v>
      </c>
      <c r="Q818">
        <v>0</v>
      </c>
      <c r="R818">
        <v>0</v>
      </c>
      <c r="S818">
        <v>0.2</v>
      </c>
      <c r="T818">
        <v>0</v>
      </c>
      <c r="U818">
        <v>0</v>
      </c>
      <c r="V818">
        <v>0</v>
      </c>
      <c r="W818">
        <v>0</v>
      </c>
      <c r="X818">
        <v>0.7</v>
      </c>
      <c r="Y818">
        <v>0</v>
      </c>
      <c r="Z818">
        <v>0</v>
      </c>
      <c r="AA818">
        <v>0</v>
      </c>
      <c r="AB818">
        <v>0</v>
      </c>
      <c r="AC818">
        <v>0</v>
      </c>
      <c r="AD818">
        <v>0</v>
      </c>
      <c r="AE818">
        <v>0.6</v>
      </c>
      <c r="AF818">
        <v>0</v>
      </c>
      <c r="AG818">
        <v>0</v>
      </c>
      <c r="AH818">
        <v>0</v>
      </c>
      <c r="AI818">
        <v>0</v>
      </c>
      <c r="AJ818">
        <v>0</v>
      </c>
      <c r="AK818">
        <v>20.399999999999999</v>
      </c>
      <c r="AL818">
        <v>0</v>
      </c>
      <c r="AM818">
        <v>0</v>
      </c>
      <c r="AN818">
        <v>0</v>
      </c>
      <c r="AO818">
        <v>0</v>
      </c>
      <c r="AP818">
        <v>0</v>
      </c>
      <c r="AQ818">
        <v>0</v>
      </c>
      <c r="AS818">
        <v>1</v>
      </c>
      <c r="AT818">
        <v>1</v>
      </c>
      <c r="AU818">
        <v>1</v>
      </c>
      <c r="AV818">
        <v>1</v>
      </c>
      <c r="AW818">
        <v>1</v>
      </c>
      <c r="AX818">
        <v>1</v>
      </c>
      <c r="AY818">
        <v>1</v>
      </c>
      <c r="AZ818">
        <v>1</v>
      </c>
      <c r="BA818">
        <v>1</v>
      </c>
      <c r="BB818">
        <v>1</v>
      </c>
      <c r="BC818">
        <v>1</v>
      </c>
      <c r="BD818">
        <v>1</v>
      </c>
      <c r="BE818">
        <v>1</v>
      </c>
      <c r="BF818">
        <v>1</v>
      </c>
      <c r="BG818">
        <v>1</v>
      </c>
      <c r="BH818">
        <v>1</v>
      </c>
      <c r="BI818">
        <v>1</v>
      </c>
      <c r="BJ818">
        <v>1</v>
      </c>
      <c r="BK818">
        <v>1</v>
      </c>
      <c r="BL818">
        <v>1</v>
      </c>
      <c r="BM818">
        <v>1</v>
      </c>
      <c r="BN818">
        <v>1</v>
      </c>
      <c r="BO818">
        <v>1</v>
      </c>
      <c r="BP818">
        <v>1</v>
      </c>
      <c r="BQ818">
        <v>1</v>
      </c>
      <c r="BR818">
        <v>1</v>
      </c>
      <c r="BS818">
        <v>1</v>
      </c>
      <c r="BT818">
        <v>1</v>
      </c>
      <c r="BU818">
        <v>1</v>
      </c>
      <c r="BV818">
        <v>1</v>
      </c>
      <c r="BW818">
        <v>0</v>
      </c>
    </row>
    <row r="819" spans="1:75" x14ac:dyDescent="0.25">
      <c r="A819">
        <v>2449000</v>
      </c>
      <c r="B819">
        <v>2</v>
      </c>
      <c r="C819" s="1">
        <v>16041</v>
      </c>
      <c r="D819">
        <v>1</v>
      </c>
      <c r="F819">
        <v>101.8</v>
      </c>
      <c r="J819">
        <v>2</v>
      </c>
      <c r="K819">
        <v>0</v>
      </c>
      <c r="L819">
        <v>740.09997558593795</v>
      </c>
      <c r="M819">
        <v>1</v>
      </c>
      <c r="O819">
        <v>12.2</v>
      </c>
      <c r="Q819">
        <v>0</v>
      </c>
      <c r="R819">
        <v>0.2</v>
      </c>
      <c r="S819">
        <v>0.1</v>
      </c>
      <c r="T819">
        <v>0</v>
      </c>
      <c r="U819">
        <v>0</v>
      </c>
      <c r="V819">
        <v>0.1</v>
      </c>
      <c r="W819">
        <v>0</v>
      </c>
      <c r="X819">
        <v>0</v>
      </c>
      <c r="Y819">
        <v>0</v>
      </c>
      <c r="Z819">
        <v>12.2</v>
      </c>
      <c r="AA819">
        <v>0</v>
      </c>
      <c r="AB819">
        <v>0</v>
      </c>
      <c r="AC819">
        <v>0</v>
      </c>
      <c r="AD819">
        <v>14.2</v>
      </c>
      <c r="AE819">
        <v>0</v>
      </c>
      <c r="AF819">
        <v>0</v>
      </c>
      <c r="AG819">
        <v>0</v>
      </c>
      <c r="AH819">
        <v>0.2</v>
      </c>
      <c r="AI819">
        <v>0.8</v>
      </c>
      <c r="AJ819">
        <v>0.4</v>
      </c>
      <c r="AK819">
        <v>0</v>
      </c>
      <c r="AL819">
        <v>0</v>
      </c>
      <c r="AM819">
        <v>0.6</v>
      </c>
      <c r="AN819">
        <v>0</v>
      </c>
      <c r="AO819">
        <v>0.2</v>
      </c>
      <c r="AP819">
        <v>0.6</v>
      </c>
      <c r="AQ819">
        <v>0</v>
      </c>
      <c r="AR819">
        <v>0.2</v>
      </c>
      <c r="AS819">
        <v>1</v>
      </c>
      <c r="AT819">
        <v>1</v>
      </c>
      <c r="AU819">
        <v>1</v>
      </c>
      <c r="AV819">
        <v>1</v>
      </c>
      <c r="AW819">
        <v>1</v>
      </c>
      <c r="AX819">
        <v>1</v>
      </c>
      <c r="AY819">
        <v>1</v>
      </c>
      <c r="AZ819">
        <v>1</v>
      </c>
      <c r="BA819">
        <v>1</v>
      </c>
      <c r="BB819">
        <v>1</v>
      </c>
      <c r="BC819">
        <v>1</v>
      </c>
      <c r="BD819">
        <v>1</v>
      </c>
      <c r="BE819">
        <v>1</v>
      </c>
      <c r="BF819">
        <v>1</v>
      </c>
      <c r="BG819">
        <v>1</v>
      </c>
      <c r="BH819">
        <v>1</v>
      </c>
      <c r="BI819">
        <v>1</v>
      </c>
      <c r="BJ819">
        <v>1</v>
      </c>
      <c r="BK819">
        <v>1</v>
      </c>
      <c r="BL819">
        <v>1</v>
      </c>
      <c r="BM819">
        <v>1</v>
      </c>
      <c r="BN819">
        <v>1</v>
      </c>
      <c r="BO819">
        <v>1</v>
      </c>
      <c r="BP819">
        <v>1</v>
      </c>
      <c r="BQ819">
        <v>1</v>
      </c>
      <c r="BR819">
        <v>1</v>
      </c>
      <c r="BS819">
        <v>1</v>
      </c>
      <c r="BT819">
        <v>1</v>
      </c>
      <c r="BU819">
        <v>1</v>
      </c>
      <c r="BV819">
        <v>1</v>
      </c>
      <c r="BW819">
        <v>1</v>
      </c>
    </row>
    <row r="820" spans="1:75" x14ac:dyDescent="0.25">
      <c r="A820">
        <v>2449000</v>
      </c>
      <c r="B820">
        <v>2</v>
      </c>
      <c r="C820" s="1">
        <v>16072</v>
      </c>
      <c r="D820">
        <v>1</v>
      </c>
      <c r="E820">
        <v>46.2</v>
      </c>
      <c r="F820">
        <v>147.80000000000001</v>
      </c>
      <c r="G820">
        <v>14</v>
      </c>
      <c r="H820">
        <v>18</v>
      </c>
      <c r="I820">
        <v>1</v>
      </c>
      <c r="J820">
        <v>1</v>
      </c>
      <c r="K820">
        <v>0</v>
      </c>
      <c r="L820">
        <v>724.40002441406205</v>
      </c>
      <c r="M820">
        <v>1</v>
      </c>
      <c r="N820">
        <v>3.2</v>
      </c>
      <c r="O820">
        <v>0.2</v>
      </c>
      <c r="P820">
        <v>0.3</v>
      </c>
      <c r="Q820">
        <v>0</v>
      </c>
      <c r="R820">
        <v>0.9</v>
      </c>
      <c r="S820">
        <v>0</v>
      </c>
      <c r="T820">
        <v>0</v>
      </c>
      <c r="U820">
        <v>25.1</v>
      </c>
      <c r="V820">
        <v>16.2</v>
      </c>
      <c r="W820">
        <v>11.2</v>
      </c>
      <c r="X820">
        <v>0</v>
      </c>
      <c r="Y820">
        <v>0</v>
      </c>
      <c r="Z820">
        <v>0.6</v>
      </c>
      <c r="AA820">
        <v>46.2</v>
      </c>
      <c r="AB820">
        <v>0</v>
      </c>
      <c r="AC820">
        <v>0</v>
      </c>
      <c r="AD820">
        <v>12</v>
      </c>
      <c r="AE820">
        <v>0.6</v>
      </c>
      <c r="AF820">
        <v>0.4</v>
      </c>
      <c r="AG820">
        <v>0</v>
      </c>
      <c r="AH820">
        <v>0</v>
      </c>
      <c r="AI820">
        <v>0.5</v>
      </c>
      <c r="AJ820">
        <v>0</v>
      </c>
      <c r="AK820">
        <v>12.1</v>
      </c>
      <c r="AL820">
        <v>0.3</v>
      </c>
      <c r="AM820">
        <v>17.2</v>
      </c>
      <c r="AN820">
        <v>0</v>
      </c>
      <c r="AO820">
        <v>0.6</v>
      </c>
      <c r="AP820">
        <v>0</v>
      </c>
      <c r="AQ820">
        <v>0</v>
      </c>
      <c r="AR820">
        <v>0.2</v>
      </c>
      <c r="AS820">
        <v>1</v>
      </c>
      <c r="AT820">
        <v>1</v>
      </c>
      <c r="AU820">
        <v>1</v>
      </c>
      <c r="AV820">
        <v>1</v>
      </c>
      <c r="AW820">
        <v>1</v>
      </c>
      <c r="AX820">
        <v>1</v>
      </c>
      <c r="AY820">
        <v>1</v>
      </c>
      <c r="AZ820">
        <v>1</v>
      </c>
      <c r="BA820">
        <v>1</v>
      </c>
      <c r="BB820">
        <v>1</v>
      </c>
      <c r="BC820">
        <v>1</v>
      </c>
      <c r="BD820">
        <v>1</v>
      </c>
      <c r="BE820">
        <v>1</v>
      </c>
      <c r="BF820">
        <v>1</v>
      </c>
      <c r="BG820">
        <v>1</v>
      </c>
      <c r="BH820">
        <v>1</v>
      </c>
      <c r="BI820">
        <v>1</v>
      </c>
      <c r="BJ820">
        <v>1</v>
      </c>
      <c r="BK820">
        <v>1</v>
      </c>
      <c r="BL820">
        <v>1</v>
      </c>
      <c r="BM820">
        <v>1</v>
      </c>
      <c r="BN820">
        <v>1</v>
      </c>
      <c r="BO820">
        <v>1</v>
      </c>
      <c r="BP820">
        <v>1</v>
      </c>
      <c r="BQ820">
        <v>1</v>
      </c>
      <c r="BR820">
        <v>1</v>
      </c>
      <c r="BS820">
        <v>1</v>
      </c>
      <c r="BT820">
        <v>1</v>
      </c>
      <c r="BU820">
        <v>1</v>
      </c>
      <c r="BV820">
        <v>1</v>
      </c>
      <c r="BW820">
        <v>1</v>
      </c>
    </row>
    <row r="821" spans="1:75" x14ac:dyDescent="0.25">
      <c r="A821">
        <v>2449000</v>
      </c>
      <c r="B821">
        <v>2</v>
      </c>
      <c r="C821" s="1">
        <v>16103</v>
      </c>
      <c r="D821">
        <v>1</v>
      </c>
      <c r="E821">
        <v>36.4</v>
      </c>
      <c r="F821">
        <v>148.4</v>
      </c>
      <c r="G821">
        <v>25</v>
      </c>
      <c r="H821">
        <v>18</v>
      </c>
      <c r="I821">
        <v>1</v>
      </c>
      <c r="J821">
        <v>1</v>
      </c>
      <c r="K821">
        <v>0</v>
      </c>
      <c r="L821">
        <v>724.40002441406205</v>
      </c>
      <c r="M821">
        <v>1</v>
      </c>
      <c r="N821">
        <v>12.2</v>
      </c>
      <c r="O821">
        <v>0.4</v>
      </c>
      <c r="P821">
        <v>0.2</v>
      </c>
      <c r="Q821">
        <v>0</v>
      </c>
      <c r="R821">
        <v>0</v>
      </c>
      <c r="S821">
        <v>0.4</v>
      </c>
      <c r="T821">
        <v>0</v>
      </c>
      <c r="U821">
        <v>0</v>
      </c>
      <c r="V821">
        <v>15.2</v>
      </c>
      <c r="W821">
        <v>0.1</v>
      </c>
      <c r="X821">
        <v>0</v>
      </c>
      <c r="Y821">
        <v>0</v>
      </c>
      <c r="Z821">
        <v>0</v>
      </c>
      <c r="AA821">
        <v>0</v>
      </c>
      <c r="AB821">
        <v>0</v>
      </c>
      <c r="AC821">
        <v>0</v>
      </c>
      <c r="AD821">
        <v>10.199999999999999</v>
      </c>
      <c r="AE821">
        <v>12</v>
      </c>
      <c r="AF821">
        <v>0.1</v>
      </c>
      <c r="AG821">
        <v>0.8</v>
      </c>
      <c r="AH821">
        <v>0</v>
      </c>
      <c r="AI821">
        <v>10.199999999999999</v>
      </c>
      <c r="AJ821">
        <v>0.3</v>
      </c>
      <c r="AK821">
        <v>27.2</v>
      </c>
      <c r="AL821">
        <v>36.4</v>
      </c>
      <c r="AM821">
        <v>12.3</v>
      </c>
      <c r="AN821">
        <v>10.199999999999999</v>
      </c>
      <c r="AO821">
        <v>0.1</v>
      </c>
      <c r="AP821">
        <v>0.1</v>
      </c>
      <c r="AS821">
        <v>1</v>
      </c>
      <c r="AT821">
        <v>1</v>
      </c>
      <c r="AU821">
        <v>1</v>
      </c>
      <c r="AV821">
        <v>1</v>
      </c>
      <c r="AW821">
        <v>1</v>
      </c>
      <c r="AX821">
        <v>1</v>
      </c>
      <c r="AY821">
        <v>1</v>
      </c>
      <c r="AZ821">
        <v>1</v>
      </c>
      <c r="BA821">
        <v>1</v>
      </c>
      <c r="BB821">
        <v>1</v>
      </c>
      <c r="BC821">
        <v>1</v>
      </c>
      <c r="BD821">
        <v>1</v>
      </c>
      <c r="BE821">
        <v>1</v>
      </c>
      <c r="BF821">
        <v>1</v>
      </c>
      <c r="BG821">
        <v>1</v>
      </c>
      <c r="BH821">
        <v>1</v>
      </c>
      <c r="BI821">
        <v>1</v>
      </c>
      <c r="BJ821">
        <v>1</v>
      </c>
      <c r="BK821">
        <v>1</v>
      </c>
      <c r="BL821">
        <v>1</v>
      </c>
      <c r="BM821">
        <v>1</v>
      </c>
      <c r="BN821">
        <v>1</v>
      </c>
      <c r="BO821">
        <v>1</v>
      </c>
      <c r="BP821">
        <v>1</v>
      </c>
      <c r="BQ821">
        <v>1</v>
      </c>
      <c r="BR821">
        <v>1</v>
      </c>
      <c r="BS821">
        <v>1</v>
      </c>
      <c r="BT821">
        <v>1</v>
      </c>
      <c r="BU821">
        <v>1</v>
      </c>
      <c r="BV821">
        <v>0</v>
      </c>
      <c r="BW821">
        <v>0</v>
      </c>
    </row>
    <row r="822" spans="1:75" x14ac:dyDescent="0.25">
      <c r="A822">
        <v>2449000</v>
      </c>
      <c r="B822">
        <v>2</v>
      </c>
      <c r="C822" s="1">
        <v>16132</v>
      </c>
      <c r="D822">
        <v>1</v>
      </c>
      <c r="E822">
        <v>22</v>
      </c>
      <c r="F822">
        <v>67.7</v>
      </c>
      <c r="G822">
        <v>13</v>
      </c>
      <c r="H822">
        <v>14</v>
      </c>
      <c r="I822">
        <v>1</v>
      </c>
      <c r="J822">
        <v>1</v>
      </c>
      <c r="K822">
        <v>0</v>
      </c>
      <c r="L822">
        <v>724.40002441406205</v>
      </c>
      <c r="M822">
        <v>1</v>
      </c>
      <c r="N822">
        <v>0</v>
      </c>
      <c r="O822">
        <v>0.2</v>
      </c>
      <c r="P822">
        <v>0.5</v>
      </c>
      <c r="Q822">
        <v>12.1</v>
      </c>
      <c r="R822">
        <v>0.2</v>
      </c>
      <c r="S822">
        <v>10.1</v>
      </c>
      <c r="T822">
        <v>0</v>
      </c>
      <c r="U822">
        <v>0</v>
      </c>
      <c r="V822">
        <v>0.2</v>
      </c>
      <c r="W822">
        <v>0.6</v>
      </c>
      <c r="X822">
        <v>0</v>
      </c>
      <c r="Y822">
        <v>10.199999999999999</v>
      </c>
      <c r="Z822">
        <v>22</v>
      </c>
      <c r="AA822">
        <v>0.1</v>
      </c>
      <c r="AB822">
        <v>0.4</v>
      </c>
      <c r="AC822">
        <v>0</v>
      </c>
      <c r="AD822">
        <v>0.6</v>
      </c>
      <c r="AE822">
        <v>0.3</v>
      </c>
      <c r="AF822">
        <v>10.199999999999999</v>
      </c>
      <c r="AG822">
        <v>0</v>
      </c>
      <c r="AH822">
        <v>0</v>
      </c>
      <c r="AI822">
        <v>0</v>
      </c>
      <c r="AJ822">
        <v>0</v>
      </c>
      <c r="AK822">
        <v>0</v>
      </c>
      <c r="AL822">
        <v>0</v>
      </c>
      <c r="AM822">
        <v>0</v>
      </c>
      <c r="AN822">
        <v>0</v>
      </c>
      <c r="AO822">
        <v>0</v>
      </c>
      <c r="AP822">
        <v>0</v>
      </c>
      <c r="AQ822">
        <v>0</v>
      </c>
      <c r="AR822">
        <v>0</v>
      </c>
      <c r="AS822">
        <v>1</v>
      </c>
      <c r="AT822">
        <v>1</v>
      </c>
      <c r="AU822">
        <v>1</v>
      </c>
      <c r="AV822">
        <v>1</v>
      </c>
      <c r="AW822">
        <v>1</v>
      </c>
      <c r="AX822">
        <v>1</v>
      </c>
      <c r="AY822">
        <v>1</v>
      </c>
      <c r="AZ822">
        <v>1</v>
      </c>
      <c r="BA822">
        <v>1</v>
      </c>
      <c r="BB822">
        <v>1</v>
      </c>
      <c r="BC822">
        <v>1</v>
      </c>
      <c r="BD822">
        <v>1</v>
      </c>
      <c r="BE822">
        <v>1</v>
      </c>
      <c r="BF822">
        <v>1</v>
      </c>
      <c r="BG822">
        <v>1</v>
      </c>
      <c r="BH822">
        <v>1</v>
      </c>
      <c r="BI822">
        <v>1</v>
      </c>
      <c r="BJ822">
        <v>1</v>
      </c>
      <c r="BK822">
        <v>1</v>
      </c>
      <c r="BL822">
        <v>1</v>
      </c>
      <c r="BM822">
        <v>1</v>
      </c>
      <c r="BN822">
        <v>1</v>
      </c>
      <c r="BO822">
        <v>1</v>
      </c>
      <c r="BP822">
        <v>1</v>
      </c>
      <c r="BQ822">
        <v>1</v>
      </c>
      <c r="BR822">
        <v>1</v>
      </c>
      <c r="BS822">
        <v>1</v>
      </c>
      <c r="BT822">
        <v>1</v>
      </c>
      <c r="BU822">
        <v>1</v>
      </c>
      <c r="BV822">
        <v>1</v>
      </c>
      <c r="BW822">
        <v>1</v>
      </c>
    </row>
    <row r="823" spans="1:75" x14ac:dyDescent="0.25">
      <c r="A823">
        <v>2449000</v>
      </c>
      <c r="B823">
        <v>2</v>
      </c>
      <c r="C823" s="1">
        <v>16163</v>
      </c>
      <c r="D823">
        <v>1</v>
      </c>
      <c r="E823">
        <v>14.2</v>
      </c>
      <c r="F823">
        <v>25.9</v>
      </c>
      <c r="G823">
        <v>20</v>
      </c>
      <c r="H823">
        <v>6</v>
      </c>
      <c r="I823">
        <v>1</v>
      </c>
      <c r="J823">
        <v>1</v>
      </c>
      <c r="K823">
        <v>0</v>
      </c>
      <c r="L823">
        <v>724.40002441406205</v>
      </c>
      <c r="M823">
        <v>1</v>
      </c>
      <c r="N823">
        <v>0</v>
      </c>
      <c r="O823">
        <v>0.2</v>
      </c>
      <c r="P823">
        <v>0</v>
      </c>
      <c r="Q823">
        <v>0</v>
      </c>
      <c r="R823">
        <v>0</v>
      </c>
      <c r="S823">
        <v>0</v>
      </c>
      <c r="T823">
        <v>0</v>
      </c>
      <c r="U823">
        <v>0</v>
      </c>
      <c r="V823">
        <v>0</v>
      </c>
      <c r="W823">
        <v>0</v>
      </c>
      <c r="X823">
        <v>0</v>
      </c>
      <c r="Y823">
        <v>10.199999999999999</v>
      </c>
      <c r="Z823">
        <v>0</v>
      </c>
      <c r="AA823">
        <v>0</v>
      </c>
      <c r="AB823">
        <v>0</v>
      </c>
      <c r="AC823">
        <v>0</v>
      </c>
      <c r="AD823">
        <v>0</v>
      </c>
      <c r="AE823">
        <v>0.7</v>
      </c>
      <c r="AF823">
        <v>0</v>
      </c>
      <c r="AG823">
        <v>14.2</v>
      </c>
      <c r="AH823">
        <v>0.4</v>
      </c>
      <c r="AI823">
        <v>0.2</v>
      </c>
      <c r="AJ823">
        <v>0</v>
      </c>
      <c r="AK823">
        <v>0</v>
      </c>
      <c r="AL823">
        <v>0</v>
      </c>
      <c r="AM823">
        <v>0</v>
      </c>
      <c r="AN823">
        <v>0</v>
      </c>
      <c r="AO823">
        <v>0</v>
      </c>
      <c r="AP823">
        <v>0</v>
      </c>
      <c r="AQ823">
        <v>0</v>
      </c>
      <c r="AS823">
        <v>1</v>
      </c>
      <c r="AT823">
        <v>1</v>
      </c>
      <c r="AU823">
        <v>1</v>
      </c>
      <c r="AV823">
        <v>1</v>
      </c>
      <c r="AW823">
        <v>1</v>
      </c>
      <c r="AX823">
        <v>1</v>
      </c>
      <c r="AY823">
        <v>1</v>
      </c>
      <c r="AZ823">
        <v>1</v>
      </c>
      <c r="BA823">
        <v>1</v>
      </c>
      <c r="BB823">
        <v>1</v>
      </c>
      <c r="BC823">
        <v>1</v>
      </c>
      <c r="BD823">
        <v>1</v>
      </c>
      <c r="BE823">
        <v>1</v>
      </c>
      <c r="BF823">
        <v>1</v>
      </c>
      <c r="BG823">
        <v>1</v>
      </c>
      <c r="BH823">
        <v>1</v>
      </c>
      <c r="BI823">
        <v>1</v>
      </c>
      <c r="BJ823">
        <v>1</v>
      </c>
      <c r="BK823">
        <v>1</v>
      </c>
      <c r="BL823">
        <v>1</v>
      </c>
      <c r="BM823">
        <v>1</v>
      </c>
      <c r="BN823">
        <v>1</v>
      </c>
      <c r="BO823">
        <v>1</v>
      </c>
      <c r="BP823">
        <v>1</v>
      </c>
      <c r="BQ823">
        <v>1</v>
      </c>
      <c r="BR823">
        <v>1</v>
      </c>
      <c r="BS823">
        <v>1</v>
      </c>
      <c r="BT823">
        <v>1</v>
      </c>
      <c r="BU823">
        <v>1</v>
      </c>
      <c r="BV823">
        <v>1</v>
      </c>
      <c r="BW823">
        <v>0</v>
      </c>
    </row>
    <row r="824" spans="1:75" x14ac:dyDescent="0.25">
      <c r="A824">
        <v>2449000</v>
      </c>
      <c r="B824">
        <v>2</v>
      </c>
      <c r="C824" s="1">
        <v>16193</v>
      </c>
      <c r="D824">
        <v>1</v>
      </c>
      <c r="E824">
        <v>19.2</v>
      </c>
      <c r="F824">
        <v>31.4</v>
      </c>
      <c r="G824">
        <v>15</v>
      </c>
      <c r="H824">
        <v>5</v>
      </c>
      <c r="I824">
        <v>1</v>
      </c>
      <c r="J824">
        <v>1</v>
      </c>
      <c r="K824">
        <v>0</v>
      </c>
      <c r="L824">
        <v>724.40002441406205</v>
      </c>
      <c r="M824">
        <v>1</v>
      </c>
      <c r="N824">
        <v>0</v>
      </c>
      <c r="O824">
        <v>0</v>
      </c>
      <c r="P824">
        <v>0</v>
      </c>
      <c r="Q824">
        <v>0</v>
      </c>
      <c r="R824">
        <v>0</v>
      </c>
      <c r="S824">
        <v>0</v>
      </c>
      <c r="T824">
        <v>0</v>
      </c>
      <c r="U824">
        <v>0</v>
      </c>
      <c r="V824">
        <v>0</v>
      </c>
      <c r="W824">
        <v>0.7</v>
      </c>
      <c r="X824">
        <v>0</v>
      </c>
      <c r="Y824">
        <v>0</v>
      </c>
      <c r="Z824">
        <v>0</v>
      </c>
      <c r="AA824">
        <v>0</v>
      </c>
      <c r="AB824">
        <v>19.2</v>
      </c>
      <c r="AC824">
        <v>10.199999999999999</v>
      </c>
      <c r="AD824">
        <v>0</v>
      </c>
      <c r="AE824">
        <v>0</v>
      </c>
      <c r="AF824">
        <v>0</v>
      </c>
      <c r="AG824">
        <v>0</v>
      </c>
      <c r="AH824">
        <v>0.6</v>
      </c>
      <c r="AI824">
        <v>0</v>
      </c>
      <c r="AJ824">
        <v>0</v>
      </c>
      <c r="AK824">
        <v>0</v>
      </c>
      <c r="AL824">
        <v>0</v>
      </c>
      <c r="AM824">
        <v>0</v>
      </c>
      <c r="AN824">
        <v>0.7</v>
      </c>
      <c r="AO824">
        <v>0</v>
      </c>
      <c r="AP824">
        <v>0</v>
      </c>
      <c r="AQ824">
        <v>0</v>
      </c>
      <c r="AR824">
        <v>0</v>
      </c>
      <c r="AS824">
        <v>1</v>
      </c>
      <c r="AT824">
        <v>1</v>
      </c>
      <c r="AU824">
        <v>1</v>
      </c>
      <c r="AV824">
        <v>1</v>
      </c>
      <c r="AW824">
        <v>1</v>
      </c>
      <c r="AX824">
        <v>1</v>
      </c>
      <c r="AY824">
        <v>1</v>
      </c>
      <c r="AZ824">
        <v>1</v>
      </c>
      <c r="BA824">
        <v>1</v>
      </c>
      <c r="BB824">
        <v>1</v>
      </c>
      <c r="BC824">
        <v>1</v>
      </c>
      <c r="BD824">
        <v>1</v>
      </c>
      <c r="BE824">
        <v>1</v>
      </c>
      <c r="BF824">
        <v>1</v>
      </c>
      <c r="BG824">
        <v>1</v>
      </c>
      <c r="BH824">
        <v>1</v>
      </c>
      <c r="BI824">
        <v>1</v>
      </c>
      <c r="BJ824">
        <v>1</v>
      </c>
      <c r="BK824">
        <v>1</v>
      </c>
      <c r="BL824">
        <v>1</v>
      </c>
      <c r="BM824">
        <v>1</v>
      </c>
      <c r="BN824">
        <v>1</v>
      </c>
      <c r="BO824">
        <v>1</v>
      </c>
      <c r="BP824">
        <v>1</v>
      </c>
      <c r="BQ824">
        <v>1</v>
      </c>
      <c r="BR824">
        <v>1</v>
      </c>
      <c r="BS824">
        <v>1</v>
      </c>
      <c r="BT824">
        <v>1</v>
      </c>
      <c r="BU824">
        <v>1</v>
      </c>
      <c r="BV824">
        <v>1</v>
      </c>
      <c r="BW824">
        <v>1</v>
      </c>
    </row>
    <row r="825" spans="1:75" x14ac:dyDescent="0.25">
      <c r="A825">
        <v>2449000</v>
      </c>
      <c r="B825">
        <v>2</v>
      </c>
      <c r="C825" s="1">
        <v>16224</v>
      </c>
      <c r="D825">
        <v>1</v>
      </c>
      <c r="E825">
        <v>13.2</v>
      </c>
      <c r="F825">
        <v>27.2</v>
      </c>
      <c r="G825">
        <v>4</v>
      </c>
      <c r="H825">
        <v>7</v>
      </c>
      <c r="I825">
        <v>1</v>
      </c>
      <c r="J825">
        <v>1</v>
      </c>
      <c r="K825">
        <v>0</v>
      </c>
      <c r="L825">
        <v>724.40002441406205</v>
      </c>
      <c r="M825">
        <v>1</v>
      </c>
      <c r="N825">
        <v>0</v>
      </c>
      <c r="O825">
        <v>0</v>
      </c>
      <c r="P825">
        <v>0</v>
      </c>
      <c r="Q825">
        <v>13.2</v>
      </c>
      <c r="R825">
        <v>0.6</v>
      </c>
      <c r="S825">
        <v>0</v>
      </c>
      <c r="T825">
        <v>0.2</v>
      </c>
      <c r="U825">
        <v>0</v>
      </c>
      <c r="V825">
        <v>0</v>
      </c>
      <c r="W825">
        <v>0</v>
      </c>
      <c r="X825">
        <v>0</v>
      </c>
      <c r="Y825">
        <v>0</v>
      </c>
      <c r="Z825">
        <v>0</v>
      </c>
      <c r="AA825">
        <v>0</v>
      </c>
      <c r="AB825">
        <v>0</v>
      </c>
      <c r="AC825">
        <v>0</v>
      </c>
      <c r="AD825">
        <v>0</v>
      </c>
      <c r="AE825">
        <v>0.7</v>
      </c>
      <c r="AF825">
        <v>0</v>
      </c>
      <c r="AG825">
        <v>0</v>
      </c>
      <c r="AH825">
        <v>0</v>
      </c>
      <c r="AI825">
        <v>0</v>
      </c>
      <c r="AJ825">
        <v>0</v>
      </c>
      <c r="AK825">
        <v>0</v>
      </c>
      <c r="AL825">
        <v>0</v>
      </c>
      <c r="AM825">
        <v>0.4</v>
      </c>
      <c r="AN825">
        <v>12</v>
      </c>
      <c r="AO825">
        <v>0.1</v>
      </c>
      <c r="AP825">
        <v>0</v>
      </c>
      <c r="AQ825">
        <v>0</v>
      </c>
      <c r="AS825">
        <v>1</v>
      </c>
      <c r="AT825">
        <v>1</v>
      </c>
      <c r="AU825">
        <v>1</v>
      </c>
      <c r="AV825">
        <v>1</v>
      </c>
      <c r="AW825">
        <v>1</v>
      </c>
      <c r="AX825">
        <v>1</v>
      </c>
      <c r="AY825">
        <v>1</v>
      </c>
      <c r="AZ825">
        <v>1</v>
      </c>
      <c r="BA825">
        <v>1</v>
      </c>
      <c r="BB825">
        <v>1</v>
      </c>
      <c r="BC825">
        <v>1</v>
      </c>
      <c r="BD825">
        <v>1</v>
      </c>
      <c r="BE825">
        <v>1</v>
      </c>
      <c r="BF825">
        <v>1</v>
      </c>
      <c r="BG825">
        <v>1</v>
      </c>
      <c r="BH825">
        <v>1</v>
      </c>
      <c r="BI825">
        <v>1</v>
      </c>
      <c r="BJ825">
        <v>1</v>
      </c>
      <c r="BK825">
        <v>1</v>
      </c>
      <c r="BL825">
        <v>1</v>
      </c>
      <c r="BM825">
        <v>1</v>
      </c>
      <c r="BN825">
        <v>1</v>
      </c>
      <c r="BO825">
        <v>1</v>
      </c>
      <c r="BP825">
        <v>1</v>
      </c>
      <c r="BQ825">
        <v>1</v>
      </c>
      <c r="BR825">
        <v>1</v>
      </c>
      <c r="BS825">
        <v>1</v>
      </c>
      <c r="BT825">
        <v>1</v>
      </c>
      <c r="BU825">
        <v>1</v>
      </c>
      <c r="BV825">
        <v>1</v>
      </c>
      <c r="BW825">
        <v>0</v>
      </c>
    </row>
    <row r="826" spans="1:75" x14ac:dyDescent="0.25">
      <c r="A826">
        <v>2449000</v>
      </c>
      <c r="B826">
        <v>2</v>
      </c>
      <c r="C826" s="1">
        <v>16254</v>
      </c>
      <c r="D826">
        <v>1</v>
      </c>
      <c r="E826">
        <v>14.2</v>
      </c>
      <c r="F826">
        <v>15.6</v>
      </c>
      <c r="G826">
        <v>6</v>
      </c>
      <c r="H826">
        <v>6</v>
      </c>
      <c r="I826">
        <v>1</v>
      </c>
      <c r="J826">
        <v>1</v>
      </c>
      <c r="K826">
        <v>0</v>
      </c>
      <c r="L826">
        <v>724.40002441406205</v>
      </c>
      <c r="M826">
        <v>1</v>
      </c>
      <c r="N826">
        <v>0</v>
      </c>
      <c r="O826">
        <v>0</v>
      </c>
      <c r="P826">
        <v>0</v>
      </c>
      <c r="Q826">
        <v>0</v>
      </c>
      <c r="R826">
        <v>0</v>
      </c>
      <c r="S826">
        <v>14.2</v>
      </c>
      <c r="T826">
        <v>0.6</v>
      </c>
      <c r="U826">
        <v>0</v>
      </c>
      <c r="V826">
        <v>0</v>
      </c>
      <c r="W826">
        <v>0</v>
      </c>
      <c r="X826">
        <v>0</v>
      </c>
      <c r="Y826">
        <v>0</v>
      </c>
      <c r="Z826">
        <v>0.2</v>
      </c>
      <c r="AA826">
        <v>0</v>
      </c>
      <c r="AB826">
        <v>0</v>
      </c>
      <c r="AC826">
        <v>0</v>
      </c>
      <c r="AD826">
        <v>0</v>
      </c>
      <c r="AE826">
        <v>0</v>
      </c>
      <c r="AF826">
        <v>0</v>
      </c>
      <c r="AG826">
        <v>0</v>
      </c>
      <c r="AH826">
        <v>0</v>
      </c>
      <c r="AI826">
        <v>0</v>
      </c>
      <c r="AJ826">
        <v>0.3</v>
      </c>
      <c r="AK826">
        <v>0.1</v>
      </c>
      <c r="AL826">
        <v>0.2</v>
      </c>
      <c r="AM826">
        <v>0</v>
      </c>
      <c r="AN826">
        <v>0</v>
      </c>
      <c r="AO826">
        <v>0</v>
      </c>
      <c r="AP826">
        <v>0</v>
      </c>
      <c r="AQ826">
        <v>0</v>
      </c>
      <c r="AR826">
        <v>0</v>
      </c>
      <c r="AS826">
        <v>1</v>
      </c>
      <c r="AT826">
        <v>1</v>
      </c>
      <c r="AU826">
        <v>1</v>
      </c>
      <c r="AV826">
        <v>1</v>
      </c>
      <c r="AW826">
        <v>1</v>
      </c>
      <c r="AX826">
        <v>1</v>
      </c>
      <c r="AY826">
        <v>1</v>
      </c>
      <c r="AZ826">
        <v>1</v>
      </c>
      <c r="BA826">
        <v>1</v>
      </c>
      <c r="BB826">
        <v>1</v>
      </c>
      <c r="BC826">
        <v>1</v>
      </c>
      <c r="BD826">
        <v>1</v>
      </c>
      <c r="BE826">
        <v>1</v>
      </c>
      <c r="BF826">
        <v>1</v>
      </c>
      <c r="BG826">
        <v>1</v>
      </c>
      <c r="BH826">
        <v>1</v>
      </c>
      <c r="BI826">
        <v>1</v>
      </c>
      <c r="BJ826">
        <v>1</v>
      </c>
      <c r="BK826">
        <v>1</v>
      </c>
      <c r="BL826">
        <v>1</v>
      </c>
      <c r="BM826">
        <v>1</v>
      </c>
      <c r="BN826">
        <v>1</v>
      </c>
      <c r="BO826">
        <v>1</v>
      </c>
      <c r="BP826">
        <v>1</v>
      </c>
      <c r="BQ826">
        <v>1</v>
      </c>
      <c r="BR826">
        <v>1</v>
      </c>
      <c r="BS826">
        <v>1</v>
      </c>
      <c r="BT826">
        <v>1</v>
      </c>
      <c r="BU826">
        <v>1</v>
      </c>
      <c r="BV826">
        <v>1</v>
      </c>
      <c r="BW826">
        <v>1</v>
      </c>
    </row>
    <row r="827" spans="1:75" x14ac:dyDescent="0.25">
      <c r="A827">
        <v>2449000</v>
      </c>
      <c r="B827">
        <v>2</v>
      </c>
      <c r="C827" s="1">
        <v>16285</v>
      </c>
      <c r="D827">
        <v>1</v>
      </c>
      <c r="F827">
        <v>34.700000000000003</v>
      </c>
      <c r="J827">
        <v>2</v>
      </c>
      <c r="K827">
        <v>0</v>
      </c>
      <c r="L827">
        <v>724.40002441406205</v>
      </c>
      <c r="M827">
        <v>1</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0.2</v>
      </c>
      <c r="AM827">
        <v>0</v>
      </c>
      <c r="AN827">
        <v>0</v>
      </c>
      <c r="AO827">
        <v>0</v>
      </c>
      <c r="AP827">
        <v>0</v>
      </c>
      <c r="AQ827">
        <v>1</v>
      </c>
      <c r="AR827">
        <v>0.3</v>
      </c>
      <c r="AS827">
        <v>1</v>
      </c>
      <c r="AT827">
        <v>1</v>
      </c>
      <c r="AU827">
        <v>1</v>
      </c>
      <c r="AV827">
        <v>1</v>
      </c>
      <c r="AW827">
        <v>1</v>
      </c>
      <c r="AX827">
        <v>1</v>
      </c>
      <c r="AY827">
        <v>1</v>
      </c>
      <c r="AZ827">
        <v>1</v>
      </c>
      <c r="BA827">
        <v>1</v>
      </c>
      <c r="BB827">
        <v>1</v>
      </c>
      <c r="BC827">
        <v>1</v>
      </c>
      <c r="BD827">
        <v>1</v>
      </c>
      <c r="BE827">
        <v>1</v>
      </c>
      <c r="BF827">
        <v>1</v>
      </c>
      <c r="BG827">
        <v>1</v>
      </c>
      <c r="BH827">
        <v>1</v>
      </c>
      <c r="BI827">
        <v>1</v>
      </c>
      <c r="BJ827">
        <v>1</v>
      </c>
      <c r="BK827">
        <v>1</v>
      </c>
      <c r="BL827">
        <v>1</v>
      </c>
      <c r="BM827">
        <v>1</v>
      </c>
      <c r="BN827">
        <v>1</v>
      </c>
      <c r="BO827">
        <v>1</v>
      </c>
      <c r="BP827">
        <v>1</v>
      </c>
      <c r="BQ827">
        <v>1</v>
      </c>
      <c r="BR827">
        <v>1</v>
      </c>
      <c r="BS827">
        <v>1</v>
      </c>
      <c r="BT827">
        <v>1</v>
      </c>
      <c r="BU827">
        <v>1</v>
      </c>
      <c r="BV827">
        <v>1</v>
      </c>
      <c r="BW827">
        <v>1</v>
      </c>
    </row>
    <row r="828" spans="1:75" x14ac:dyDescent="0.25">
      <c r="A828">
        <v>2449000</v>
      </c>
      <c r="B828">
        <v>2</v>
      </c>
      <c r="C828" s="1">
        <v>16316</v>
      </c>
      <c r="D828">
        <v>1</v>
      </c>
      <c r="F828">
        <v>25.3</v>
      </c>
      <c r="J828">
        <v>2</v>
      </c>
      <c r="K828">
        <v>0</v>
      </c>
      <c r="L828">
        <v>724.40002441406205</v>
      </c>
      <c r="M828">
        <v>1</v>
      </c>
      <c r="N828">
        <v>1</v>
      </c>
      <c r="O828">
        <v>0</v>
      </c>
      <c r="P828">
        <v>0.2</v>
      </c>
      <c r="S828">
        <v>0</v>
      </c>
      <c r="T828">
        <v>1.3</v>
      </c>
      <c r="U828">
        <v>0</v>
      </c>
      <c r="V828">
        <v>0</v>
      </c>
      <c r="W828">
        <v>0</v>
      </c>
      <c r="X828">
        <v>0</v>
      </c>
      <c r="Y828">
        <v>0</v>
      </c>
      <c r="Z828">
        <v>0</v>
      </c>
      <c r="AA828">
        <v>0</v>
      </c>
      <c r="AB828">
        <v>0</v>
      </c>
      <c r="AC828">
        <v>0</v>
      </c>
      <c r="AD828">
        <v>0</v>
      </c>
      <c r="AE828">
        <v>0</v>
      </c>
      <c r="AF828">
        <v>0</v>
      </c>
      <c r="AG828">
        <v>0</v>
      </c>
      <c r="AH828">
        <v>0</v>
      </c>
      <c r="AI828">
        <v>0</v>
      </c>
      <c r="AJ828">
        <v>0</v>
      </c>
      <c r="AK828">
        <v>0</v>
      </c>
      <c r="AL828">
        <v>0</v>
      </c>
      <c r="AM828">
        <v>1</v>
      </c>
      <c r="AN828">
        <v>0</v>
      </c>
      <c r="AO828">
        <v>0</v>
      </c>
      <c r="AP828">
        <v>0</v>
      </c>
      <c r="AQ828">
        <v>0</v>
      </c>
      <c r="AS828">
        <v>1</v>
      </c>
      <c r="AT828">
        <v>1</v>
      </c>
      <c r="AU828">
        <v>1</v>
      </c>
      <c r="AV828">
        <v>1</v>
      </c>
      <c r="AW828">
        <v>1</v>
      </c>
      <c r="AX828">
        <v>1</v>
      </c>
      <c r="AY828">
        <v>1</v>
      </c>
      <c r="AZ828">
        <v>1</v>
      </c>
      <c r="BA828">
        <v>1</v>
      </c>
      <c r="BB828">
        <v>1</v>
      </c>
      <c r="BC828">
        <v>1</v>
      </c>
      <c r="BD828">
        <v>1</v>
      </c>
      <c r="BE828">
        <v>1</v>
      </c>
      <c r="BF828">
        <v>1</v>
      </c>
      <c r="BG828">
        <v>1</v>
      </c>
      <c r="BH828">
        <v>1</v>
      </c>
      <c r="BI828">
        <v>1</v>
      </c>
      <c r="BJ828">
        <v>1</v>
      </c>
      <c r="BK828">
        <v>1</v>
      </c>
      <c r="BL828">
        <v>1</v>
      </c>
      <c r="BM828">
        <v>1</v>
      </c>
      <c r="BN828">
        <v>1</v>
      </c>
      <c r="BO828">
        <v>1</v>
      </c>
      <c r="BP828">
        <v>1</v>
      </c>
      <c r="BQ828">
        <v>1</v>
      </c>
      <c r="BR828">
        <v>1</v>
      </c>
      <c r="BS828">
        <v>1</v>
      </c>
      <c r="BT828">
        <v>1</v>
      </c>
      <c r="BU828">
        <v>1</v>
      </c>
      <c r="BV828">
        <v>1</v>
      </c>
      <c r="BW828">
        <v>0</v>
      </c>
    </row>
    <row r="829" spans="1:75" x14ac:dyDescent="0.25">
      <c r="A829">
        <v>2449000</v>
      </c>
      <c r="B829">
        <v>2</v>
      </c>
      <c r="C829" s="1">
        <v>16346</v>
      </c>
      <c r="D829">
        <v>1</v>
      </c>
      <c r="E829">
        <v>17.2</v>
      </c>
      <c r="F829">
        <v>27.2</v>
      </c>
      <c r="G829">
        <v>17</v>
      </c>
      <c r="H829">
        <v>7</v>
      </c>
      <c r="I829">
        <v>1</v>
      </c>
      <c r="J829">
        <v>1</v>
      </c>
      <c r="K829">
        <v>0</v>
      </c>
      <c r="L829">
        <v>724.40002441406205</v>
      </c>
      <c r="M829">
        <v>1</v>
      </c>
      <c r="N829">
        <v>0</v>
      </c>
      <c r="O829">
        <v>0</v>
      </c>
      <c r="P829">
        <v>0</v>
      </c>
      <c r="Q829">
        <v>0</v>
      </c>
      <c r="R829">
        <v>0</v>
      </c>
      <c r="S829">
        <v>0</v>
      </c>
      <c r="T829">
        <v>0</v>
      </c>
      <c r="U829">
        <v>0</v>
      </c>
      <c r="V829">
        <v>0</v>
      </c>
      <c r="W829">
        <v>0</v>
      </c>
      <c r="X829">
        <v>0</v>
      </c>
      <c r="Y829">
        <v>0.2</v>
      </c>
      <c r="Z829">
        <v>0.5</v>
      </c>
      <c r="AA829">
        <v>0</v>
      </c>
      <c r="AB829">
        <v>0</v>
      </c>
      <c r="AC829">
        <v>0.2</v>
      </c>
      <c r="AD829">
        <v>17.2</v>
      </c>
      <c r="AE829">
        <v>0</v>
      </c>
      <c r="AF829">
        <v>0</v>
      </c>
      <c r="AG829">
        <v>4.3</v>
      </c>
      <c r="AH829">
        <v>0</v>
      </c>
      <c r="AI829">
        <v>0</v>
      </c>
      <c r="AJ829">
        <v>0</v>
      </c>
      <c r="AK829">
        <v>0</v>
      </c>
      <c r="AL829">
        <v>0</v>
      </c>
      <c r="AM829">
        <v>4.5</v>
      </c>
      <c r="AN829">
        <v>0.3</v>
      </c>
      <c r="AO829">
        <v>0</v>
      </c>
      <c r="AP829">
        <v>0</v>
      </c>
      <c r="AQ829">
        <v>0</v>
      </c>
      <c r="AR829">
        <v>0</v>
      </c>
      <c r="AS829">
        <v>1</v>
      </c>
      <c r="AT829">
        <v>1</v>
      </c>
      <c r="AU829">
        <v>1</v>
      </c>
      <c r="AV829">
        <v>1</v>
      </c>
      <c r="AW829">
        <v>1</v>
      </c>
      <c r="AX829">
        <v>1</v>
      </c>
      <c r="AY829">
        <v>1</v>
      </c>
      <c r="AZ829">
        <v>1</v>
      </c>
      <c r="BA829">
        <v>1</v>
      </c>
      <c r="BB829">
        <v>1</v>
      </c>
      <c r="BC829">
        <v>1</v>
      </c>
      <c r="BD829">
        <v>1</v>
      </c>
      <c r="BE829">
        <v>1</v>
      </c>
      <c r="BF829">
        <v>1</v>
      </c>
      <c r="BG829">
        <v>1</v>
      </c>
      <c r="BH829">
        <v>1</v>
      </c>
      <c r="BI829">
        <v>1</v>
      </c>
      <c r="BJ829">
        <v>1</v>
      </c>
      <c r="BK829">
        <v>1</v>
      </c>
      <c r="BL829">
        <v>1</v>
      </c>
      <c r="BM829">
        <v>1</v>
      </c>
      <c r="BN829">
        <v>1</v>
      </c>
      <c r="BO829">
        <v>1</v>
      </c>
      <c r="BP829">
        <v>1</v>
      </c>
      <c r="BQ829">
        <v>1</v>
      </c>
      <c r="BR829">
        <v>1</v>
      </c>
      <c r="BS829">
        <v>1</v>
      </c>
      <c r="BT829">
        <v>1</v>
      </c>
      <c r="BU829">
        <v>1</v>
      </c>
      <c r="BV829">
        <v>1</v>
      </c>
      <c r="BW829">
        <v>1</v>
      </c>
    </row>
    <row r="830" spans="1:75" x14ac:dyDescent="0.25">
      <c r="A830">
        <v>2449000</v>
      </c>
      <c r="B830">
        <v>2</v>
      </c>
      <c r="C830" s="1">
        <v>16377</v>
      </c>
      <c r="D830">
        <v>1</v>
      </c>
      <c r="E830">
        <v>48.2</v>
      </c>
      <c r="F830">
        <v>164.3</v>
      </c>
      <c r="G830">
        <v>15</v>
      </c>
      <c r="H830">
        <v>8</v>
      </c>
      <c r="I830">
        <v>1</v>
      </c>
      <c r="J830">
        <v>1</v>
      </c>
      <c r="K830">
        <v>0</v>
      </c>
      <c r="L830">
        <v>724.40002441406205</v>
      </c>
      <c r="M830">
        <v>1</v>
      </c>
      <c r="N830">
        <v>0</v>
      </c>
      <c r="O830">
        <v>0</v>
      </c>
      <c r="P830">
        <v>8.5</v>
      </c>
      <c r="Q830">
        <v>0</v>
      </c>
      <c r="R830">
        <v>0</v>
      </c>
      <c r="S830">
        <v>0</v>
      </c>
      <c r="T830">
        <v>27.2</v>
      </c>
      <c r="U830">
        <v>36.1</v>
      </c>
      <c r="V830">
        <v>0</v>
      </c>
      <c r="W830">
        <v>0</v>
      </c>
      <c r="X830">
        <v>0</v>
      </c>
      <c r="Y830">
        <v>0</v>
      </c>
      <c r="Z830">
        <v>0.3</v>
      </c>
      <c r="AA830">
        <v>22.2</v>
      </c>
      <c r="AB830">
        <v>48.2</v>
      </c>
      <c r="AC830">
        <v>0</v>
      </c>
      <c r="AD830">
        <v>0</v>
      </c>
      <c r="AE830">
        <v>0</v>
      </c>
      <c r="AF830">
        <v>0</v>
      </c>
      <c r="AG830">
        <v>0</v>
      </c>
      <c r="AH830">
        <v>21.2</v>
      </c>
      <c r="AI830">
        <v>0</v>
      </c>
      <c r="AJ830">
        <v>0</v>
      </c>
      <c r="AK830">
        <v>0.6</v>
      </c>
      <c r="AL830">
        <v>0</v>
      </c>
      <c r="AM830">
        <v>0</v>
      </c>
      <c r="AN830">
        <v>0</v>
      </c>
      <c r="AO830">
        <v>0</v>
      </c>
      <c r="AP830">
        <v>0</v>
      </c>
      <c r="AQ830">
        <v>0</v>
      </c>
      <c r="AS830">
        <v>1</v>
      </c>
      <c r="AT830">
        <v>1</v>
      </c>
      <c r="AU830">
        <v>1</v>
      </c>
      <c r="AV830">
        <v>1</v>
      </c>
      <c r="AW830">
        <v>1</v>
      </c>
      <c r="AX830">
        <v>1</v>
      </c>
      <c r="AY830">
        <v>1</v>
      </c>
      <c r="AZ830">
        <v>1</v>
      </c>
      <c r="BA830">
        <v>1</v>
      </c>
      <c r="BB830">
        <v>1</v>
      </c>
      <c r="BC830">
        <v>1</v>
      </c>
      <c r="BD830">
        <v>1</v>
      </c>
      <c r="BE830">
        <v>1</v>
      </c>
      <c r="BF830">
        <v>1</v>
      </c>
      <c r="BG830">
        <v>1</v>
      </c>
      <c r="BH830">
        <v>1</v>
      </c>
      <c r="BI830">
        <v>1</v>
      </c>
      <c r="BJ830">
        <v>1</v>
      </c>
      <c r="BK830">
        <v>1</v>
      </c>
      <c r="BL830">
        <v>1</v>
      </c>
      <c r="BM830">
        <v>1</v>
      </c>
      <c r="BN830">
        <v>1</v>
      </c>
      <c r="BO830">
        <v>1</v>
      </c>
      <c r="BP830">
        <v>1</v>
      </c>
      <c r="BQ830">
        <v>1</v>
      </c>
      <c r="BR830">
        <v>1</v>
      </c>
      <c r="BS830">
        <v>1</v>
      </c>
      <c r="BT830">
        <v>1</v>
      </c>
      <c r="BU830">
        <v>1</v>
      </c>
      <c r="BV830">
        <v>1</v>
      </c>
      <c r="BW830">
        <v>0</v>
      </c>
    </row>
    <row r="831" spans="1:75" x14ac:dyDescent="0.25">
      <c r="A831">
        <v>2449000</v>
      </c>
      <c r="B831">
        <v>2</v>
      </c>
      <c r="C831" s="1">
        <v>16407</v>
      </c>
      <c r="D831">
        <v>1</v>
      </c>
      <c r="E831">
        <v>17.2</v>
      </c>
      <c r="F831">
        <v>63.9</v>
      </c>
      <c r="G831">
        <v>2</v>
      </c>
      <c r="H831">
        <v>8</v>
      </c>
      <c r="I831">
        <v>1</v>
      </c>
      <c r="J831">
        <v>1</v>
      </c>
      <c r="K831">
        <v>0</v>
      </c>
      <c r="L831">
        <v>724.40002441406205</v>
      </c>
      <c r="M831">
        <v>1</v>
      </c>
      <c r="N831">
        <v>0</v>
      </c>
      <c r="O831">
        <v>17.2</v>
      </c>
      <c r="P831">
        <v>13.1</v>
      </c>
      <c r="Q831">
        <v>0</v>
      </c>
      <c r="R831">
        <v>0.2</v>
      </c>
      <c r="S831">
        <v>0</v>
      </c>
      <c r="T831">
        <v>0</v>
      </c>
      <c r="U831">
        <v>12.2</v>
      </c>
      <c r="V831">
        <v>0</v>
      </c>
      <c r="W831">
        <v>0.8</v>
      </c>
      <c r="X831">
        <v>0</v>
      </c>
      <c r="Y831">
        <v>0</v>
      </c>
      <c r="Z831">
        <v>0</v>
      </c>
      <c r="AA831">
        <v>0</v>
      </c>
      <c r="AB831">
        <v>0</v>
      </c>
      <c r="AC831">
        <v>0</v>
      </c>
      <c r="AD831">
        <v>8.1</v>
      </c>
      <c r="AE831">
        <v>0</v>
      </c>
      <c r="AF831">
        <v>0</v>
      </c>
      <c r="AG831">
        <v>0</v>
      </c>
      <c r="AH831">
        <v>0</v>
      </c>
      <c r="AI831">
        <v>0</v>
      </c>
      <c r="AJ831">
        <v>0.2</v>
      </c>
      <c r="AK831">
        <v>12.1</v>
      </c>
      <c r="AL831">
        <v>0</v>
      </c>
      <c r="AM831">
        <v>0</v>
      </c>
      <c r="AN831">
        <v>0</v>
      </c>
      <c r="AO831">
        <v>0</v>
      </c>
      <c r="AP831">
        <v>0</v>
      </c>
      <c r="AQ831">
        <v>0</v>
      </c>
      <c r="AR831">
        <v>0</v>
      </c>
      <c r="AS831">
        <v>1</v>
      </c>
      <c r="AT831">
        <v>1</v>
      </c>
      <c r="AU831">
        <v>1</v>
      </c>
      <c r="AV831">
        <v>1</v>
      </c>
      <c r="AW831">
        <v>1</v>
      </c>
      <c r="AX831">
        <v>1</v>
      </c>
      <c r="AY831">
        <v>1</v>
      </c>
      <c r="AZ831">
        <v>1</v>
      </c>
      <c r="BA831">
        <v>1</v>
      </c>
      <c r="BB831">
        <v>1</v>
      </c>
      <c r="BC831">
        <v>1</v>
      </c>
      <c r="BD831">
        <v>1</v>
      </c>
      <c r="BE831">
        <v>1</v>
      </c>
      <c r="BF831">
        <v>1</v>
      </c>
      <c r="BG831">
        <v>1</v>
      </c>
      <c r="BH831">
        <v>1</v>
      </c>
      <c r="BI831">
        <v>1</v>
      </c>
      <c r="BJ831">
        <v>1</v>
      </c>
      <c r="BK831">
        <v>1</v>
      </c>
      <c r="BL831">
        <v>1</v>
      </c>
      <c r="BM831">
        <v>1</v>
      </c>
      <c r="BN831">
        <v>1</v>
      </c>
      <c r="BO831">
        <v>1</v>
      </c>
      <c r="BP831">
        <v>1</v>
      </c>
      <c r="BQ831">
        <v>1</v>
      </c>
      <c r="BR831">
        <v>1</v>
      </c>
      <c r="BS831">
        <v>1</v>
      </c>
      <c r="BT831">
        <v>1</v>
      </c>
      <c r="BU831">
        <v>1</v>
      </c>
      <c r="BV831">
        <v>1</v>
      </c>
      <c r="BW831">
        <v>1</v>
      </c>
    </row>
    <row r="832" spans="1:75" x14ac:dyDescent="0.25">
      <c r="A832">
        <v>2449000</v>
      </c>
      <c r="B832">
        <v>2</v>
      </c>
      <c r="C832" s="1">
        <v>16438</v>
      </c>
      <c r="D832">
        <v>1</v>
      </c>
      <c r="E832">
        <v>92</v>
      </c>
      <c r="F832">
        <v>171.2</v>
      </c>
      <c r="G832">
        <v>17</v>
      </c>
      <c r="H832">
        <v>12</v>
      </c>
      <c r="I832">
        <v>1</v>
      </c>
      <c r="J832">
        <v>1</v>
      </c>
      <c r="K832">
        <v>0</v>
      </c>
      <c r="L832">
        <v>1083.19995117188</v>
      </c>
      <c r="M832">
        <v>1</v>
      </c>
      <c r="N832">
        <v>0</v>
      </c>
      <c r="O832">
        <v>8</v>
      </c>
      <c r="P832">
        <v>1</v>
      </c>
      <c r="Q832">
        <v>0</v>
      </c>
      <c r="R832">
        <v>0</v>
      </c>
      <c r="S832">
        <v>2</v>
      </c>
      <c r="T832">
        <v>6</v>
      </c>
      <c r="U832">
        <v>0</v>
      </c>
      <c r="V832">
        <v>6</v>
      </c>
      <c r="W832">
        <v>0</v>
      </c>
      <c r="X832">
        <v>0</v>
      </c>
      <c r="Y832">
        <v>0</v>
      </c>
      <c r="Z832">
        <v>0</v>
      </c>
      <c r="AA832">
        <v>0</v>
      </c>
      <c r="AB832">
        <v>0</v>
      </c>
      <c r="AC832">
        <v>6</v>
      </c>
      <c r="AD832">
        <v>92</v>
      </c>
      <c r="AE832">
        <v>0</v>
      </c>
      <c r="AF832">
        <v>0</v>
      </c>
      <c r="AG832">
        <v>1</v>
      </c>
      <c r="AH832">
        <v>0</v>
      </c>
      <c r="AI832">
        <v>16</v>
      </c>
      <c r="AJ832">
        <v>0</v>
      </c>
      <c r="AK832">
        <v>0</v>
      </c>
      <c r="AL832">
        <v>0</v>
      </c>
      <c r="AM832">
        <v>0</v>
      </c>
      <c r="AN832">
        <v>0</v>
      </c>
      <c r="AO832">
        <v>1</v>
      </c>
      <c r="AP832">
        <v>9</v>
      </c>
      <c r="AQ832">
        <v>0</v>
      </c>
      <c r="AR832">
        <v>23.2</v>
      </c>
      <c r="AS832">
        <v>1</v>
      </c>
      <c r="AT832">
        <v>1</v>
      </c>
      <c r="AU832">
        <v>1</v>
      </c>
      <c r="AV832">
        <v>1</v>
      </c>
      <c r="AW832">
        <v>1</v>
      </c>
      <c r="AX832">
        <v>1</v>
      </c>
      <c r="AY832">
        <v>1</v>
      </c>
      <c r="AZ832">
        <v>1</v>
      </c>
      <c r="BA832">
        <v>1</v>
      </c>
      <c r="BB832">
        <v>1</v>
      </c>
      <c r="BC832">
        <v>1</v>
      </c>
      <c r="BD832">
        <v>1</v>
      </c>
      <c r="BE832">
        <v>1</v>
      </c>
      <c r="BF832">
        <v>1</v>
      </c>
      <c r="BG832">
        <v>1</v>
      </c>
      <c r="BH832">
        <v>1</v>
      </c>
      <c r="BI832">
        <v>1</v>
      </c>
      <c r="BJ832">
        <v>1</v>
      </c>
      <c r="BK832">
        <v>1</v>
      </c>
      <c r="BL832">
        <v>1</v>
      </c>
      <c r="BM832">
        <v>1</v>
      </c>
      <c r="BN832">
        <v>1</v>
      </c>
      <c r="BO832">
        <v>1</v>
      </c>
      <c r="BP832">
        <v>1</v>
      </c>
      <c r="BQ832">
        <v>1</v>
      </c>
      <c r="BR832">
        <v>1</v>
      </c>
      <c r="BS832">
        <v>1</v>
      </c>
      <c r="BT832">
        <v>1</v>
      </c>
      <c r="BU832">
        <v>1</v>
      </c>
      <c r="BV832">
        <v>1</v>
      </c>
      <c r="BW832">
        <v>1</v>
      </c>
    </row>
    <row r="833" spans="1:75" x14ac:dyDescent="0.25">
      <c r="A833">
        <v>2449000</v>
      </c>
      <c r="B833">
        <v>2</v>
      </c>
      <c r="C833" s="1">
        <v>16469</v>
      </c>
      <c r="D833">
        <v>1</v>
      </c>
      <c r="E833">
        <v>112</v>
      </c>
      <c r="F833">
        <v>227</v>
      </c>
      <c r="G833">
        <v>18</v>
      </c>
      <c r="H833">
        <v>13</v>
      </c>
      <c r="I833">
        <v>1</v>
      </c>
      <c r="J833">
        <v>1</v>
      </c>
      <c r="K833">
        <v>0</v>
      </c>
      <c r="L833">
        <v>1083.19995117188</v>
      </c>
      <c r="M833">
        <v>1</v>
      </c>
      <c r="N833">
        <v>8</v>
      </c>
      <c r="O833">
        <v>0</v>
      </c>
      <c r="P833">
        <v>0</v>
      </c>
      <c r="Q833">
        <v>0</v>
      </c>
      <c r="R833">
        <v>0</v>
      </c>
      <c r="S833">
        <v>8</v>
      </c>
      <c r="T833">
        <v>0</v>
      </c>
      <c r="U833">
        <v>0</v>
      </c>
      <c r="V833">
        <v>0</v>
      </c>
      <c r="W833">
        <v>0</v>
      </c>
      <c r="X833">
        <v>0</v>
      </c>
      <c r="Y833">
        <v>1</v>
      </c>
      <c r="Z833">
        <v>0</v>
      </c>
      <c r="AA833">
        <v>0</v>
      </c>
      <c r="AB833">
        <v>0</v>
      </c>
      <c r="AC833">
        <v>0</v>
      </c>
      <c r="AD833">
        <v>0</v>
      </c>
      <c r="AE833">
        <v>112</v>
      </c>
      <c r="AF833">
        <v>4</v>
      </c>
      <c r="AG833">
        <v>6</v>
      </c>
      <c r="AH833">
        <v>2</v>
      </c>
      <c r="AI833">
        <v>13</v>
      </c>
      <c r="AJ833">
        <v>2</v>
      </c>
      <c r="AK833">
        <v>22</v>
      </c>
      <c r="AL833">
        <v>26</v>
      </c>
      <c r="AM833">
        <v>5</v>
      </c>
      <c r="AN833">
        <v>0</v>
      </c>
      <c r="AO833">
        <v>18</v>
      </c>
      <c r="AS833">
        <v>1</v>
      </c>
      <c r="AT833">
        <v>1</v>
      </c>
      <c r="AU833">
        <v>1</v>
      </c>
      <c r="AV833">
        <v>1</v>
      </c>
      <c r="AW833">
        <v>1</v>
      </c>
      <c r="AX833">
        <v>1</v>
      </c>
      <c r="AY833">
        <v>1</v>
      </c>
      <c r="AZ833">
        <v>1</v>
      </c>
      <c r="BA833">
        <v>1</v>
      </c>
      <c r="BB833">
        <v>1</v>
      </c>
      <c r="BC833">
        <v>1</v>
      </c>
      <c r="BD833">
        <v>1</v>
      </c>
      <c r="BE833">
        <v>1</v>
      </c>
      <c r="BF833">
        <v>1</v>
      </c>
      <c r="BG833">
        <v>1</v>
      </c>
      <c r="BH833">
        <v>1</v>
      </c>
      <c r="BI833">
        <v>1</v>
      </c>
      <c r="BJ833">
        <v>1</v>
      </c>
      <c r="BK833">
        <v>1</v>
      </c>
      <c r="BL833">
        <v>1</v>
      </c>
      <c r="BM833">
        <v>1</v>
      </c>
      <c r="BN833">
        <v>1</v>
      </c>
      <c r="BO833">
        <v>1</v>
      </c>
      <c r="BP833">
        <v>1</v>
      </c>
      <c r="BQ833">
        <v>1</v>
      </c>
      <c r="BR833">
        <v>1</v>
      </c>
      <c r="BS833">
        <v>1</v>
      </c>
      <c r="BT833">
        <v>1</v>
      </c>
      <c r="BU833">
        <v>0</v>
      </c>
      <c r="BV833">
        <v>0</v>
      </c>
      <c r="BW833">
        <v>0</v>
      </c>
    </row>
    <row r="834" spans="1:75" x14ac:dyDescent="0.25">
      <c r="A834">
        <v>2449000</v>
      </c>
      <c r="B834">
        <v>2</v>
      </c>
      <c r="C834" s="1">
        <v>16497</v>
      </c>
      <c r="D834">
        <v>1</v>
      </c>
      <c r="E834">
        <v>26</v>
      </c>
      <c r="F834">
        <v>70</v>
      </c>
      <c r="G834">
        <v>20</v>
      </c>
      <c r="H834">
        <v>7</v>
      </c>
      <c r="I834">
        <v>1</v>
      </c>
      <c r="J834">
        <v>1</v>
      </c>
      <c r="K834">
        <v>0</v>
      </c>
      <c r="L834">
        <v>1083.19995117188</v>
      </c>
      <c r="M834">
        <v>1</v>
      </c>
      <c r="N834">
        <v>0</v>
      </c>
      <c r="O834">
        <v>1</v>
      </c>
      <c r="P834">
        <v>10</v>
      </c>
      <c r="Q834">
        <v>0</v>
      </c>
      <c r="R834">
        <v>7</v>
      </c>
      <c r="S834">
        <v>0</v>
      </c>
      <c r="T834">
        <v>0</v>
      </c>
      <c r="U834">
        <v>0</v>
      </c>
      <c r="V834">
        <v>2</v>
      </c>
      <c r="W834">
        <v>0</v>
      </c>
      <c r="X834">
        <v>0</v>
      </c>
      <c r="Y834">
        <v>0</v>
      </c>
      <c r="Z834">
        <v>0</v>
      </c>
      <c r="AA834">
        <v>0</v>
      </c>
      <c r="AB834">
        <v>0</v>
      </c>
      <c r="AC834">
        <v>0</v>
      </c>
      <c r="AD834">
        <v>0</v>
      </c>
      <c r="AE834">
        <v>0</v>
      </c>
      <c r="AF834">
        <v>0</v>
      </c>
      <c r="AG834">
        <v>26</v>
      </c>
      <c r="AH834">
        <v>0</v>
      </c>
      <c r="AI834">
        <v>0</v>
      </c>
      <c r="AJ834">
        <v>0</v>
      </c>
      <c r="AK834">
        <v>0</v>
      </c>
      <c r="AL834">
        <v>22</v>
      </c>
      <c r="AM834">
        <v>0</v>
      </c>
      <c r="AN834">
        <v>0</v>
      </c>
      <c r="AO834">
        <v>2</v>
      </c>
      <c r="AP834">
        <v>0</v>
      </c>
      <c r="AQ834">
        <v>0</v>
      </c>
      <c r="AR834">
        <v>0</v>
      </c>
      <c r="AS834">
        <v>1</v>
      </c>
      <c r="AT834">
        <v>1</v>
      </c>
      <c r="AU834">
        <v>1</v>
      </c>
      <c r="AV834">
        <v>1</v>
      </c>
      <c r="AW834">
        <v>1</v>
      </c>
      <c r="AX834">
        <v>1</v>
      </c>
      <c r="AY834">
        <v>1</v>
      </c>
      <c r="AZ834">
        <v>1</v>
      </c>
      <c r="BA834">
        <v>1</v>
      </c>
      <c r="BB834">
        <v>1</v>
      </c>
      <c r="BC834">
        <v>1</v>
      </c>
      <c r="BD834">
        <v>1</v>
      </c>
      <c r="BE834">
        <v>1</v>
      </c>
      <c r="BF834">
        <v>1</v>
      </c>
      <c r="BG834">
        <v>1</v>
      </c>
      <c r="BH834">
        <v>1</v>
      </c>
      <c r="BI834">
        <v>1</v>
      </c>
      <c r="BJ834">
        <v>1</v>
      </c>
      <c r="BK834">
        <v>1</v>
      </c>
      <c r="BL834">
        <v>1</v>
      </c>
      <c r="BM834">
        <v>1</v>
      </c>
      <c r="BN834">
        <v>1</v>
      </c>
      <c r="BO834">
        <v>1</v>
      </c>
      <c r="BP834">
        <v>1</v>
      </c>
      <c r="BQ834">
        <v>1</v>
      </c>
      <c r="BR834">
        <v>1</v>
      </c>
      <c r="BS834">
        <v>1</v>
      </c>
      <c r="BT834">
        <v>1</v>
      </c>
      <c r="BU834">
        <v>1</v>
      </c>
      <c r="BV834">
        <v>1</v>
      </c>
      <c r="BW834">
        <v>1</v>
      </c>
    </row>
    <row r="835" spans="1:75" x14ac:dyDescent="0.25">
      <c r="A835">
        <v>2449000</v>
      </c>
      <c r="B835">
        <v>2</v>
      </c>
      <c r="C835" s="1">
        <v>16528</v>
      </c>
      <c r="D835">
        <v>1</v>
      </c>
      <c r="E835">
        <v>16</v>
      </c>
      <c r="F835">
        <v>57</v>
      </c>
      <c r="G835">
        <v>20</v>
      </c>
      <c r="H835">
        <v>6</v>
      </c>
      <c r="I835">
        <v>1</v>
      </c>
      <c r="J835">
        <v>1</v>
      </c>
      <c r="K835">
        <v>0</v>
      </c>
      <c r="L835">
        <v>1083.19995117188</v>
      </c>
      <c r="M835">
        <v>1</v>
      </c>
      <c r="N835">
        <v>0</v>
      </c>
      <c r="O835">
        <v>0</v>
      </c>
      <c r="P835">
        <v>4</v>
      </c>
      <c r="Q835">
        <v>0</v>
      </c>
      <c r="R835">
        <v>12</v>
      </c>
      <c r="S835">
        <v>8</v>
      </c>
      <c r="T835">
        <v>0</v>
      </c>
      <c r="U835">
        <v>0</v>
      </c>
      <c r="V835">
        <v>0</v>
      </c>
      <c r="W835">
        <v>0</v>
      </c>
      <c r="X835">
        <v>0</v>
      </c>
      <c r="Y835">
        <v>0</v>
      </c>
      <c r="Z835">
        <v>0</v>
      </c>
      <c r="AA835">
        <v>0</v>
      </c>
      <c r="AB835">
        <v>0</v>
      </c>
      <c r="AC835">
        <v>0</v>
      </c>
      <c r="AD835">
        <v>0</v>
      </c>
      <c r="AE835">
        <v>0</v>
      </c>
      <c r="AF835">
        <v>0</v>
      </c>
      <c r="AG835">
        <v>16</v>
      </c>
      <c r="AH835">
        <v>0</v>
      </c>
      <c r="AI835">
        <v>0</v>
      </c>
      <c r="AJ835">
        <v>0</v>
      </c>
      <c r="AK835">
        <v>0</v>
      </c>
      <c r="AL835">
        <v>0</v>
      </c>
      <c r="AM835">
        <v>0</v>
      </c>
      <c r="AN835">
        <v>0</v>
      </c>
      <c r="AO835">
        <v>6</v>
      </c>
      <c r="AP835">
        <v>11</v>
      </c>
      <c r="AQ835">
        <v>0</v>
      </c>
      <c r="AS835">
        <v>1</v>
      </c>
      <c r="AT835">
        <v>1</v>
      </c>
      <c r="AU835">
        <v>1</v>
      </c>
      <c r="AV835">
        <v>1</v>
      </c>
      <c r="AW835">
        <v>1</v>
      </c>
      <c r="AX835">
        <v>1</v>
      </c>
      <c r="AY835">
        <v>1</v>
      </c>
      <c r="AZ835">
        <v>1</v>
      </c>
      <c r="BA835">
        <v>1</v>
      </c>
      <c r="BB835">
        <v>1</v>
      </c>
      <c r="BC835">
        <v>1</v>
      </c>
      <c r="BD835">
        <v>1</v>
      </c>
      <c r="BE835">
        <v>1</v>
      </c>
      <c r="BF835">
        <v>1</v>
      </c>
      <c r="BG835">
        <v>1</v>
      </c>
      <c r="BH835">
        <v>1</v>
      </c>
      <c r="BI835">
        <v>1</v>
      </c>
      <c r="BJ835">
        <v>1</v>
      </c>
      <c r="BK835">
        <v>1</v>
      </c>
      <c r="BL835">
        <v>1</v>
      </c>
      <c r="BM835">
        <v>1</v>
      </c>
      <c r="BN835">
        <v>1</v>
      </c>
      <c r="BO835">
        <v>1</v>
      </c>
      <c r="BP835">
        <v>1</v>
      </c>
      <c r="BQ835">
        <v>1</v>
      </c>
      <c r="BR835">
        <v>1</v>
      </c>
      <c r="BS835">
        <v>1</v>
      </c>
      <c r="BT835">
        <v>1</v>
      </c>
      <c r="BU835">
        <v>1</v>
      </c>
      <c r="BV835">
        <v>1</v>
      </c>
      <c r="BW835">
        <v>0</v>
      </c>
    </row>
    <row r="836" spans="1:75" x14ac:dyDescent="0.25">
      <c r="A836">
        <v>2449000</v>
      </c>
      <c r="B836">
        <v>2</v>
      </c>
      <c r="C836" s="1">
        <v>16558</v>
      </c>
      <c r="D836">
        <v>1</v>
      </c>
      <c r="E836">
        <v>18</v>
      </c>
      <c r="F836">
        <v>34</v>
      </c>
      <c r="G836">
        <v>17</v>
      </c>
      <c r="H836">
        <v>4</v>
      </c>
      <c r="I836">
        <v>1</v>
      </c>
      <c r="J836">
        <v>1</v>
      </c>
      <c r="K836">
        <v>0</v>
      </c>
      <c r="L836">
        <v>1083.19995117188</v>
      </c>
      <c r="M836">
        <v>1</v>
      </c>
      <c r="N836">
        <v>0</v>
      </c>
      <c r="O836">
        <v>0</v>
      </c>
      <c r="P836">
        <v>0</v>
      </c>
      <c r="Q836">
        <v>0</v>
      </c>
      <c r="R836">
        <v>0</v>
      </c>
      <c r="S836">
        <v>0</v>
      </c>
      <c r="T836">
        <v>0</v>
      </c>
      <c r="U836">
        <v>0</v>
      </c>
      <c r="V836">
        <v>0</v>
      </c>
      <c r="W836">
        <v>0</v>
      </c>
      <c r="X836">
        <v>2</v>
      </c>
      <c r="Y836">
        <v>0</v>
      </c>
      <c r="Z836">
        <v>0</v>
      </c>
      <c r="AA836">
        <v>0</v>
      </c>
      <c r="AB836">
        <v>3</v>
      </c>
      <c r="AC836">
        <v>0</v>
      </c>
      <c r="AD836">
        <v>18</v>
      </c>
      <c r="AE836">
        <v>11</v>
      </c>
      <c r="AF836">
        <v>0</v>
      </c>
      <c r="AG836">
        <v>0</v>
      </c>
      <c r="AH836">
        <v>0</v>
      </c>
      <c r="AI836">
        <v>0</v>
      </c>
      <c r="AJ836">
        <v>0</v>
      </c>
      <c r="AK836">
        <v>0</v>
      </c>
      <c r="AL836">
        <v>0</v>
      </c>
      <c r="AM836">
        <v>0</v>
      </c>
      <c r="AN836">
        <v>0</v>
      </c>
      <c r="AO836">
        <v>0</v>
      </c>
      <c r="AP836">
        <v>0</v>
      </c>
      <c r="AQ836">
        <v>0</v>
      </c>
      <c r="AR836">
        <v>0</v>
      </c>
      <c r="AS836">
        <v>1</v>
      </c>
      <c r="AT836">
        <v>1</v>
      </c>
      <c r="AU836">
        <v>1</v>
      </c>
      <c r="AV836">
        <v>1</v>
      </c>
      <c r="AW836">
        <v>1</v>
      </c>
      <c r="AX836">
        <v>1</v>
      </c>
      <c r="AY836">
        <v>1</v>
      </c>
      <c r="AZ836">
        <v>1</v>
      </c>
      <c r="BA836">
        <v>1</v>
      </c>
      <c r="BB836">
        <v>1</v>
      </c>
      <c r="BC836">
        <v>1</v>
      </c>
      <c r="BD836">
        <v>1</v>
      </c>
      <c r="BE836">
        <v>1</v>
      </c>
      <c r="BF836">
        <v>1</v>
      </c>
      <c r="BG836">
        <v>1</v>
      </c>
      <c r="BH836">
        <v>1</v>
      </c>
      <c r="BI836">
        <v>1</v>
      </c>
      <c r="BJ836">
        <v>1</v>
      </c>
      <c r="BK836">
        <v>1</v>
      </c>
      <c r="BL836">
        <v>1</v>
      </c>
      <c r="BM836">
        <v>1</v>
      </c>
      <c r="BN836">
        <v>1</v>
      </c>
      <c r="BO836">
        <v>1</v>
      </c>
      <c r="BP836">
        <v>1</v>
      </c>
      <c r="BQ836">
        <v>1</v>
      </c>
      <c r="BR836">
        <v>1</v>
      </c>
      <c r="BS836">
        <v>1</v>
      </c>
      <c r="BT836">
        <v>1</v>
      </c>
      <c r="BU836">
        <v>1</v>
      </c>
      <c r="BV836">
        <v>1</v>
      </c>
      <c r="BW836">
        <v>1</v>
      </c>
    </row>
    <row r="837" spans="1:75" x14ac:dyDescent="0.25">
      <c r="A837">
        <v>2449000</v>
      </c>
      <c r="B837">
        <v>2</v>
      </c>
      <c r="C837" s="1">
        <v>16589</v>
      </c>
      <c r="D837">
        <v>1</v>
      </c>
      <c r="E837">
        <v>35</v>
      </c>
      <c r="F837">
        <v>123</v>
      </c>
      <c r="G837">
        <v>20</v>
      </c>
      <c r="H837">
        <v>8</v>
      </c>
      <c r="I837">
        <v>1</v>
      </c>
      <c r="J837">
        <v>1</v>
      </c>
      <c r="K837">
        <v>0</v>
      </c>
      <c r="L837">
        <v>1083.19995117188</v>
      </c>
      <c r="M837">
        <v>1</v>
      </c>
      <c r="N837">
        <v>0</v>
      </c>
      <c r="O837">
        <v>0</v>
      </c>
      <c r="P837">
        <v>0</v>
      </c>
      <c r="Q837">
        <v>1</v>
      </c>
      <c r="R837">
        <v>11</v>
      </c>
      <c r="S837">
        <v>0</v>
      </c>
      <c r="T837">
        <v>0</v>
      </c>
      <c r="U837">
        <v>0</v>
      </c>
      <c r="V837">
        <v>0</v>
      </c>
      <c r="W837">
        <v>0</v>
      </c>
      <c r="X837">
        <v>0</v>
      </c>
      <c r="Y837">
        <v>0</v>
      </c>
      <c r="Z837">
        <v>0</v>
      </c>
      <c r="AA837">
        <v>0</v>
      </c>
      <c r="AB837">
        <v>0</v>
      </c>
      <c r="AC837">
        <v>0</v>
      </c>
      <c r="AD837">
        <v>0</v>
      </c>
      <c r="AE837">
        <v>0</v>
      </c>
      <c r="AF837">
        <v>4</v>
      </c>
      <c r="AG837">
        <v>35</v>
      </c>
      <c r="AH837">
        <v>32</v>
      </c>
      <c r="AI837">
        <v>13</v>
      </c>
      <c r="AJ837">
        <v>23</v>
      </c>
      <c r="AK837">
        <v>4</v>
      </c>
      <c r="AL837">
        <v>0</v>
      </c>
      <c r="AM837">
        <v>0</v>
      </c>
      <c r="AN837">
        <v>0</v>
      </c>
      <c r="AO837">
        <v>0</v>
      </c>
      <c r="AP837">
        <v>0</v>
      </c>
      <c r="AQ837">
        <v>0</v>
      </c>
      <c r="AS837">
        <v>1</v>
      </c>
      <c r="AT837">
        <v>1</v>
      </c>
      <c r="AU837">
        <v>1</v>
      </c>
      <c r="AV837">
        <v>1</v>
      </c>
      <c r="AW837">
        <v>1</v>
      </c>
      <c r="AX837">
        <v>1</v>
      </c>
      <c r="AY837">
        <v>1</v>
      </c>
      <c r="AZ837">
        <v>1</v>
      </c>
      <c r="BA837">
        <v>1</v>
      </c>
      <c r="BB837">
        <v>1</v>
      </c>
      <c r="BC837">
        <v>1</v>
      </c>
      <c r="BD837">
        <v>1</v>
      </c>
      <c r="BE837">
        <v>1</v>
      </c>
      <c r="BF837">
        <v>1</v>
      </c>
      <c r="BG837">
        <v>1</v>
      </c>
      <c r="BH837">
        <v>1</v>
      </c>
      <c r="BI837">
        <v>1</v>
      </c>
      <c r="BJ837">
        <v>1</v>
      </c>
      <c r="BK837">
        <v>1</v>
      </c>
      <c r="BL837">
        <v>1</v>
      </c>
      <c r="BM837">
        <v>1</v>
      </c>
      <c r="BN837">
        <v>1</v>
      </c>
      <c r="BO837">
        <v>1</v>
      </c>
      <c r="BP837">
        <v>1</v>
      </c>
      <c r="BQ837">
        <v>1</v>
      </c>
      <c r="BR837">
        <v>1</v>
      </c>
      <c r="BS837">
        <v>1</v>
      </c>
      <c r="BT837">
        <v>1</v>
      </c>
      <c r="BU837">
        <v>1</v>
      </c>
      <c r="BV837">
        <v>1</v>
      </c>
      <c r="BW837">
        <v>0</v>
      </c>
    </row>
    <row r="838" spans="1:75" x14ac:dyDescent="0.25">
      <c r="A838">
        <v>2449000</v>
      </c>
      <c r="B838">
        <v>2</v>
      </c>
      <c r="C838" s="1">
        <v>16619</v>
      </c>
      <c r="D838">
        <v>1</v>
      </c>
      <c r="E838">
        <v>31</v>
      </c>
      <c r="F838">
        <v>69</v>
      </c>
      <c r="G838">
        <v>5</v>
      </c>
      <c r="H838">
        <v>5</v>
      </c>
      <c r="I838">
        <v>1</v>
      </c>
      <c r="J838">
        <v>1</v>
      </c>
      <c r="K838">
        <v>0</v>
      </c>
      <c r="L838">
        <v>1083.19995117188</v>
      </c>
      <c r="M838">
        <v>1</v>
      </c>
      <c r="N838">
        <v>0</v>
      </c>
      <c r="O838">
        <v>0</v>
      </c>
      <c r="P838">
        <v>0</v>
      </c>
      <c r="Q838">
        <v>2</v>
      </c>
      <c r="R838">
        <v>31</v>
      </c>
      <c r="S838">
        <v>0</v>
      </c>
      <c r="T838">
        <v>3</v>
      </c>
      <c r="U838">
        <v>0</v>
      </c>
      <c r="V838">
        <v>0</v>
      </c>
      <c r="W838">
        <v>12</v>
      </c>
      <c r="X838">
        <v>21</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1</v>
      </c>
      <c r="AT838">
        <v>1</v>
      </c>
      <c r="AU838">
        <v>1</v>
      </c>
      <c r="AV838">
        <v>1</v>
      </c>
      <c r="AW838">
        <v>1</v>
      </c>
      <c r="AX838">
        <v>1</v>
      </c>
      <c r="AY838">
        <v>1</v>
      </c>
      <c r="AZ838">
        <v>1</v>
      </c>
      <c r="BA838">
        <v>1</v>
      </c>
      <c r="BB838">
        <v>1</v>
      </c>
      <c r="BC838">
        <v>1</v>
      </c>
      <c r="BD838">
        <v>1</v>
      </c>
      <c r="BE838">
        <v>1</v>
      </c>
      <c r="BF838">
        <v>1</v>
      </c>
      <c r="BG838">
        <v>1</v>
      </c>
      <c r="BH838">
        <v>1</v>
      </c>
      <c r="BI838">
        <v>1</v>
      </c>
      <c r="BJ838">
        <v>1</v>
      </c>
      <c r="BK838">
        <v>1</v>
      </c>
      <c r="BL838">
        <v>1</v>
      </c>
      <c r="BM838">
        <v>1</v>
      </c>
      <c r="BN838">
        <v>1</v>
      </c>
      <c r="BO838">
        <v>1</v>
      </c>
      <c r="BP838">
        <v>1</v>
      </c>
      <c r="BQ838">
        <v>1</v>
      </c>
      <c r="BR838">
        <v>1</v>
      </c>
      <c r="BS838">
        <v>1</v>
      </c>
      <c r="BT838">
        <v>1</v>
      </c>
      <c r="BU838">
        <v>1</v>
      </c>
      <c r="BV838">
        <v>1</v>
      </c>
      <c r="BW838">
        <v>1</v>
      </c>
    </row>
    <row r="839" spans="1:75" x14ac:dyDescent="0.25">
      <c r="A839">
        <v>2449000</v>
      </c>
      <c r="B839">
        <v>2</v>
      </c>
      <c r="C839" s="1">
        <v>16650</v>
      </c>
      <c r="D839">
        <v>1</v>
      </c>
      <c r="E839">
        <v>19</v>
      </c>
      <c r="F839">
        <v>26</v>
      </c>
      <c r="G839">
        <v>21</v>
      </c>
      <c r="H839">
        <v>4</v>
      </c>
      <c r="I839">
        <v>1</v>
      </c>
      <c r="J839">
        <v>1</v>
      </c>
      <c r="K839">
        <v>0</v>
      </c>
      <c r="L839">
        <v>1083.19995117188</v>
      </c>
      <c r="M839">
        <v>1</v>
      </c>
      <c r="N839">
        <v>0</v>
      </c>
      <c r="O839">
        <v>0</v>
      </c>
      <c r="P839">
        <v>0</v>
      </c>
      <c r="Q839">
        <v>0</v>
      </c>
      <c r="R839">
        <v>0</v>
      </c>
      <c r="S839">
        <v>0</v>
      </c>
      <c r="T839">
        <v>0</v>
      </c>
      <c r="U839">
        <v>0</v>
      </c>
      <c r="V839">
        <v>0</v>
      </c>
      <c r="W839">
        <v>0</v>
      </c>
      <c r="X839">
        <v>0</v>
      </c>
      <c r="Y839">
        <v>2</v>
      </c>
      <c r="Z839">
        <v>0</v>
      </c>
      <c r="AA839">
        <v>0</v>
      </c>
      <c r="AB839">
        <v>0</v>
      </c>
      <c r="AC839">
        <v>0</v>
      </c>
      <c r="AD839">
        <v>0</v>
      </c>
      <c r="AE839">
        <v>0</v>
      </c>
      <c r="AF839">
        <v>1</v>
      </c>
      <c r="AG839">
        <v>4</v>
      </c>
      <c r="AH839">
        <v>19</v>
      </c>
      <c r="AI839">
        <v>0</v>
      </c>
      <c r="AJ839">
        <v>0</v>
      </c>
      <c r="AK839">
        <v>0</v>
      </c>
      <c r="AL839">
        <v>0</v>
      </c>
      <c r="AM839">
        <v>0</v>
      </c>
      <c r="AN839">
        <v>0</v>
      </c>
      <c r="AO839">
        <v>0</v>
      </c>
      <c r="AP839">
        <v>0</v>
      </c>
      <c r="AQ839">
        <v>0</v>
      </c>
      <c r="AR839">
        <v>0</v>
      </c>
      <c r="AS839">
        <v>1</v>
      </c>
      <c r="AT839">
        <v>1</v>
      </c>
      <c r="AU839">
        <v>1</v>
      </c>
      <c r="AV839">
        <v>1</v>
      </c>
      <c r="AW839">
        <v>1</v>
      </c>
      <c r="AX839">
        <v>1</v>
      </c>
      <c r="AY839">
        <v>1</v>
      </c>
      <c r="AZ839">
        <v>1</v>
      </c>
      <c r="BA839">
        <v>1</v>
      </c>
      <c r="BB839">
        <v>1</v>
      </c>
      <c r="BC839">
        <v>1</v>
      </c>
      <c r="BD839">
        <v>1</v>
      </c>
      <c r="BE839">
        <v>1</v>
      </c>
      <c r="BF839">
        <v>1</v>
      </c>
      <c r="BG839">
        <v>1</v>
      </c>
      <c r="BH839">
        <v>1</v>
      </c>
      <c r="BI839">
        <v>1</v>
      </c>
      <c r="BJ839">
        <v>1</v>
      </c>
      <c r="BK839">
        <v>1</v>
      </c>
      <c r="BL839">
        <v>1</v>
      </c>
      <c r="BM839">
        <v>1</v>
      </c>
      <c r="BN839">
        <v>1</v>
      </c>
      <c r="BO839">
        <v>1</v>
      </c>
      <c r="BP839">
        <v>1</v>
      </c>
      <c r="BQ839">
        <v>1</v>
      </c>
      <c r="BR839">
        <v>1</v>
      </c>
      <c r="BS839">
        <v>1</v>
      </c>
      <c r="BT839">
        <v>1</v>
      </c>
      <c r="BU839">
        <v>1</v>
      </c>
      <c r="BV839">
        <v>1</v>
      </c>
      <c r="BW839">
        <v>1</v>
      </c>
    </row>
    <row r="840" spans="1:75" x14ac:dyDescent="0.25">
      <c r="A840">
        <v>2449000</v>
      </c>
      <c r="B840">
        <v>2</v>
      </c>
      <c r="C840" s="1">
        <v>16681</v>
      </c>
      <c r="D840">
        <v>1</v>
      </c>
      <c r="E840">
        <v>20</v>
      </c>
      <c r="F840">
        <v>56</v>
      </c>
      <c r="G840">
        <v>28</v>
      </c>
      <c r="H840">
        <v>7</v>
      </c>
      <c r="I840">
        <v>1</v>
      </c>
      <c r="J840">
        <v>1</v>
      </c>
      <c r="K840">
        <v>0</v>
      </c>
      <c r="L840">
        <v>1083.19995117188</v>
      </c>
      <c r="M840">
        <v>1</v>
      </c>
      <c r="N840">
        <v>3</v>
      </c>
      <c r="O840">
        <v>0</v>
      </c>
      <c r="P840">
        <v>0</v>
      </c>
      <c r="Q840">
        <v>0</v>
      </c>
      <c r="R840">
        <v>0</v>
      </c>
      <c r="S840">
        <v>0</v>
      </c>
      <c r="T840">
        <v>0</v>
      </c>
      <c r="U840">
        <v>0</v>
      </c>
      <c r="V840">
        <v>0</v>
      </c>
      <c r="W840">
        <v>0</v>
      </c>
      <c r="X840">
        <v>0</v>
      </c>
      <c r="Y840">
        <v>0</v>
      </c>
      <c r="Z840">
        <v>0</v>
      </c>
      <c r="AA840">
        <v>0</v>
      </c>
      <c r="AB840">
        <v>1</v>
      </c>
      <c r="AC840">
        <v>17</v>
      </c>
      <c r="AD840">
        <v>0</v>
      </c>
      <c r="AE840">
        <v>0</v>
      </c>
      <c r="AF840">
        <v>0</v>
      </c>
      <c r="AG840">
        <v>0</v>
      </c>
      <c r="AH840">
        <v>0</v>
      </c>
      <c r="AI840">
        <v>2</v>
      </c>
      <c r="AJ840">
        <v>6</v>
      </c>
      <c r="AK840">
        <v>0</v>
      </c>
      <c r="AL840">
        <v>0</v>
      </c>
      <c r="AM840">
        <v>0</v>
      </c>
      <c r="AN840">
        <v>0</v>
      </c>
      <c r="AO840">
        <v>20</v>
      </c>
      <c r="AP840">
        <v>0</v>
      </c>
      <c r="AQ840">
        <v>7</v>
      </c>
      <c r="AS840">
        <v>1</v>
      </c>
      <c r="AT840">
        <v>1</v>
      </c>
      <c r="AU840">
        <v>1</v>
      </c>
      <c r="AV840">
        <v>1</v>
      </c>
      <c r="AW840">
        <v>1</v>
      </c>
      <c r="AX840">
        <v>1</v>
      </c>
      <c r="AY840">
        <v>1</v>
      </c>
      <c r="AZ840">
        <v>1</v>
      </c>
      <c r="BA840">
        <v>1</v>
      </c>
      <c r="BB840">
        <v>1</v>
      </c>
      <c r="BC840">
        <v>1</v>
      </c>
      <c r="BD840">
        <v>1</v>
      </c>
      <c r="BE840">
        <v>1</v>
      </c>
      <c r="BF840">
        <v>1</v>
      </c>
      <c r="BG840">
        <v>1</v>
      </c>
      <c r="BH840">
        <v>1</v>
      </c>
      <c r="BI840">
        <v>1</v>
      </c>
      <c r="BJ840">
        <v>1</v>
      </c>
      <c r="BK840">
        <v>1</v>
      </c>
      <c r="BL840">
        <v>1</v>
      </c>
      <c r="BM840">
        <v>1</v>
      </c>
      <c r="BN840">
        <v>1</v>
      </c>
      <c r="BO840">
        <v>1</v>
      </c>
      <c r="BP840">
        <v>1</v>
      </c>
      <c r="BQ840">
        <v>1</v>
      </c>
      <c r="BR840">
        <v>1</v>
      </c>
      <c r="BS840">
        <v>1</v>
      </c>
      <c r="BT840">
        <v>1</v>
      </c>
      <c r="BU840">
        <v>1</v>
      </c>
      <c r="BV840">
        <v>1</v>
      </c>
      <c r="BW840">
        <v>0</v>
      </c>
    </row>
    <row r="841" spans="1:75" x14ac:dyDescent="0.25">
      <c r="A841">
        <v>2449000</v>
      </c>
      <c r="B841">
        <v>2</v>
      </c>
      <c r="C841" s="1">
        <v>16711</v>
      </c>
      <c r="D841">
        <v>1</v>
      </c>
      <c r="E841">
        <v>36</v>
      </c>
      <c r="F841">
        <v>86</v>
      </c>
      <c r="G841">
        <v>30</v>
      </c>
      <c r="H841">
        <v>7</v>
      </c>
      <c r="I841">
        <v>1</v>
      </c>
      <c r="J841">
        <v>1</v>
      </c>
      <c r="K841">
        <v>0</v>
      </c>
      <c r="L841">
        <v>1083.19995117188</v>
      </c>
      <c r="M841">
        <v>1</v>
      </c>
      <c r="N841">
        <v>0</v>
      </c>
      <c r="O841">
        <v>0</v>
      </c>
      <c r="P841">
        <v>0</v>
      </c>
      <c r="Q841">
        <v>11</v>
      </c>
      <c r="R841">
        <v>10</v>
      </c>
      <c r="S841">
        <v>6</v>
      </c>
      <c r="T841">
        <v>0</v>
      </c>
      <c r="U841">
        <v>16</v>
      </c>
      <c r="V841">
        <v>0</v>
      </c>
      <c r="W841">
        <v>0</v>
      </c>
      <c r="X841">
        <v>0</v>
      </c>
      <c r="Y841">
        <v>0</v>
      </c>
      <c r="Z841">
        <v>0</v>
      </c>
      <c r="AA841">
        <v>0</v>
      </c>
      <c r="AB841">
        <v>0</v>
      </c>
      <c r="AC841">
        <v>0</v>
      </c>
      <c r="AD841">
        <v>4</v>
      </c>
      <c r="AE841">
        <v>0</v>
      </c>
      <c r="AF841">
        <v>0</v>
      </c>
      <c r="AG841">
        <v>0</v>
      </c>
      <c r="AH841">
        <v>0</v>
      </c>
      <c r="AI841">
        <v>0</v>
      </c>
      <c r="AJ841">
        <v>0</v>
      </c>
      <c r="AK841">
        <v>0</v>
      </c>
      <c r="AL841">
        <v>0</v>
      </c>
      <c r="AM841">
        <v>0</v>
      </c>
      <c r="AN841">
        <v>3</v>
      </c>
      <c r="AO841">
        <v>0</v>
      </c>
      <c r="AP841">
        <v>0</v>
      </c>
      <c r="AQ841">
        <v>36</v>
      </c>
      <c r="AR841">
        <v>0</v>
      </c>
      <c r="AS841">
        <v>1</v>
      </c>
      <c r="AT841">
        <v>1</v>
      </c>
      <c r="AU841">
        <v>1</v>
      </c>
      <c r="AV841">
        <v>1</v>
      </c>
      <c r="AW841">
        <v>1</v>
      </c>
      <c r="AX841">
        <v>1</v>
      </c>
      <c r="AY841">
        <v>1</v>
      </c>
      <c r="AZ841">
        <v>1</v>
      </c>
      <c r="BA841">
        <v>1</v>
      </c>
      <c r="BB841">
        <v>1</v>
      </c>
      <c r="BC841">
        <v>1</v>
      </c>
      <c r="BD841">
        <v>1</v>
      </c>
      <c r="BE841">
        <v>1</v>
      </c>
      <c r="BF841">
        <v>1</v>
      </c>
      <c r="BG841">
        <v>1</v>
      </c>
      <c r="BH841">
        <v>1</v>
      </c>
      <c r="BI841">
        <v>1</v>
      </c>
      <c r="BJ841">
        <v>1</v>
      </c>
      <c r="BK841">
        <v>1</v>
      </c>
      <c r="BL841">
        <v>1</v>
      </c>
      <c r="BM841">
        <v>1</v>
      </c>
      <c r="BN841">
        <v>1</v>
      </c>
      <c r="BO841">
        <v>1</v>
      </c>
      <c r="BP841">
        <v>1</v>
      </c>
      <c r="BQ841">
        <v>1</v>
      </c>
      <c r="BR841">
        <v>1</v>
      </c>
      <c r="BS841">
        <v>1</v>
      </c>
      <c r="BT841">
        <v>1</v>
      </c>
      <c r="BU841">
        <v>1</v>
      </c>
      <c r="BV841">
        <v>1</v>
      </c>
      <c r="BW841">
        <v>1</v>
      </c>
    </row>
    <row r="842" spans="1:75" x14ac:dyDescent="0.25">
      <c r="A842">
        <v>2449000</v>
      </c>
      <c r="B842">
        <v>2</v>
      </c>
      <c r="C842" s="1">
        <v>16742</v>
      </c>
      <c r="D842">
        <v>1</v>
      </c>
      <c r="E842">
        <v>36</v>
      </c>
      <c r="F842">
        <v>69</v>
      </c>
      <c r="G842">
        <v>1</v>
      </c>
      <c r="H842">
        <v>8</v>
      </c>
      <c r="I842">
        <v>1</v>
      </c>
      <c r="J842">
        <v>1</v>
      </c>
      <c r="K842">
        <v>0</v>
      </c>
      <c r="L842">
        <v>1083.19995117188</v>
      </c>
      <c r="M842">
        <v>1</v>
      </c>
      <c r="N842">
        <v>36</v>
      </c>
      <c r="O842">
        <v>0</v>
      </c>
      <c r="P842">
        <v>0</v>
      </c>
      <c r="Q842">
        <v>0</v>
      </c>
      <c r="R842">
        <v>0</v>
      </c>
      <c r="S842">
        <v>6</v>
      </c>
      <c r="T842">
        <v>0</v>
      </c>
      <c r="U842">
        <v>0</v>
      </c>
      <c r="V842">
        <v>19</v>
      </c>
      <c r="W842">
        <v>0</v>
      </c>
      <c r="X842">
        <v>0</v>
      </c>
      <c r="Y842">
        <v>0</v>
      </c>
      <c r="Z842">
        <v>1</v>
      </c>
      <c r="AA842">
        <v>0</v>
      </c>
      <c r="AB842">
        <v>4</v>
      </c>
      <c r="AC842">
        <v>0</v>
      </c>
      <c r="AD842">
        <v>0</v>
      </c>
      <c r="AE842">
        <v>0</v>
      </c>
      <c r="AF842">
        <v>0</v>
      </c>
      <c r="AG842">
        <v>0</v>
      </c>
      <c r="AH842">
        <v>1</v>
      </c>
      <c r="AI842">
        <v>1</v>
      </c>
      <c r="AJ842">
        <v>0</v>
      </c>
      <c r="AK842">
        <v>0</v>
      </c>
      <c r="AL842">
        <v>0</v>
      </c>
      <c r="AM842">
        <v>0</v>
      </c>
      <c r="AN842">
        <v>0</v>
      </c>
      <c r="AO842">
        <v>0</v>
      </c>
      <c r="AP842">
        <v>1</v>
      </c>
      <c r="AQ842">
        <v>0</v>
      </c>
      <c r="AS842">
        <v>1</v>
      </c>
      <c r="AT842">
        <v>1</v>
      </c>
      <c r="AU842">
        <v>1</v>
      </c>
      <c r="AV842">
        <v>1</v>
      </c>
      <c r="AW842">
        <v>1</v>
      </c>
      <c r="AX842">
        <v>1</v>
      </c>
      <c r="AY842">
        <v>1</v>
      </c>
      <c r="AZ842">
        <v>1</v>
      </c>
      <c r="BA842">
        <v>1</v>
      </c>
      <c r="BB842">
        <v>1</v>
      </c>
      <c r="BC842">
        <v>1</v>
      </c>
      <c r="BD842">
        <v>1</v>
      </c>
      <c r="BE842">
        <v>1</v>
      </c>
      <c r="BF842">
        <v>1</v>
      </c>
      <c r="BG842">
        <v>1</v>
      </c>
      <c r="BH842">
        <v>1</v>
      </c>
      <c r="BI842">
        <v>1</v>
      </c>
      <c r="BJ842">
        <v>1</v>
      </c>
      <c r="BK842">
        <v>1</v>
      </c>
      <c r="BL842">
        <v>1</v>
      </c>
      <c r="BM842">
        <v>1</v>
      </c>
      <c r="BN842">
        <v>1</v>
      </c>
      <c r="BO842">
        <v>1</v>
      </c>
      <c r="BP842">
        <v>1</v>
      </c>
      <c r="BQ842">
        <v>1</v>
      </c>
      <c r="BR842">
        <v>1</v>
      </c>
      <c r="BS842">
        <v>1</v>
      </c>
      <c r="BT842">
        <v>1</v>
      </c>
      <c r="BU842">
        <v>1</v>
      </c>
      <c r="BV842">
        <v>1</v>
      </c>
      <c r="BW842">
        <v>0</v>
      </c>
    </row>
    <row r="843" spans="1:75" x14ac:dyDescent="0.25">
      <c r="A843">
        <v>2449000</v>
      </c>
      <c r="B843">
        <v>2</v>
      </c>
      <c r="C843" s="1">
        <v>16772</v>
      </c>
      <c r="D843">
        <v>1</v>
      </c>
      <c r="E843">
        <v>35</v>
      </c>
      <c r="F843">
        <v>95</v>
      </c>
      <c r="G843">
        <v>28</v>
      </c>
      <c r="H843">
        <v>8</v>
      </c>
      <c r="I843">
        <v>1</v>
      </c>
      <c r="J843">
        <v>1</v>
      </c>
      <c r="K843">
        <v>0</v>
      </c>
      <c r="L843">
        <v>1083.19995117188</v>
      </c>
      <c r="M843">
        <v>1</v>
      </c>
      <c r="N843">
        <v>0</v>
      </c>
      <c r="O843">
        <v>0</v>
      </c>
      <c r="P843">
        <v>0</v>
      </c>
      <c r="Q843">
        <v>0</v>
      </c>
      <c r="R843">
        <v>8</v>
      </c>
      <c r="S843">
        <v>7</v>
      </c>
      <c r="T843">
        <v>0</v>
      </c>
      <c r="U843">
        <v>0</v>
      </c>
      <c r="V843">
        <v>0</v>
      </c>
      <c r="W843">
        <v>0</v>
      </c>
      <c r="X843">
        <v>0</v>
      </c>
      <c r="Y843">
        <v>0</v>
      </c>
      <c r="Z843">
        <v>0</v>
      </c>
      <c r="AA843">
        <v>1</v>
      </c>
      <c r="AB843">
        <v>0</v>
      </c>
      <c r="AC843">
        <v>14</v>
      </c>
      <c r="AD843">
        <v>0</v>
      </c>
      <c r="AE843">
        <v>0</v>
      </c>
      <c r="AF843">
        <v>0</v>
      </c>
      <c r="AG843">
        <v>0</v>
      </c>
      <c r="AH843">
        <v>0</v>
      </c>
      <c r="AI843">
        <v>1</v>
      </c>
      <c r="AJ843">
        <v>0</v>
      </c>
      <c r="AK843">
        <v>0</v>
      </c>
      <c r="AL843">
        <v>0</v>
      </c>
      <c r="AM843">
        <v>0</v>
      </c>
      <c r="AN843">
        <v>27</v>
      </c>
      <c r="AO843">
        <v>35</v>
      </c>
      <c r="AP843">
        <v>2</v>
      </c>
      <c r="AQ843">
        <v>0</v>
      </c>
      <c r="AR843">
        <v>0</v>
      </c>
      <c r="AS843">
        <v>1</v>
      </c>
      <c r="AT843">
        <v>1</v>
      </c>
      <c r="AU843">
        <v>1</v>
      </c>
      <c r="AV843">
        <v>1</v>
      </c>
      <c r="AW843">
        <v>1</v>
      </c>
      <c r="AX843">
        <v>1</v>
      </c>
      <c r="AY843">
        <v>1</v>
      </c>
      <c r="AZ843">
        <v>1</v>
      </c>
      <c r="BA843">
        <v>1</v>
      </c>
      <c r="BB843">
        <v>1</v>
      </c>
      <c r="BC843">
        <v>1</v>
      </c>
      <c r="BD843">
        <v>1</v>
      </c>
      <c r="BE843">
        <v>1</v>
      </c>
      <c r="BF843">
        <v>1</v>
      </c>
      <c r="BG843">
        <v>1</v>
      </c>
      <c r="BH843">
        <v>1</v>
      </c>
      <c r="BI843">
        <v>1</v>
      </c>
      <c r="BJ843">
        <v>1</v>
      </c>
      <c r="BK843">
        <v>1</v>
      </c>
      <c r="BL843">
        <v>1</v>
      </c>
      <c r="BM843">
        <v>1</v>
      </c>
      <c r="BN843">
        <v>1</v>
      </c>
      <c r="BO843">
        <v>1</v>
      </c>
      <c r="BP843">
        <v>1</v>
      </c>
      <c r="BQ843">
        <v>1</v>
      </c>
      <c r="BR843">
        <v>1</v>
      </c>
      <c r="BS843">
        <v>1</v>
      </c>
      <c r="BT843">
        <v>1</v>
      </c>
      <c r="BU843">
        <v>1</v>
      </c>
      <c r="BV843">
        <v>1</v>
      </c>
      <c r="BW843">
        <v>1</v>
      </c>
    </row>
    <row r="844" spans="1:75" x14ac:dyDescent="0.25">
      <c r="A844">
        <v>2449000</v>
      </c>
      <c r="B844">
        <v>2</v>
      </c>
      <c r="C844" s="1">
        <v>16803</v>
      </c>
      <c r="D844">
        <v>1</v>
      </c>
      <c r="E844">
        <v>26</v>
      </c>
      <c r="F844">
        <v>154</v>
      </c>
      <c r="G844">
        <v>10</v>
      </c>
      <c r="H844">
        <v>14</v>
      </c>
      <c r="I844">
        <v>1</v>
      </c>
      <c r="J844">
        <v>1</v>
      </c>
      <c r="K844">
        <v>0</v>
      </c>
      <c r="L844">
        <v>1315.40002441406</v>
      </c>
      <c r="M844">
        <v>1</v>
      </c>
      <c r="N844">
        <v>0</v>
      </c>
      <c r="O844">
        <v>0</v>
      </c>
      <c r="P844">
        <v>0</v>
      </c>
      <c r="Q844">
        <v>0</v>
      </c>
      <c r="R844">
        <v>0</v>
      </c>
      <c r="S844">
        <v>6</v>
      </c>
      <c r="T844">
        <v>21</v>
      </c>
      <c r="U844">
        <v>4</v>
      </c>
      <c r="V844">
        <v>6</v>
      </c>
      <c r="W844">
        <v>26</v>
      </c>
      <c r="X844">
        <v>0</v>
      </c>
      <c r="Y844">
        <v>0</v>
      </c>
      <c r="Z844">
        <v>14</v>
      </c>
      <c r="AA844">
        <v>12</v>
      </c>
      <c r="AB844">
        <v>0</v>
      </c>
      <c r="AC844">
        <v>0</v>
      </c>
      <c r="AD844">
        <v>0</v>
      </c>
      <c r="AE844">
        <v>0</v>
      </c>
      <c r="AF844">
        <v>12</v>
      </c>
      <c r="AG844">
        <v>25</v>
      </c>
      <c r="AH844">
        <v>13</v>
      </c>
      <c r="AI844">
        <v>0</v>
      </c>
      <c r="AJ844">
        <v>0</v>
      </c>
      <c r="AK844">
        <v>1</v>
      </c>
      <c r="AL844">
        <v>0</v>
      </c>
      <c r="AM844">
        <v>1</v>
      </c>
      <c r="AN844">
        <v>0</v>
      </c>
      <c r="AO844">
        <v>12</v>
      </c>
      <c r="AP844">
        <v>0</v>
      </c>
      <c r="AQ844">
        <v>1</v>
      </c>
      <c r="AR844">
        <v>0</v>
      </c>
      <c r="AS844">
        <v>1</v>
      </c>
      <c r="AT844">
        <v>1</v>
      </c>
      <c r="AU844">
        <v>1</v>
      </c>
      <c r="AV844">
        <v>1</v>
      </c>
      <c r="AW844">
        <v>1</v>
      </c>
      <c r="AX844">
        <v>1</v>
      </c>
      <c r="AY844">
        <v>1</v>
      </c>
      <c r="AZ844">
        <v>1</v>
      </c>
      <c r="BA844">
        <v>1</v>
      </c>
      <c r="BB844">
        <v>1</v>
      </c>
      <c r="BC844">
        <v>1</v>
      </c>
      <c r="BD844">
        <v>1</v>
      </c>
      <c r="BE844">
        <v>1</v>
      </c>
      <c r="BF844">
        <v>1</v>
      </c>
      <c r="BG844">
        <v>1</v>
      </c>
      <c r="BH844">
        <v>1</v>
      </c>
      <c r="BI844">
        <v>1</v>
      </c>
      <c r="BJ844">
        <v>1</v>
      </c>
      <c r="BK844">
        <v>1</v>
      </c>
      <c r="BL844">
        <v>1</v>
      </c>
      <c r="BM844">
        <v>1</v>
      </c>
      <c r="BN844">
        <v>1</v>
      </c>
      <c r="BO844">
        <v>1</v>
      </c>
      <c r="BP844">
        <v>1</v>
      </c>
      <c r="BQ844">
        <v>1</v>
      </c>
      <c r="BR844">
        <v>1</v>
      </c>
      <c r="BS844">
        <v>1</v>
      </c>
      <c r="BT844">
        <v>1</v>
      </c>
      <c r="BU844">
        <v>1</v>
      </c>
      <c r="BV844">
        <v>1</v>
      </c>
      <c r="BW844">
        <v>1</v>
      </c>
    </row>
    <row r="845" spans="1:75" x14ac:dyDescent="0.25">
      <c r="A845">
        <v>2449000</v>
      </c>
      <c r="B845">
        <v>2</v>
      </c>
      <c r="C845" s="1">
        <v>16834</v>
      </c>
      <c r="D845">
        <v>1</v>
      </c>
      <c r="E845">
        <v>32</v>
      </c>
      <c r="F845">
        <v>281</v>
      </c>
      <c r="G845">
        <v>15</v>
      </c>
      <c r="H845">
        <v>19</v>
      </c>
      <c r="I845">
        <v>1</v>
      </c>
      <c r="J845">
        <v>1</v>
      </c>
      <c r="K845">
        <v>0</v>
      </c>
      <c r="L845">
        <v>1315.40002441406</v>
      </c>
      <c r="M845">
        <v>1</v>
      </c>
      <c r="N845">
        <v>6</v>
      </c>
      <c r="O845">
        <v>0</v>
      </c>
      <c r="P845">
        <v>6</v>
      </c>
      <c r="Q845">
        <v>0</v>
      </c>
      <c r="R845">
        <v>0</v>
      </c>
      <c r="S845">
        <v>7</v>
      </c>
      <c r="T845">
        <v>0</v>
      </c>
      <c r="U845">
        <v>0</v>
      </c>
      <c r="V845">
        <v>7</v>
      </c>
      <c r="W845">
        <v>14</v>
      </c>
      <c r="X845">
        <v>0</v>
      </c>
      <c r="Y845">
        <v>1</v>
      </c>
      <c r="Z845">
        <v>0</v>
      </c>
      <c r="AA845">
        <v>25</v>
      </c>
      <c r="AB845">
        <v>32</v>
      </c>
      <c r="AC845">
        <v>29</v>
      </c>
      <c r="AD845">
        <v>12</v>
      </c>
      <c r="AE845">
        <v>0</v>
      </c>
      <c r="AF845">
        <v>14</v>
      </c>
      <c r="AG845">
        <v>28</v>
      </c>
      <c r="AH845">
        <v>11</v>
      </c>
      <c r="AI845">
        <v>25</v>
      </c>
      <c r="AJ845">
        <v>0</v>
      </c>
      <c r="AK845">
        <v>3</v>
      </c>
      <c r="AL845">
        <v>16</v>
      </c>
      <c r="AM845">
        <v>25</v>
      </c>
      <c r="AN845">
        <v>7</v>
      </c>
      <c r="AO845">
        <v>13</v>
      </c>
      <c r="AS845">
        <v>1</v>
      </c>
      <c r="AT845">
        <v>1</v>
      </c>
      <c r="AU845">
        <v>1</v>
      </c>
      <c r="AV845">
        <v>1</v>
      </c>
      <c r="AW845">
        <v>1</v>
      </c>
      <c r="AX845">
        <v>1</v>
      </c>
      <c r="AY845">
        <v>1</v>
      </c>
      <c r="AZ845">
        <v>1</v>
      </c>
      <c r="BA845">
        <v>1</v>
      </c>
      <c r="BB845">
        <v>1</v>
      </c>
      <c r="BC845">
        <v>1</v>
      </c>
      <c r="BD845">
        <v>1</v>
      </c>
      <c r="BE845">
        <v>1</v>
      </c>
      <c r="BF845">
        <v>1</v>
      </c>
      <c r="BG845">
        <v>1</v>
      </c>
      <c r="BH845">
        <v>1</v>
      </c>
      <c r="BI845">
        <v>1</v>
      </c>
      <c r="BJ845">
        <v>1</v>
      </c>
      <c r="BK845">
        <v>1</v>
      </c>
      <c r="BL845">
        <v>1</v>
      </c>
      <c r="BM845">
        <v>1</v>
      </c>
      <c r="BN845">
        <v>1</v>
      </c>
      <c r="BO845">
        <v>1</v>
      </c>
      <c r="BP845">
        <v>1</v>
      </c>
      <c r="BQ845">
        <v>1</v>
      </c>
      <c r="BR845">
        <v>1</v>
      </c>
      <c r="BS845">
        <v>1</v>
      </c>
      <c r="BT845">
        <v>1</v>
      </c>
      <c r="BU845">
        <v>0</v>
      </c>
      <c r="BV845">
        <v>0</v>
      </c>
      <c r="BW845">
        <v>0</v>
      </c>
    </row>
    <row r="846" spans="1:75" x14ac:dyDescent="0.25">
      <c r="A846">
        <v>2449000</v>
      </c>
      <c r="B846">
        <v>2</v>
      </c>
      <c r="C846" s="1">
        <v>16862</v>
      </c>
      <c r="D846">
        <v>1</v>
      </c>
      <c r="E846">
        <v>28</v>
      </c>
      <c r="F846">
        <v>140</v>
      </c>
      <c r="G846">
        <v>25</v>
      </c>
      <c r="H846">
        <v>11</v>
      </c>
      <c r="I846">
        <v>1</v>
      </c>
      <c r="J846">
        <v>1</v>
      </c>
      <c r="K846">
        <v>0</v>
      </c>
      <c r="L846">
        <v>1315.40002441406</v>
      </c>
      <c r="M846">
        <v>1</v>
      </c>
      <c r="N846">
        <v>8</v>
      </c>
      <c r="O846">
        <v>10</v>
      </c>
      <c r="P846">
        <v>0</v>
      </c>
      <c r="Q846">
        <v>12</v>
      </c>
      <c r="R846">
        <v>25</v>
      </c>
      <c r="S846">
        <v>0</v>
      </c>
      <c r="T846">
        <v>0</v>
      </c>
      <c r="U846">
        <v>0</v>
      </c>
      <c r="V846">
        <v>0</v>
      </c>
      <c r="W846">
        <v>10</v>
      </c>
      <c r="X846">
        <v>12</v>
      </c>
      <c r="Y846">
        <v>0</v>
      </c>
      <c r="Z846">
        <v>1</v>
      </c>
      <c r="AA846">
        <v>12</v>
      </c>
      <c r="AB846">
        <v>0</v>
      </c>
      <c r="AC846">
        <v>11</v>
      </c>
      <c r="AD846">
        <v>0</v>
      </c>
      <c r="AE846">
        <v>0</v>
      </c>
      <c r="AF846">
        <v>0</v>
      </c>
      <c r="AG846">
        <v>0</v>
      </c>
      <c r="AH846">
        <v>0</v>
      </c>
      <c r="AI846">
        <v>0</v>
      </c>
      <c r="AJ846">
        <v>0</v>
      </c>
      <c r="AK846">
        <v>11</v>
      </c>
      <c r="AL846">
        <v>28</v>
      </c>
      <c r="AM846">
        <v>0</v>
      </c>
      <c r="AN846">
        <v>0</v>
      </c>
      <c r="AO846">
        <v>0</v>
      </c>
      <c r="AP846">
        <v>0</v>
      </c>
      <c r="AQ846">
        <v>0</v>
      </c>
      <c r="AR846">
        <v>0</v>
      </c>
      <c r="AS846">
        <v>1</v>
      </c>
      <c r="AT846">
        <v>1</v>
      </c>
      <c r="AU846">
        <v>1</v>
      </c>
      <c r="AV846">
        <v>1</v>
      </c>
      <c r="AW846">
        <v>1</v>
      </c>
      <c r="AX846">
        <v>1</v>
      </c>
      <c r="AY846">
        <v>1</v>
      </c>
      <c r="AZ846">
        <v>1</v>
      </c>
      <c r="BA846">
        <v>1</v>
      </c>
      <c r="BB846">
        <v>1</v>
      </c>
      <c r="BC846">
        <v>1</v>
      </c>
      <c r="BD846">
        <v>1</v>
      </c>
      <c r="BE846">
        <v>1</v>
      </c>
      <c r="BF846">
        <v>1</v>
      </c>
      <c r="BG846">
        <v>1</v>
      </c>
      <c r="BH846">
        <v>1</v>
      </c>
      <c r="BI846">
        <v>1</v>
      </c>
      <c r="BJ846">
        <v>1</v>
      </c>
      <c r="BK846">
        <v>1</v>
      </c>
      <c r="BL846">
        <v>1</v>
      </c>
      <c r="BM846">
        <v>1</v>
      </c>
      <c r="BN846">
        <v>1</v>
      </c>
      <c r="BO846">
        <v>1</v>
      </c>
      <c r="BP846">
        <v>1</v>
      </c>
      <c r="BQ846">
        <v>1</v>
      </c>
      <c r="BR846">
        <v>1</v>
      </c>
      <c r="BS846">
        <v>1</v>
      </c>
      <c r="BT846">
        <v>1</v>
      </c>
      <c r="BU846">
        <v>1</v>
      </c>
      <c r="BV846">
        <v>1</v>
      </c>
      <c r="BW846">
        <v>1</v>
      </c>
    </row>
    <row r="847" spans="1:75" x14ac:dyDescent="0.25">
      <c r="A847">
        <v>2449000</v>
      </c>
      <c r="B847">
        <v>2</v>
      </c>
      <c r="C847" s="1">
        <v>16893</v>
      </c>
      <c r="D847">
        <v>1</v>
      </c>
      <c r="E847">
        <v>19</v>
      </c>
      <c r="F847">
        <v>42</v>
      </c>
      <c r="G847">
        <v>1</v>
      </c>
      <c r="H847">
        <v>5</v>
      </c>
      <c r="I847">
        <v>1</v>
      </c>
      <c r="J847">
        <v>1</v>
      </c>
      <c r="K847">
        <v>0</v>
      </c>
      <c r="L847">
        <v>1315.40002441406</v>
      </c>
      <c r="M847">
        <v>1</v>
      </c>
      <c r="N847">
        <v>19</v>
      </c>
      <c r="O847">
        <v>7</v>
      </c>
      <c r="P847">
        <v>0</v>
      </c>
      <c r="Q847">
        <v>0</v>
      </c>
      <c r="R847">
        <v>0</v>
      </c>
      <c r="S847">
        <v>0</v>
      </c>
      <c r="T847">
        <v>0</v>
      </c>
      <c r="U847">
        <v>7</v>
      </c>
      <c r="V847">
        <v>0</v>
      </c>
      <c r="W847">
        <v>0</v>
      </c>
      <c r="X847">
        <v>0</v>
      </c>
      <c r="Y847">
        <v>3</v>
      </c>
      <c r="Z847">
        <v>0</v>
      </c>
      <c r="AA847">
        <v>0</v>
      </c>
      <c r="AB847">
        <v>0</v>
      </c>
      <c r="AC847">
        <v>0</v>
      </c>
      <c r="AD847">
        <v>6</v>
      </c>
      <c r="AE847">
        <v>0</v>
      </c>
      <c r="AF847">
        <v>0</v>
      </c>
      <c r="AG847">
        <v>0</v>
      </c>
      <c r="AH847">
        <v>0</v>
      </c>
      <c r="AI847">
        <v>0</v>
      </c>
      <c r="AJ847">
        <v>0</v>
      </c>
      <c r="AK847">
        <v>0</v>
      </c>
      <c r="AL847">
        <v>0</v>
      </c>
      <c r="AM847">
        <v>0</v>
      </c>
      <c r="AN847">
        <v>0</v>
      </c>
      <c r="AO847">
        <v>0</v>
      </c>
      <c r="AP847">
        <v>0</v>
      </c>
      <c r="AQ847">
        <v>0</v>
      </c>
      <c r="AS847">
        <v>1</v>
      </c>
      <c r="AT847">
        <v>1</v>
      </c>
      <c r="AU847">
        <v>1</v>
      </c>
      <c r="AV847">
        <v>1</v>
      </c>
      <c r="AW847">
        <v>1</v>
      </c>
      <c r="AX847">
        <v>1</v>
      </c>
      <c r="AY847">
        <v>1</v>
      </c>
      <c r="AZ847">
        <v>1</v>
      </c>
      <c r="BA847">
        <v>1</v>
      </c>
      <c r="BB847">
        <v>1</v>
      </c>
      <c r="BC847">
        <v>1</v>
      </c>
      <c r="BD847">
        <v>1</v>
      </c>
      <c r="BE847">
        <v>1</v>
      </c>
      <c r="BF847">
        <v>1</v>
      </c>
      <c r="BG847">
        <v>1</v>
      </c>
      <c r="BH847">
        <v>1</v>
      </c>
      <c r="BI847">
        <v>1</v>
      </c>
      <c r="BJ847">
        <v>1</v>
      </c>
      <c r="BK847">
        <v>1</v>
      </c>
      <c r="BL847">
        <v>1</v>
      </c>
      <c r="BM847">
        <v>1</v>
      </c>
      <c r="BN847">
        <v>1</v>
      </c>
      <c r="BO847">
        <v>1</v>
      </c>
      <c r="BP847">
        <v>1</v>
      </c>
      <c r="BQ847">
        <v>1</v>
      </c>
      <c r="BR847">
        <v>1</v>
      </c>
      <c r="BS847">
        <v>1</v>
      </c>
      <c r="BT847">
        <v>1</v>
      </c>
      <c r="BU847">
        <v>1</v>
      </c>
      <c r="BV847">
        <v>1</v>
      </c>
      <c r="BW847">
        <v>0</v>
      </c>
    </row>
    <row r="848" spans="1:75" x14ac:dyDescent="0.25">
      <c r="A848">
        <v>2449000</v>
      </c>
      <c r="B848">
        <v>2</v>
      </c>
      <c r="C848" s="1">
        <v>16923</v>
      </c>
      <c r="D848">
        <v>1</v>
      </c>
      <c r="E848">
        <v>25</v>
      </c>
      <c r="F848">
        <v>83</v>
      </c>
      <c r="G848">
        <v>2</v>
      </c>
      <c r="H848">
        <v>7</v>
      </c>
      <c r="I848">
        <v>1</v>
      </c>
      <c r="J848">
        <v>1</v>
      </c>
      <c r="K848">
        <v>0</v>
      </c>
      <c r="L848">
        <v>1315.40002441406</v>
      </c>
      <c r="M848">
        <v>1</v>
      </c>
      <c r="N848">
        <v>0</v>
      </c>
      <c r="O848">
        <v>25</v>
      </c>
      <c r="P848">
        <v>1</v>
      </c>
      <c r="Q848">
        <v>0</v>
      </c>
      <c r="R848">
        <v>0</v>
      </c>
      <c r="S848">
        <v>0</v>
      </c>
      <c r="T848">
        <v>0</v>
      </c>
      <c r="U848">
        <v>0</v>
      </c>
      <c r="V848">
        <v>0</v>
      </c>
      <c r="W848">
        <v>0</v>
      </c>
      <c r="X848">
        <v>0</v>
      </c>
      <c r="Y848">
        <v>25</v>
      </c>
      <c r="Z848">
        <v>15</v>
      </c>
      <c r="AA848">
        <v>0</v>
      </c>
      <c r="AB848">
        <v>0</v>
      </c>
      <c r="AC848">
        <v>0</v>
      </c>
      <c r="AD848">
        <v>0</v>
      </c>
      <c r="AE848">
        <v>0</v>
      </c>
      <c r="AF848">
        <v>15</v>
      </c>
      <c r="AG848">
        <v>0</v>
      </c>
      <c r="AH848">
        <v>1</v>
      </c>
      <c r="AI848">
        <v>0</v>
      </c>
      <c r="AJ848">
        <v>0</v>
      </c>
      <c r="AK848">
        <v>0</v>
      </c>
      <c r="AL848">
        <v>0</v>
      </c>
      <c r="AM848">
        <v>0</v>
      </c>
      <c r="AN848">
        <v>1</v>
      </c>
      <c r="AO848">
        <v>0</v>
      </c>
      <c r="AP848">
        <v>0</v>
      </c>
      <c r="AQ848">
        <v>0</v>
      </c>
      <c r="AR848">
        <v>0</v>
      </c>
      <c r="AS848">
        <v>1</v>
      </c>
      <c r="AT848">
        <v>1</v>
      </c>
      <c r="AU848">
        <v>1</v>
      </c>
      <c r="AV848">
        <v>1</v>
      </c>
      <c r="AW848">
        <v>1</v>
      </c>
      <c r="AX848">
        <v>1</v>
      </c>
      <c r="AY848">
        <v>1</v>
      </c>
      <c r="AZ848">
        <v>1</v>
      </c>
      <c r="BA848">
        <v>1</v>
      </c>
      <c r="BB848">
        <v>1</v>
      </c>
      <c r="BC848">
        <v>1</v>
      </c>
      <c r="BD848">
        <v>1</v>
      </c>
      <c r="BE848">
        <v>1</v>
      </c>
      <c r="BF848">
        <v>1</v>
      </c>
      <c r="BG848">
        <v>1</v>
      </c>
      <c r="BH848">
        <v>1</v>
      </c>
      <c r="BI848">
        <v>1</v>
      </c>
      <c r="BJ848">
        <v>1</v>
      </c>
      <c r="BK848">
        <v>1</v>
      </c>
      <c r="BL848">
        <v>1</v>
      </c>
      <c r="BM848">
        <v>1</v>
      </c>
      <c r="BN848">
        <v>1</v>
      </c>
      <c r="BO848">
        <v>1</v>
      </c>
      <c r="BP848">
        <v>1</v>
      </c>
      <c r="BQ848">
        <v>1</v>
      </c>
      <c r="BR848">
        <v>1</v>
      </c>
      <c r="BS848">
        <v>1</v>
      </c>
      <c r="BT848">
        <v>1</v>
      </c>
      <c r="BU848">
        <v>1</v>
      </c>
      <c r="BV848">
        <v>1</v>
      </c>
      <c r="BW848">
        <v>1</v>
      </c>
    </row>
    <row r="849" spans="1:75" x14ac:dyDescent="0.25">
      <c r="A849">
        <v>2449000</v>
      </c>
      <c r="B849">
        <v>2</v>
      </c>
      <c r="C849" s="1">
        <v>16954</v>
      </c>
      <c r="D849">
        <v>1</v>
      </c>
      <c r="E849">
        <v>100</v>
      </c>
      <c r="F849">
        <v>173</v>
      </c>
      <c r="G849">
        <v>22</v>
      </c>
      <c r="H849">
        <v>7</v>
      </c>
      <c r="I849">
        <v>1</v>
      </c>
      <c r="J849">
        <v>1</v>
      </c>
      <c r="K849">
        <v>0</v>
      </c>
      <c r="L849">
        <v>1315.40002441406</v>
      </c>
      <c r="M849">
        <v>1</v>
      </c>
      <c r="N849">
        <v>18</v>
      </c>
      <c r="O849">
        <v>29</v>
      </c>
      <c r="P849">
        <v>0</v>
      </c>
      <c r="Q849">
        <v>0</v>
      </c>
      <c r="R849">
        <v>0</v>
      </c>
      <c r="S849">
        <v>0</v>
      </c>
      <c r="T849">
        <v>0</v>
      </c>
      <c r="U849">
        <v>0</v>
      </c>
      <c r="V849">
        <v>0</v>
      </c>
      <c r="W849">
        <v>0</v>
      </c>
      <c r="X849">
        <v>0</v>
      </c>
      <c r="Y849">
        <v>0</v>
      </c>
      <c r="Z849">
        <v>0</v>
      </c>
      <c r="AA849">
        <v>0</v>
      </c>
      <c r="AB849">
        <v>8</v>
      </c>
      <c r="AC849">
        <v>0</v>
      </c>
      <c r="AD849">
        <v>0</v>
      </c>
      <c r="AE849">
        <v>0</v>
      </c>
      <c r="AF849">
        <v>0</v>
      </c>
      <c r="AG849">
        <v>0</v>
      </c>
      <c r="AH849">
        <v>12</v>
      </c>
      <c r="AI849">
        <v>100</v>
      </c>
      <c r="AJ849">
        <v>0</v>
      </c>
      <c r="AK849">
        <v>3</v>
      </c>
      <c r="AL849">
        <v>0</v>
      </c>
      <c r="AM849">
        <v>0</v>
      </c>
      <c r="AN849">
        <v>0</v>
      </c>
      <c r="AO849">
        <v>0</v>
      </c>
      <c r="AP849">
        <v>3</v>
      </c>
      <c r="AQ849">
        <v>0</v>
      </c>
      <c r="AS849">
        <v>1</v>
      </c>
      <c r="AT849">
        <v>1</v>
      </c>
      <c r="AU849">
        <v>1</v>
      </c>
      <c r="AV849">
        <v>1</v>
      </c>
      <c r="AW849">
        <v>1</v>
      </c>
      <c r="AX849">
        <v>1</v>
      </c>
      <c r="AY849">
        <v>1</v>
      </c>
      <c r="AZ849">
        <v>1</v>
      </c>
      <c r="BA849">
        <v>1</v>
      </c>
      <c r="BB849">
        <v>1</v>
      </c>
      <c r="BC849">
        <v>1</v>
      </c>
      <c r="BD849">
        <v>1</v>
      </c>
      <c r="BE849">
        <v>1</v>
      </c>
      <c r="BF849">
        <v>1</v>
      </c>
      <c r="BG849">
        <v>1</v>
      </c>
      <c r="BH849">
        <v>1</v>
      </c>
      <c r="BI849">
        <v>1</v>
      </c>
      <c r="BJ849">
        <v>1</v>
      </c>
      <c r="BK849">
        <v>1</v>
      </c>
      <c r="BL849">
        <v>1</v>
      </c>
      <c r="BM849">
        <v>1</v>
      </c>
      <c r="BN849">
        <v>1</v>
      </c>
      <c r="BO849">
        <v>1</v>
      </c>
      <c r="BP849">
        <v>1</v>
      </c>
      <c r="BQ849">
        <v>1</v>
      </c>
      <c r="BR849">
        <v>1</v>
      </c>
      <c r="BS849">
        <v>1</v>
      </c>
      <c r="BT849">
        <v>1</v>
      </c>
      <c r="BU849">
        <v>1</v>
      </c>
      <c r="BV849">
        <v>1</v>
      </c>
      <c r="BW849">
        <v>0</v>
      </c>
    </row>
    <row r="850" spans="1:75" x14ac:dyDescent="0.25">
      <c r="A850">
        <v>2449000</v>
      </c>
      <c r="B850">
        <v>2</v>
      </c>
      <c r="C850" s="1">
        <v>16984</v>
      </c>
      <c r="D850">
        <v>1</v>
      </c>
      <c r="E850">
        <v>23</v>
      </c>
      <c r="F850">
        <v>94</v>
      </c>
      <c r="G850">
        <v>13</v>
      </c>
      <c r="H850">
        <v>10</v>
      </c>
      <c r="I850">
        <v>1</v>
      </c>
      <c r="J850">
        <v>1</v>
      </c>
      <c r="K850">
        <v>0</v>
      </c>
      <c r="L850">
        <v>1315.40002441406</v>
      </c>
      <c r="M850">
        <v>1</v>
      </c>
      <c r="N850">
        <v>0</v>
      </c>
      <c r="O850">
        <v>0</v>
      </c>
      <c r="P850">
        <v>0</v>
      </c>
      <c r="Q850">
        <v>0</v>
      </c>
      <c r="R850">
        <v>0</v>
      </c>
      <c r="S850">
        <v>3</v>
      </c>
      <c r="T850">
        <v>5</v>
      </c>
      <c r="U850">
        <v>0</v>
      </c>
      <c r="V850">
        <v>10</v>
      </c>
      <c r="W850">
        <v>11</v>
      </c>
      <c r="X850">
        <v>2</v>
      </c>
      <c r="Y850">
        <v>6</v>
      </c>
      <c r="Z850">
        <v>23</v>
      </c>
      <c r="AA850">
        <v>0</v>
      </c>
      <c r="AB850">
        <v>0</v>
      </c>
      <c r="AC850">
        <v>22</v>
      </c>
      <c r="AD850">
        <v>0</v>
      </c>
      <c r="AE850">
        <v>0</v>
      </c>
      <c r="AF850">
        <v>0</v>
      </c>
      <c r="AG850">
        <v>11</v>
      </c>
      <c r="AH850">
        <v>0</v>
      </c>
      <c r="AI850">
        <v>0</v>
      </c>
      <c r="AJ850">
        <v>1</v>
      </c>
      <c r="AK850">
        <v>0</v>
      </c>
      <c r="AL850">
        <v>0</v>
      </c>
      <c r="AM850">
        <v>0</v>
      </c>
      <c r="AN850">
        <v>0</v>
      </c>
      <c r="AO850">
        <v>0</v>
      </c>
      <c r="AP850">
        <v>0</v>
      </c>
      <c r="AQ850">
        <v>0</v>
      </c>
      <c r="AR850">
        <v>0</v>
      </c>
      <c r="AS850">
        <v>1</v>
      </c>
      <c r="AT850">
        <v>1</v>
      </c>
      <c r="AU850">
        <v>1</v>
      </c>
      <c r="AV850">
        <v>1</v>
      </c>
      <c r="AW850">
        <v>1</v>
      </c>
      <c r="AX850">
        <v>1</v>
      </c>
      <c r="AY850">
        <v>1</v>
      </c>
      <c r="AZ850">
        <v>1</v>
      </c>
      <c r="BA850">
        <v>1</v>
      </c>
      <c r="BB850">
        <v>1</v>
      </c>
      <c r="BC850">
        <v>1</v>
      </c>
      <c r="BD850">
        <v>1</v>
      </c>
      <c r="BE850">
        <v>1</v>
      </c>
      <c r="BF850">
        <v>1</v>
      </c>
      <c r="BG850">
        <v>1</v>
      </c>
      <c r="BH850">
        <v>1</v>
      </c>
      <c r="BI850">
        <v>1</v>
      </c>
      <c r="BJ850">
        <v>1</v>
      </c>
      <c r="BK850">
        <v>1</v>
      </c>
      <c r="BL850">
        <v>1</v>
      </c>
      <c r="BM850">
        <v>1</v>
      </c>
      <c r="BN850">
        <v>1</v>
      </c>
      <c r="BO850">
        <v>1</v>
      </c>
      <c r="BP850">
        <v>1</v>
      </c>
      <c r="BQ850">
        <v>1</v>
      </c>
      <c r="BR850">
        <v>1</v>
      </c>
      <c r="BS850">
        <v>1</v>
      </c>
      <c r="BT850">
        <v>1</v>
      </c>
      <c r="BU850">
        <v>1</v>
      </c>
      <c r="BV850">
        <v>1</v>
      </c>
      <c r="BW850">
        <v>1</v>
      </c>
    </row>
    <row r="851" spans="1:75" x14ac:dyDescent="0.25">
      <c r="A851">
        <v>2449000</v>
      </c>
      <c r="B851">
        <v>2</v>
      </c>
      <c r="C851" s="1">
        <v>17015</v>
      </c>
      <c r="D851">
        <v>1</v>
      </c>
      <c r="E851">
        <v>25</v>
      </c>
      <c r="F851">
        <v>34</v>
      </c>
      <c r="G851">
        <v>23</v>
      </c>
      <c r="H851">
        <v>3</v>
      </c>
      <c r="I851">
        <v>1</v>
      </c>
      <c r="J851">
        <v>1</v>
      </c>
      <c r="K851">
        <v>0</v>
      </c>
      <c r="L851">
        <v>1315.40002441406</v>
      </c>
      <c r="M851">
        <v>1</v>
      </c>
      <c r="N851">
        <v>0</v>
      </c>
      <c r="O851">
        <v>0</v>
      </c>
      <c r="P851">
        <v>0</v>
      </c>
      <c r="Q851">
        <v>0</v>
      </c>
      <c r="R851">
        <v>0</v>
      </c>
      <c r="S851">
        <v>0</v>
      </c>
      <c r="T851">
        <v>5</v>
      </c>
      <c r="U851">
        <v>0</v>
      </c>
      <c r="V851">
        <v>0</v>
      </c>
      <c r="W851">
        <v>0</v>
      </c>
      <c r="X851">
        <v>0</v>
      </c>
      <c r="Y851">
        <v>0</v>
      </c>
      <c r="Z851">
        <v>0</v>
      </c>
      <c r="AA851">
        <v>0</v>
      </c>
      <c r="AB851">
        <v>0</v>
      </c>
      <c r="AC851">
        <v>0</v>
      </c>
      <c r="AD851">
        <v>0</v>
      </c>
      <c r="AE851">
        <v>0</v>
      </c>
      <c r="AF851">
        <v>0</v>
      </c>
      <c r="AG851">
        <v>0</v>
      </c>
      <c r="AH851">
        <v>0</v>
      </c>
      <c r="AI851">
        <v>0</v>
      </c>
      <c r="AJ851">
        <v>25</v>
      </c>
      <c r="AK851">
        <v>0</v>
      </c>
      <c r="AL851">
        <v>0</v>
      </c>
      <c r="AM851">
        <v>0</v>
      </c>
      <c r="AN851">
        <v>0</v>
      </c>
      <c r="AO851">
        <v>0</v>
      </c>
      <c r="AP851">
        <v>4</v>
      </c>
      <c r="AQ851">
        <v>0</v>
      </c>
      <c r="AR851">
        <v>0</v>
      </c>
      <c r="AS851">
        <v>1</v>
      </c>
      <c r="AT851">
        <v>1</v>
      </c>
      <c r="AU851">
        <v>1</v>
      </c>
      <c r="AV851">
        <v>1</v>
      </c>
      <c r="AW851">
        <v>1</v>
      </c>
      <c r="AX851">
        <v>1</v>
      </c>
      <c r="AY851">
        <v>1</v>
      </c>
      <c r="AZ851">
        <v>1</v>
      </c>
      <c r="BA851">
        <v>1</v>
      </c>
      <c r="BB851">
        <v>1</v>
      </c>
      <c r="BC851">
        <v>1</v>
      </c>
      <c r="BD851">
        <v>1</v>
      </c>
      <c r="BE851">
        <v>1</v>
      </c>
      <c r="BF851">
        <v>1</v>
      </c>
      <c r="BG851">
        <v>1</v>
      </c>
      <c r="BH851">
        <v>1</v>
      </c>
      <c r="BI851">
        <v>1</v>
      </c>
      <c r="BJ851">
        <v>1</v>
      </c>
      <c r="BK851">
        <v>1</v>
      </c>
      <c r="BL851">
        <v>1</v>
      </c>
      <c r="BM851">
        <v>1</v>
      </c>
      <c r="BN851">
        <v>1</v>
      </c>
      <c r="BO851">
        <v>1</v>
      </c>
      <c r="BP851">
        <v>1</v>
      </c>
      <c r="BQ851">
        <v>1</v>
      </c>
      <c r="BR851">
        <v>1</v>
      </c>
      <c r="BS851">
        <v>1</v>
      </c>
      <c r="BT851">
        <v>1</v>
      </c>
      <c r="BU851">
        <v>1</v>
      </c>
      <c r="BV851">
        <v>1</v>
      </c>
      <c r="BW851">
        <v>1</v>
      </c>
    </row>
    <row r="852" spans="1:75" x14ac:dyDescent="0.25">
      <c r="A852">
        <v>2449000</v>
      </c>
      <c r="B852">
        <v>2</v>
      </c>
      <c r="C852" s="1">
        <v>17046</v>
      </c>
      <c r="D852">
        <v>1</v>
      </c>
      <c r="E852">
        <v>25</v>
      </c>
      <c r="F852">
        <v>63</v>
      </c>
      <c r="G852">
        <v>16</v>
      </c>
      <c r="H852">
        <v>6</v>
      </c>
      <c r="I852">
        <v>1</v>
      </c>
      <c r="J852">
        <v>1</v>
      </c>
      <c r="K852">
        <v>0</v>
      </c>
      <c r="L852">
        <v>1315.40002441406</v>
      </c>
      <c r="M852">
        <v>1</v>
      </c>
      <c r="N852">
        <v>0</v>
      </c>
      <c r="O852">
        <v>1</v>
      </c>
      <c r="P852">
        <v>0</v>
      </c>
      <c r="Q852">
        <v>0</v>
      </c>
      <c r="R852">
        <v>0</v>
      </c>
      <c r="S852">
        <v>0</v>
      </c>
      <c r="T852">
        <v>0</v>
      </c>
      <c r="U852">
        <v>0</v>
      </c>
      <c r="V852">
        <v>0</v>
      </c>
      <c r="W852">
        <v>0</v>
      </c>
      <c r="X852">
        <v>0</v>
      </c>
      <c r="Y852">
        <v>0</v>
      </c>
      <c r="Z852">
        <v>0</v>
      </c>
      <c r="AA852">
        <v>0</v>
      </c>
      <c r="AB852">
        <v>5</v>
      </c>
      <c r="AC852">
        <v>25</v>
      </c>
      <c r="AD852">
        <v>0</v>
      </c>
      <c r="AE852">
        <v>0</v>
      </c>
      <c r="AF852">
        <v>0</v>
      </c>
      <c r="AG852">
        <v>0</v>
      </c>
      <c r="AH852">
        <v>0</v>
      </c>
      <c r="AI852">
        <v>0</v>
      </c>
      <c r="AJ852">
        <v>12</v>
      </c>
      <c r="AK852">
        <v>15</v>
      </c>
      <c r="AL852">
        <v>0</v>
      </c>
      <c r="AM852">
        <v>0</v>
      </c>
      <c r="AN852">
        <v>0</v>
      </c>
      <c r="AO852">
        <v>0</v>
      </c>
      <c r="AP852">
        <v>5</v>
      </c>
      <c r="AQ852">
        <v>0</v>
      </c>
      <c r="AS852">
        <v>1</v>
      </c>
      <c r="AT852">
        <v>1</v>
      </c>
      <c r="AU852">
        <v>1</v>
      </c>
      <c r="AV852">
        <v>1</v>
      </c>
      <c r="AW852">
        <v>1</v>
      </c>
      <c r="AX852">
        <v>1</v>
      </c>
      <c r="AY852">
        <v>1</v>
      </c>
      <c r="AZ852">
        <v>1</v>
      </c>
      <c r="BA852">
        <v>1</v>
      </c>
      <c r="BB852">
        <v>1</v>
      </c>
      <c r="BC852">
        <v>1</v>
      </c>
      <c r="BD852">
        <v>1</v>
      </c>
      <c r="BE852">
        <v>1</v>
      </c>
      <c r="BF852">
        <v>1</v>
      </c>
      <c r="BG852">
        <v>1</v>
      </c>
      <c r="BH852">
        <v>1</v>
      </c>
      <c r="BI852">
        <v>1</v>
      </c>
      <c r="BJ852">
        <v>1</v>
      </c>
      <c r="BK852">
        <v>1</v>
      </c>
      <c r="BL852">
        <v>1</v>
      </c>
      <c r="BM852">
        <v>1</v>
      </c>
      <c r="BN852">
        <v>1</v>
      </c>
      <c r="BO852">
        <v>1</v>
      </c>
      <c r="BP852">
        <v>1</v>
      </c>
      <c r="BQ852">
        <v>1</v>
      </c>
      <c r="BR852">
        <v>1</v>
      </c>
      <c r="BS852">
        <v>1</v>
      </c>
      <c r="BT852">
        <v>1</v>
      </c>
      <c r="BU852">
        <v>1</v>
      </c>
      <c r="BV852">
        <v>1</v>
      </c>
      <c r="BW852">
        <v>0</v>
      </c>
    </row>
    <row r="853" spans="1:75" x14ac:dyDescent="0.25">
      <c r="A853">
        <v>2449000</v>
      </c>
      <c r="B853">
        <v>2</v>
      </c>
      <c r="C853" s="1">
        <v>17076</v>
      </c>
      <c r="D853">
        <v>1</v>
      </c>
      <c r="E853">
        <v>75</v>
      </c>
      <c r="F853">
        <v>147.6</v>
      </c>
      <c r="G853">
        <v>19</v>
      </c>
      <c r="H853">
        <v>10</v>
      </c>
      <c r="I853">
        <v>1</v>
      </c>
      <c r="J853">
        <v>1</v>
      </c>
      <c r="K853">
        <v>0</v>
      </c>
      <c r="L853">
        <v>1315.40002441406</v>
      </c>
      <c r="M853">
        <v>1</v>
      </c>
      <c r="N853">
        <v>0</v>
      </c>
      <c r="O853">
        <v>0</v>
      </c>
      <c r="P853">
        <v>0</v>
      </c>
      <c r="Q853">
        <v>0</v>
      </c>
      <c r="R853">
        <v>0</v>
      </c>
      <c r="S853">
        <v>0</v>
      </c>
      <c r="T853">
        <v>1</v>
      </c>
      <c r="U853">
        <v>16</v>
      </c>
      <c r="V853">
        <v>0</v>
      </c>
      <c r="W853">
        <v>0</v>
      </c>
      <c r="X853">
        <v>0</v>
      </c>
      <c r="Y853">
        <v>0</v>
      </c>
      <c r="Z853">
        <v>0</v>
      </c>
      <c r="AA853">
        <v>12</v>
      </c>
      <c r="AB853">
        <v>0</v>
      </c>
      <c r="AC853">
        <v>0</v>
      </c>
      <c r="AD853">
        <v>1</v>
      </c>
      <c r="AE853">
        <v>3</v>
      </c>
      <c r="AF853">
        <v>75</v>
      </c>
      <c r="AG853">
        <v>21</v>
      </c>
      <c r="AH853">
        <v>0</v>
      </c>
      <c r="AI853">
        <v>9</v>
      </c>
      <c r="AJ853">
        <v>0</v>
      </c>
      <c r="AK853">
        <v>0</v>
      </c>
      <c r="AL853">
        <v>4.5999999999999996</v>
      </c>
      <c r="AM853">
        <v>0</v>
      </c>
      <c r="AN853">
        <v>0</v>
      </c>
      <c r="AO853">
        <v>0</v>
      </c>
      <c r="AP853">
        <v>5</v>
      </c>
      <c r="AQ853">
        <v>0</v>
      </c>
      <c r="AR853">
        <v>0</v>
      </c>
      <c r="AS853">
        <v>1</v>
      </c>
      <c r="AT853">
        <v>1</v>
      </c>
      <c r="AU853">
        <v>1</v>
      </c>
      <c r="AV853">
        <v>1</v>
      </c>
      <c r="AW853">
        <v>1</v>
      </c>
      <c r="AX853">
        <v>1</v>
      </c>
      <c r="AY853">
        <v>1</v>
      </c>
      <c r="AZ853">
        <v>1</v>
      </c>
      <c r="BA853">
        <v>1</v>
      </c>
      <c r="BB853">
        <v>1</v>
      </c>
      <c r="BC853">
        <v>1</v>
      </c>
      <c r="BD853">
        <v>1</v>
      </c>
      <c r="BE853">
        <v>1</v>
      </c>
      <c r="BF853">
        <v>1</v>
      </c>
      <c r="BG853">
        <v>1</v>
      </c>
      <c r="BH853">
        <v>1</v>
      </c>
      <c r="BI853">
        <v>1</v>
      </c>
      <c r="BJ853">
        <v>1</v>
      </c>
      <c r="BK853">
        <v>1</v>
      </c>
      <c r="BL853">
        <v>1</v>
      </c>
      <c r="BM853">
        <v>1</v>
      </c>
      <c r="BN853">
        <v>1</v>
      </c>
      <c r="BO853">
        <v>1</v>
      </c>
      <c r="BP853">
        <v>1</v>
      </c>
      <c r="BQ853">
        <v>1</v>
      </c>
      <c r="BR853">
        <v>1</v>
      </c>
      <c r="BS853">
        <v>1</v>
      </c>
      <c r="BT853">
        <v>1</v>
      </c>
      <c r="BU853">
        <v>1</v>
      </c>
      <c r="BV853">
        <v>1</v>
      </c>
      <c r="BW853">
        <v>1</v>
      </c>
    </row>
    <row r="854" spans="1:75" x14ac:dyDescent="0.25">
      <c r="A854">
        <v>2449000</v>
      </c>
      <c r="B854">
        <v>2</v>
      </c>
      <c r="C854" s="1">
        <v>17107</v>
      </c>
      <c r="D854">
        <v>1</v>
      </c>
      <c r="F854">
        <v>111.8</v>
      </c>
      <c r="J854">
        <v>2</v>
      </c>
      <c r="K854">
        <v>0</v>
      </c>
      <c r="L854">
        <v>1315.40002441406</v>
      </c>
      <c r="M854">
        <v>1</v>
      </c>
      <c r="N854">
        <v>6.6</v>
      </c>
      <c r="Q854">
        <v>0</v>
      </c>
      <c r="R854">
        <v>0</v>
      </c>
      <c r="S854">
        <v>0</v>
      </c>
      <c r="T854">
        <v>0</v>
      </c>
      <c r="U854">
        <v>2</v>
      </c>
      <c r="V854">
        <v>0</v>
      </c>
      <c r="W854">
        <v>1</v>
      </c>
      <c r="X854">
        <v>0</v>
      </c>
      <c r="Y854">
        <v>0</v>
      </c>
      <c r="Z854">
        <v>0</v>
      </c>
      <c r="AA854">
        <v>0</v>
      </c>
      <c r="AB854">
        <v>0</v>
      </c>
      <c r="AC854">
        <v>0</v>
      </c>
      <c r="AD854">
        <v>0</v>
      </c>
      <c r="AE854">
        <v>0</v>
      </c>
      <c r="AF854">
        <v>0</v>
      </c>
      <c r="AG854">
        <v>0</v>
      </c>
      <c r="AH854">
        <v>0</v>
      </c>
      <c r="AI854">
        <v>0</v>
      </c>
      <c r="AJ854">
        <v>0</v>
      </c>
      <c r="AK854">
        <v>0</v>
      </c>
      <c r="AL854">
        <v>10</v>
      </c>
      <c r="AM854">
        <v>0</v>
      </c>
      <c r="AN854">
        <v>9</v>
      </c>
      <c r="AO854">
        <v>0</v>
      </c>
      <c r="AP854">
        <v>0</v>
      </c>
      <c r="AQ854">
        <v>0</v>
      </c>
      <c r="AS854">
        <v>1</v>
      </c>
      <c r="AT854">
        <v>1</v>
      </c>
      <c r="AU854">
        <v>1</v>
      </c>
      <c r="AV854">
        <v>1</v>
      </c>
      <c r="AW854">
        <v>1</v>
      </c>
      <c r="AX854">
        <v>1</v>
      </c>
      <c r="AY854">
        <v>1</v>
      </c>
      <c r="AZ854">
        <v>1</v>
      </c>
      <c r="BA854">
        <v>1</v>
      </c>
      <c r="BB854">
        <v>1</v>
      </c>
      <c r="BC854">
        <v>1</v>
      </c>
      <c r="BD854">
        <v>1</v>
      </c>
      <c r="BE854">
        <v>1</v>
      </c>
      <c r="BF854">
        <v>1</v>
      </c>
      <c r="BG854">
        <v>1</v>
      </c>
      <c r="BH854">
        <v>1</v>
      </c>
      <c r="BI854">
        <v>1</v>
      </c>
      <c r="BJ854">
        <v>1</v>
      </c>
      <c r="BK854">
        <v>1</v>
      </c>
      <c r="BL854">
        <v>1</v>
      </c>
      <c r="BM854">
        <v>1</v>
      </c>
      <c r="BN854">
        <v>1</v>
      </c>
      <c r="BO854">
        <v>1</v>
      </c>
      <c r="BP854">
        <v>1</v>
      </c>
      <c r="BQ854">
        <v>1</v>
      </c>
      <c r="BR854">
        <v>1</v>
      </c>
      <c r="BS854">
        <v>1</v>
      </c>
      <c r="BT854">
        <v>1</v>
      </c>
      <c r="BU854">
        <v>1</v>
      </c>
      <c r="BV854">
        <v>1</v>
      </c>
      <c r="BW854">
        <v>0</v>
      </c>
    </row>
    <row r="855" spans="1:75" x14ac:dyDescent="0.25">
      <c r="A855">
        <v>2449000</v>
      </c>
      <c r="B855">
        <v>2</v>
      </c>
      <c r="C855" s="1">
        <v>17137</v>
      </c>
      <c r="D855">
        <v>1</v>
      </c>
      <c r="E855">
        <v>22</v>
      </c>
      <c r="F855">
        <v>75.2</v>
      </c>
      <c r="G855">
        <v>23</v>
      </c>
      <c r="H855">
        <v>6</v>
      </c>
      <c r="I855">
        <v>1</v>
      </c>
      <c r="J855">
        <v>1</v>
      </c>
      <c r="K855">
        <v>0</v>
      </c>
      <c r="L855">
        <v>1315.40002441406</v>
      </c>
      <c r="M855">
        <v>1</v>
      </c>
      <c r="N855">
        <v>0</v>
      </c>
      <c r="O855">
        <v>0</v>
      </c>
      <c r="P855">
        <v>0</v>
      </c>
      <c r="Q855">
        <v>0</v>
      </c>
      <c r="R855">
        <v>0</v>
      </c>
      <c r="S855">
        <v>0</v>
      </c>
      <c r="T855">
        <v>0</v>
      </c>
      <c r="U855">
        <v>0</v>
      </c>
      <c r="V855">
        <v>0</v>
      </c>
      <c r="W855">
        <v>0</v>
      </c>
      <c r="X855">
        <v>0</v>
      </c>
      <c r="Y855">
        <v>5.4</v>
      </c>
      <c r="Z855">
        <v>6.8</v>
      </c>
      <c r="AA855">
        <v>0</v>
      </c>
      <c r="AB855">
        <v>0</v>
      </c>
      <c r="AC855">
        <v>0</v>
      </c>
      <c r="AD855">
        <v>0</v>
      </c>
      <c r="AE855">
        <v>0</v>
      </c>
      <c r="AF855">
        <v>0</v>
      </c>
      <c r="AG855">
        <v>10</v>
      </c>
      <c r="AH855">
        <v>12</v>
      </c>
      <c r="AI855">
        <v>19</v>
      </c>
      <c r="AJ855">
        <v>22</v>
      </c>
      <c r="AK855">
        <v>0</v>
      </c>
      <c r="AL855">
        <v>0</v>
      </c>
      <c r="AM855">
        <v>0</v>
      </c>
      <c r="AN855">
        <v>0</v>
      </c>
      <c r="AO855">
        <v>0</v>
      </c>
      <c r="AP855">
        <v>0</v>
      </c>
      <c r="AQ855">
        <v>0</v>
      </c>
      <c r="AR855">
        <v>0</v>
      </c>
      <c r="AS855">
        <v>1</v>
      </c>
      <c r="AT855">
        <v>1</v>
      </c>
      <c r="AU855">
        <v>1</v>
      </c>
      <c r="AV855">
        <v>1</v>
      </c>
      <c r="AW855">
        <v>1</v>
      </c>
      <c r="AX855">
        <v>1</v>
      </c>
      <c r="AY855">
        <v>1</v>
      </c>
      <c r="AZ855">
        <v>1</v>
      </c>
      <c r="BA855">
        <v>1</v>
      </c>
      <c r="BB855">
        <v>1</v>
      </c>
      <c r="BC855">
        <v>1</v>
      </c>
      <c r="BD855">
        <v>1</v>
      </c>
      <c r="BE855">
        <v>1</v>
      </c>
      <c r="BF855">
        <v>1</v>
      </c>
      <c r="BG855">
        <v>1</v>
      </c>
      <c r="BH855">
        <v>1</v>
      </c>
      <c r="BI855">
        <v>1</v>
      </c>
      <c r="BJ855">
        <v>1</v>
      </c>
      <c r="BK855">
        <v>1</v>
      </c>
      <c r="BL855">
        <v>1</v>
      </c>
      <c r="BM855">
        <v>1</v>
      </c>
      <c r="BN855">
        <v>1</v>
      </c>
      <c r="BO855">
        <v>1</v>
      </c>
      <c r="BP855">
        <v>1</v>
      </c>
      <c r="BQ855">
        <v>1</v>
      </c>
      <c r="BR855">
        <v>1</v>
      </c>
      <c r="BS855">
        <v>1</v>
      </c>
      <c r="BT855">
        <v>1</v>
      </c>
      <c r="BU855">
        <v>1</v>
      </c>
      <c r="BV855">
        <v>1</v>
      </c>
      <c r="BW855">
        <v>1</v>
      </c>
    </row>
    <row r="856" spans="1:75" x14ac:dyDescent="0.25">
      <c r="A856">
        <v>2449000</v>
      </c>
      <c r="B856">
        <v>2</v>
      </c>
      <c r="C856" s="1">
        <v>17168</v>
      </c>
      <c r="D856">
        <v>1</v>
      </c>
      <c r="E856">
        <v>50</v>
      </c>
      <c r="F856">
        <v>364.6</v>
      </c>
      <c r="G856">
        <v>28</v>
      </c>
      <c r="H856">
        <v>19</v>
      </c>
      <c r="I856">
        <v>1</v>
      </c>
      <c r="J856">
        <v>1</v>
      </c>
      <c r="K856">
        <v>0</v>
      </c>
      <c r="L856">
        <v>1536.80004882813</v>
      </c>
      <c r="M856">
        <v>1</v>
      </c>
      <c r="N856">
        <v>0.4</v>
      </c>
      <c r="O856">
        <v>12</v>
      </c>
      <c r="P856">
        <v>42</v>
      </c>
      <c r="Q856">
        <v>10</v>
      </c>
      <c r="R856">
        <v>23</v>
      </c>
      <c r="S856">
        <v>4.5999999999999996</v>
      </c>
      <c r="T856">
        <v>0</v>
      </c>
      <c r="U856">
        <v>20</v>
      </c>
      <c r="V856">
        <v>13</v>
      </c>
      <c r="W856">
        <v>18</v>
      </c>
      <c r="X856">
        <v>0</v>
      </c>
      <c r="Y856">
        <v>0</v>
      </c>
      <c r="Z856">
        <v>19</v>
      </c>
      <c r="AA856">
        <v>0</v>
      </c>
      <c r="AB856">
        <v>12</v>
      </c>
      <c r="AC856">
        <v>0</v>
      </c>
      <c r="AD856">
        <v>16</v>
      </c>
      <c r="AE856">
        <v>26.4</v>
      </c>
      <c r="AF856">
        <v>7</v>
      </c>
      <c r="AG856">
        <v>27.2</v>
      </c>
      <c r="AH856">
        <v>0</v>
      </c>
      <c r="AI856">
        <v>0</v>
      </c>
      <c r="AJ856">
        <v>0</v>
      </c>
      <c r="AK856">
        <v>0</v>
      </c>
      <c r="AL856">
        <v>0</v>
      </c>
      <c r="AM856">
        <v>0</v>
      </c>
      <c r="AN856">
        <v>12</v>
      </c>
      <c r="AO856">
        <v>50</v>
      </c>
      <c r="AP856">
        <v>40</v>
      </c>
      <c r="AQ856">
        <v>0</v>
      </c>
      <c r="AR856">
        <v>12</v>
      </c>
      <c r="AS856">
        <v>1</v>
      </c>
      <c r="AT856">
        <v>1</v>
      </c>
      <c r="AU856">
        <v>1</v>
      </c>
      <c r="AV856">
        <v>1</v>
      </c>
      <c r="AW856">
        <v>1</v>
      </c>
      <c r="AX856">
        <v>1</v>
      </c>
      <c r="AY856">
        <v>1</v>
      </c>
      <c r="AZ856">
        <v>1</v>
      </c>
      <c r="BA856">
        <v>1</v>
      </c>
      <c r="BB856">
        <v>1</v>
      </c>
      <c r="BC856">
        <v>1</v>
      </c>
      <c r="BD856">
        <v>1</v>
      </c>
      <c r="BE856">
        <v>1</v>
      </c>
      <c r="BF856">
        <v>1</v>
      </c>
      <c r="BG856">
        <v>1</v>
      </c>
      <c r="BH856">
        <v>1</v>
      </c>
      <c r="BI856">
        <v>1</v>
      </c>
      <c r="BJ856">
        <v>1</v>
      </c>
      <c r="BK856">
        <v>1</v>
      </c>
      <c r="BL856">
        <v>1</v>
      </c>
      <c r="BM856">
        <v>1</v>
      </c>
      <c r="BN856">
        <v>1</v>
      </c>
      <c r="BO856">
        <v>1</v>
      </c>
      <c r="BP856">
        <v>1</v>
      </c>
      <c r="BQ856">
        <v>1</v>
      </c>
      <c r="BR856">
        <v>1</v>
      </c>
      <c r="BS856">
        <v>1</v>
      </c>
      <c r="BT856">
        <v>1</v>
      </c>
      <c r="BU856">
        <v>1</v>
      </c>
      <c r="BV856">
        <v>1</v>
      </c>
      <c r="BW856">
        <v>1</v>
      </c>
    </row>
    <row r="857" spans="1:75" x14ac:dyDescent="0.25">
      <c r="A857">
        <v>2449000</v>
      </c>
      <c r="B857">
        <v>2</v>
      </c>
      <c r="C857" s="1">
        <v>17199</v>
      </c>
      <c r="D857">
        <v>1</v>
      </c>
      <c r="E857">
        <v>58</v>
      </c>
      <c r="F857">
        <v>256.2</v>
      </c>
      <c r="G857">
        <v>18</v>
      </c>
      <c r="H857">
        <v>9</v>
      </c>
      <c r="I857">
        <v>1</v>
      </c>
      <c r="J857">
        <v>1</v>
      </c>
      <c r="K857">
        <v>0</v>
      </c>
      <c r="L857">
        <v>1536.80004882813</v>
      </c>
      <c r="M857">
        <v>1</v>
      </c>
      <c r="N857">
        <v>0</v>
      </c>
      <c r="O857">
        <v>0</v>
      </c>
      <c r="P857">
        <v>0</v>
      </c>
      <c r="Q857">
        <v>0</v>
      </c>
      <c r="R857">
        <v>0</v>
      </c>
      <c r="S857">
        <v>0</v>
      </c>
      <c r="T857">
        <v>0</v>
      </c>
      <c r="U857">
        <v>0</v>
      </c>
      <c r="V857">
        <v>0</v>
      </c>
      <c r="W857">
        <v>0</v>
      </c>
      <c r="X857">
        <v>12.2</v>
      </c>
      <c r="Y857">
        <v>10</v>
      </c>
      <c r="Z857">
        <v>56</v>
      </c>
      <c r="AA857">
        <v>33</v>
      </c>
      <c r="AB857">
        <v>36</v>
      </c>
      <c r="AC857">
        <v>0</v>
      </c>
      <c r="AD857">
        <v>0</v>
      </c>
      <c r="AE857">
        <v>58</v>
      </c>
      <c r="AF857">
        <v>0</v>
      </c>
      <c r="AG857">
        <v>15</v>
      </c>
      <c r="AH857">
        <v>0</v>
      </c>
      <c r="AI857">
        <v>0</v>
      </c>
      <c r="AJ857">
        <v>0</v>
      </c>
      <c r="AK857">
        <v>0</v>
      </c>
      <c r="AL857">
        <v>18</v>
      </c>
      <c r="AM857">
        <v>0</v>
      </c>
      <c r="AN857">
        <v>18</v>
      </c>
      <c r="AO857">
        <v>0</v>
      </c>
      <c r="AS857">
        <v>1</v>
      </c>
      <c r="AT857">
        <v>1</v>
      </c>
      <c r="AU857">
        <v>1</v>
      </c>
      <c r="AV857">
        <v>1</v>
      </c>
      <c r="AW857">
        <v>1</v>
      </c>
      <c r="AX857">
        <v>1</v>
      </c>
      <c r="AY857">
        <v>1</v>
      </c>
      <c r="AZ857">
        <v>1</v>
      </c>
      <c r="BA857">
        <v>1</v>
      </c>
      <c r="BB857">
        <v>1</v>
      </c>
      <c r="BC857">
        <v>1</v>
      </c>
      <c r="BD857">
        <v>1</v>
      </c>
      <c r="BE857">
        <v>1</v>
      </c>
      <c r="BF857">
        <v>1</v>
      </c>
      <c r="BG857">
        <v>1</v>
      </c>
      <c r="BH857">
        <v>1</v>
      </c>
      <c r="BI857">
        <v>1</v>
      </c>
      <c r="BJ857">
        <v>1</v>
      </c>
      <c r="BK857">
        <v>1</v>
      </c>
      <c r="BL857">
        <v>1</v>
      </c>
      <c r="BM857">
        <v>1</v>
      </c>
      <c r="BN857">
        <v>1</v>
      </c>
      <c r="BO857">
        <v>1</v>
      </c>
      <c r="BP857">
        <v>1</v>
      </c>
      <c r="BQ857">
        <v>1</v>
      </c>
      <c r="BR857">
        <v>1</v>
      </c>
      <c r="BS857">
        <v>1</v>
      </c>
      <c r="BT857">
        <v>1</v>
      </c>
      <c r="BU857">
        <v>0</v>
      </c>
      <c r="BV857">
        <v>0</v>
      </c>
      <c r="BW857">
        <v>0</v>
      </c>
    </row>
    <row r="858" spans="1:75" x14ac:dyDescent="0.25">
      <c r="A858">
        <v>2449000</v>
      </c>
      <c r="B858">
        <v>2</v>
      </c>
      <c r="C858" s="1">
        <v>17227</v>
      </c>
      <c r="D858">
        <v>1</v>
      </c>
      <c r="E858">
        <v>10</v>
      </c>
      <c r="F858">
        <v>19.100000000000001</v>
      </c>
      <c r="G858">
        <v>12</v>
      </c>
      <c r="H858">
        <v>7</v>
      </c>
      <c r="I858">
        <v>1</v>
      </c>
      <c r="J858">
        <v>1</v>
      </c>
      <c r="K858">
        <v>0</v>
      </c>
      <c r="L858">
        <v>1536.80004882813</v>
      </c>
      <c r="M858">
        <v>1</v>
      </c>
      <c r="N858">
        <v>0</v>
      </c>
      <c r="O858">
        <v>0</v>
      </c>
      <c r="P858">
        <v>0</v>
      </c>
      <c r="Q858">
        <v>0</v>
      </c>
      <c r="R858">
        <v>1</v>
      </c>
      <c r="S858">
        <v>0</v>
      </c>
      <c r="T858">
        <v>0</v>
      </c>
      <c r="U858">
        <v>0</v>
      </c>
      <c r="V858">
        <v>0</v>
      </c>
      <c r="W858">
        <v>0</v>
      </c>
      <c r="X858">
        <v>0</v>
      </c>
      <c r="Y858">
        <v>10</v>
      </c>
      <c r="Z858">
        <v>0</v>
      </c>
      <c r="AA858">
        <v>0</v>
      </c>
      <c r="AB858">
        <v>0.1</v>
      </c>
      <c r="AC858">
        <v>0</v>
      </c>
      <c r="AD858">
        <v>0</v>
      </c>
      <c r="AE858">
        <v>6.4</v>
      </c>
      <c r="AF858">
        <v>0</v>
      </c>
      <c r="AG858">
        <v>0</v>
      </c>
      <c r="AH858">
        <v>0</v>
      </c>
      <c r="AI858">
        <v>0</v>
      </c>
      <c r="AJ858">
        <v>0.3</v>
      </c>
      <c r="AK858">
        <v>0</v>
      </c>
      <c r="AL858">
        <v>0</v>
      </c>
      <c r="AM858">
        <v>0.6</v>
      </c>
      <c r="AN858">
        <v>0</v>
      </c>
      <c r="AO858">
        <v>0</v>
      </c>
      <c r="AP858">
        <v>0.7</v>
      </c>
      <c r="AQ858">
        <v>0</v>
      </c>
      <c r="AR858">
        <v>0</v>
      </c>
      <c r="AS858">
        <v>1</v>
      </c>
      <c r="AT858">
        <v>1</v>
      </c>
      <c r="AU858">
        <v>1</v>
      </c>
      <c r="AV858">
        <v>1</v>
      </c>
      <c r="AW858">
        <v>1</v>
      </c>
      <c r="AX858">
        <v>1</v>
      </c>
      <c r="AY858">
        <v>1</v>
      </c>
      <c r="AZ858">
        <v>1</v>
      </c>
      <c r="BA858">
        <v>1</v>
      </c>
      <c r="BB858">
        <v>1</v>
      </c>
      <c r="BC858">
        <v>1</v>
      </c>
      <c r="BD858">
        <v>1</v>
      </c>
      <c r="BE858">
        <v>1</v>
      </c>
      <c r="BF858">
        <v>1</v>
      </c>
      <c r="BG858">
        <v>1</v>
      </c>
      <c r="BH858">
        <v>1</v>
      </c>
      <c r="BI858">
        <v>1</v>
      </c>
      <c r="BJ858">
        <v>1</v>
      </c>
      <c r="BK858">
        <v>1</v>
      </c>
      <c r="BL858">
        <v>1</v>
      </c>
      <c r="BM858">
        <v>1</v>
      </c>
      <c r="BN858">
        <v>1</v>
      </c>
      <c r="BO858">
        <v>1</v>
      </c>
      <c r="BP858">
        <v>1</v>
      </c>
      <c r="BQ858">
        <v>1</v>
      </c>
      <c r="BR858">
        <v>1</v>
      </c>
      <c r="BS858">
        <v>1</v>
      </c>
      <c r="BT858">
        <v>1</v>
      </c>
      <c r="BU858">
        <v>1</v>
      </c>
      <c r="BV858">
        <v>1</v>
      </c>
      <c r="BW858">
        <v>1</v>
      </c>
    </row>
    <row r="859" spans="1:75" x14ac:dyDescent="0.25">
      <c r="A859">
        <v>2449000</v>
      </c>
      <c r="B859">
        <v>2</v>
      </c>
      <c r="C859" s="1">
        <v>17258</v>
      </c>
      <c r="D859">
        <v>1</v>
      </c>
      <c r="E859">
        <v>10</v>
      </c>
      <c r="F859">
        <v>26.2</v>
      </c>
      <c r="G859">
        <v>20</v>
      </c>
      <c r="H859">
        <v>5</v>
      </c>
      <c r="I859">
        <v>1</v>
      </c>
      <c r="J859">
        <v>1</v>
      </c>
      <c r="K859">
        <v>0</v>
      </c>
      <c r="L859">
        <v>1536.80004882813</v>
      </c>
      <c r="M859">
        <v>1</v>
      </c>
      <c r="N859">
        <v>0</v>
      </c>
      <c r="O859">
        <v>0</v>
      </c>
      <c r="P859">
        <v>0</v>
      </c>
      <c r="Q859">
        <v>0</v>
      </c>
      <c r="R859">
        <v>0</v>
      </c>
      <c r="S859">
        <v>0</v>
      </c>
      <c r="T859">
        <v>0</v>
      </c>
      <c r="U859">
        <v>8.6</v>
      </c>
      <c r="V859">
        <v>0</v>
      </c>
      <c r="W859">
        <v>0</v>
      </c>
      <c r="X859">
        <v>0</v>
      </c>
      <c r="Y859">
        <v>0.2</v>
      </c>
      <c r="Z859">
        <v>0</v>
      </c>
      <c r="AA859">
        <v>0</v>
      </c>
      <c r="AB859">
        <v>0</v>
      </c>
      <c r="AC859">
        <v>0</v>
      </c>
      <c r="AD859">
        <v>0</v>
      </c>
      <c r="AE859">
        <v>0</v>
      </c>
      <c r="AF859">
        <v>0.6</v>
      </c>
      <c r="AG859">
        <v>10</v>
      </c>
      <c r="AH859">
        <v>0</v>
      </c>
      <c r="AI859">
        <v>0</v>
      </c>
      <c r="AJ859">
        <v>0</v>
      </c>
      <c r="AK859">
        <v>0</v>
      </c>
      <c r="AL859">
        <v>0</v>
      </c>
      <c r="AM859">
        <v>0</v>
      </c>
      <c r="AN859">
        <v>0</v>
      </c>
      <c r="AO859">
        <v>0</v>
      </c>
      <c r="AP859">
        <v>0</v>
      </c>
      <c r="AQ859">
        <v>6.8</v>
      </c>
      <c r="AS859">
        <v>1</v>
      </c>
      <c r="AT859">
        <v>1</v>
      </c>
      <c r="AU859">
        <v>1</v>
      </c>
      <c r="AV859">
        <v>1</v>
      </c>
      <c r="AW859">
        <v>1</v>
      </c>
      <c r="AX859">
        <v>1</v>
      </c>
      <c r="AY859">
        <v>1</v>
      </c>
      <c r="AZ859">
        <v>1</v>
      </c>
      <c r="BA859">
        <v>1</v>
      </c>
      <c r="BB859">
        <v>1</v>
      </c>
      <c r="BC859">
        <v>1</v>
      </c>
      <c r="BD859">
        <v>1</v>
      </c>
      <c r="BE859">
        <v>1</v>
      </c>
      <c r="BF859">
        <v>1</v>
      </c>
      <c r="BG859">
        <v>1</v>
      </c>
      <c r="BH859">
        <v>1</v>
      </c>
      <c r="BI859">
        <v>1</v>
      </c>
      <c r="BJ859">
        <v>1</v>
      </c>
      <c r="BK859">
        <v>1</v>
      </c>
      <c r="BL859">
        <v>1</v>
      </c>
      <c r="BM859">
        <v>1</v>
      </c>
      <c r="BN859">
        <v>1</v>
      </c>
      <c r="BO859">
        <v>1</v>
      </c>
      <c r="BP859">
        <v>1</v>
      </c>
      <c r="BQ859">
        <v>1</v>
      </c>
      <c r="BR859">
        <v>1</v>
      </c>
      <c r="BS859">
        <v>1</v>
      </c>
      <c r="BT859">
        <v>1</v>
      </c>
      <c r="BU859">
        <v>1</v>
      </c>
      <c r="BV859">
        <v>1</v>
      </c>
      <c r="BW859">
        <v>0</v>
      </c>
    </row>
    <row r="860" spans="1:75" x14ac:dyDescent="0.25">
      <c r="A860">
        <v>2449000</v>
      </c>
      <c r="B860">
        <v>2</v>
      </c>
      <c r="C860" s="1">
        <v>17288</v>
      </c>
      <c r="D860">
        <v>1</v>
      </c>
      <c r="E860">
        <v>29</v>
      </c>
      <c r="F860">
        <v>92.3</v>
      </c>
      <c r="G860">
        <v>20</v>
      </c>
      <c r="H860">
        <v>10</v>
      </c>
      <c r="I860">
        <v>1</v>
      </c>
      <c r="J860">
        <v>1</v>
      </c>
      <c r="K860">
        <v>0</v>
      </c>
      <c r="L860">
        <v>1536.80004882813</v>
      </c>
      <c r="M860">
        <v>1</v>
      </c>
      <c r="N860">
        <v>0</v>
      </c>
      <c r="O860">
        <v>0.6</v>
      </c>
      <c r="P860">
        <v>10</v>
      </c>
      <c r="Q860">
        <v>11</v>
      </c>
      <c r="R860">
        <v>0</v>
      </c>
      <c r="S860">
        <v>10.4</v>
      </c>
      <c r="T860">
        <v>0</v>
      </c>
      <c r="U860">
        <v>0</v>
      </c>
      <c r="V860">
        <v>0</v>
      </c>
      <c r="W860">
        <v>0</v>
      </c>
      <c r="X860">
        <v>0</v>
      </c>
      <c r="Y860">
        <v>0.1</v>
      </c>
      <c r="Z860">
        <v>0</v>
      </c>
      <c r="AA860">
        <v>0</v>
      </c>
      <c r="AB860">
        <v>0</v>
      </c>
      <c r="AC860">
        <v>0</v>
      </c>
      <c r="AD860">
        <v>0.1</v>
      </c>
      <c r="AE860">
        <v>0</v>
      </c>
      <c r="AF860">
        <v>19</v>
      </c>
      <c r="AG860">
        <v>29</v>
      </c>
      <c r="AH860">
        <v>0</v>
      </c>
      <c r="AI860">
        <v>0</v>
      </c>
      <c r="AJ860">
        <v>0</v>
      </c>
      <c r="AK860">
        <v>12</v>
      </c>
      <c r="AL860">
        <v>0</v>
      </c>
      <c r="AM860">
        <v>0</v>
      </c>
      <c r="AN860">
        <v>0</v>
      </c>
      <c r="AO860">
        <v>0</v>
      </c>
      <c r="AP860">
        <v>0</v>
      </c>
      <c r="AQ860">
        <v>0</v>
      </c>
      <c r="AR860">
        <v>0.1</v>
      </c>
      <c r="AS860">
        <v>1</v>
      </c>
      <c r="AT860">
        <v>1</v>
      </c>
      <c r="AU860">
        <v>1</v>
      </c>
      <c r="AV860">
        <v>1</v>
      </c>
      <c r="AW860">
        <v>1</v>
      </c>
      <c r="AX860">
        <v>1</v>
      </c>
      <c r="AY860">
        <v>1</v>
      </c>
      <c r="AZ860">
        <v>1</v>
      </c>
      <c r="BA860">
        <v>1</v>
      </c>
      <c r="BB860">
        <v>1</v>
      </c>
      <c r="BC860">
        <v>1</v>
      </c>
      <c r="BD860">
        <v>1</v>
      </c>
      <c r="BE860">
        <v>1</v>
      </c>
      <c r="BF860">
        <v>1</v>
      </c>
      <c r="BG860">
        <v>1</v>
      </c>
      <c r="BH860">
        <v>1</v>
      </c>
      <c r="BI860">
        <v>1</v>
      </c>
      <c r="BJ860">
        <v>1</v>
      </c>
      <c r="BK860">
        <v>1</v>
      </c>
      <c r="BL860">
        <v>1</v>
      </c>
      <c r="BM860">
        <v>1</v>
      </c>
      <c r="BN860">
        <v>1</v>
      </c>
      <c r="BO860">
        <v>1</v>
      </c>
      <c r="BP860">
        <v>1</v>
      </c>
      <c r="BQ860">
        <v>1</v>
      </c>
      <c r="BR860">
        <v>1</v>
      </c>
      <c r="BS860">
        <v>1</v>
      </c>
      <c r="BT860">
        <v>1</v>
      </c>
      <c r="BU860">
        <v>1</v>
      </c>
      <c r="BV860">
        <v>1</v>
      </c>
      <c r="BW860">
        <v>1</v>
      </c>
    </row>
    <row r="861" spans="1:75" x14ac:dyDescent="0.25">
      <c r="A861">
        <v>2449000</v>
      </c>
      <c r="B861">
        <v>2</v>
      </c>
      <c r="C861" s="1">
        <v>17319</v>
      </c>
      <c r="D861">
        <v>1</v>
      </c>
      <c r="E861">
        <v>24</v>
      </c>
      <c r="F861">
        <v>61.1</v>
      </c>
      <c r="G861">
        <v>12</v>
      </c>
      <c r="H861">
        <v>7</v>
      </c>
      <c r="I861">
        <v>1</v>
      </c>
      <c r="J861">
        <v>1</v>
      </c>
      <c r="K861">
        <v>0</v>
      </c>
      <c r="L861">
        <v>1536.80004882813</v>
      </c>
      <c r="M861">
        <v>1</v>
      </c>
      <c r="N861">
        <v>0</v>
      </c>
      <c r="O861">
        <v>0</v>
      </c>
      <c r="P861">
        <v>0</v>
      </c>
      <c r="Q861">
        <v>0</v>
      </c>
      <c r="R861">
        <v>0</v>
      </c>
      <c r="S861">
        <v>0</v>
      </c>
      <c r="T861">
        <v>0</v>
      </c>
      <c r="U861">
        <v>0</v>
      </c>
      <c r="V861">
        <v>0</v>
      </c>
      <c r="W861">
        <v>0</v>
      </c>
      <c r="X861">
        <v>0</v>
      </c>
      <c r="Y861">
        <v>24</v>
      </c>
      <c r="Z861">
        <v>0</v>
      </c>
      <c r="AA861">
        <v>6.8</v>
      </c>
      <c r="AB861">
        <v>0</v>
      </c>
      <c r="AC861">
        <v>10</v>
      </c>
      <c r="AD861">
        <v>0</v>
      </c>
      <c r="AE861">
        <v>0</v>
      </c>
      <c r="AF861">
        <v>0.2</v>
      </c>
      <c r="AG861">
        <v>10</v>
      </c>
      <c r="AH861">
        <v>0</v>
      </c>
      <c r="AI861">
        <v>0</v>
      </c>
      <c r="AJ861">
        <v>0</v>
      </c>
      <c r="AK861">
        <v>0</v>
      </c>
      <c r="AL861">
        <v>0</v>
      </c>
      <c r="AM861">
        <v>0</v>
      </c>
      <c r="AN861">
        <v>0.1</v>
      </c>
      <c r="AO861">
        <v>0</v>
      </c>
      <c r="AP861">
        <v>0</v>
      </c>
      <c r="AQ861">
        <v>10</v>
      </c>
      <c r="AS861">
        <v>1</v>
      </c>
      <c r="AT861">
        <v>1</v>
      </c>
      <c r="AU861">
        <v>1</v>
      </c>
      <c r="AV861">
        <v>1</v>
      </c>
      <c r="AW861">
        <v>1</v>
      </c>
      <c r="AX861">
        <v>1</v>
      </c>
      <c r="AY861">
        <v>1</v>
      </c>
      <c r="AZ861">
        <v>1</v>
      </c>
      <c r="BA861">
        <v>1</v>
      </c>
      <c r="BB861">
        <v>1</v>
      </c>
      <c r="BC861">
        <v>1</v>
      </c>
      <c r="BD861">
        <v>1</v>
      </c>
      <c r="BE861">
        <v>1</v>
      </c>
      <c r="BF861">
        <v>1</v>
      </c>
      <c r="BG861">
        <v>1</v>
      </c>
      <c r="BH861">
        <v>1</v>
      </c>
      <c r="BI861">
        <v>1</v>
      </c>
      <c r="BJ861">
        <v>1</v>
      </c>
      <c r="BK861">
        <v>1</v>
      </c>
      <c r="BL861">
        <v>1</v>
      </c>
      <c r="BM861">
        <v>1</v>
      </c>
      <c r="BN861">
        <v>1</v>
      </c>
      <c r="BO861">
        <v>1</v>
      </c>
      <c r="BP861">
        <v>1</v>
      </c>
      <c r="BQ861">
        <v>1</v>
      </c>
      <c r="BR861">
        <v>1</v>
      </c>
      <c r="BS861">
        <v>1</v>
      </c>
      <c r="BT861">
        <v>1</v>
      </c>
      <c r="BU861">
        <v>1</v>
      </c>
      <c r="BV861">
        <v>1</v>
      </c>
      <c r="BW861">
        <v>0</v>
      </c>
    </row>
    <row r="862" spans="1:75" x14ac:dyDescent="0.25">
      <c r="A862">
        <v>2449000</v>
      </c>
      <c r="B862">
        <v>2</v>
      </c>
      <c r="C862" s="1">
        <v>17349</v>
      </c>
      <c r="D862">
        <v>1</v>
      </c>
      <c r="E862">
        <v>36</v>
      </c>
      <c r="F862">
        <v>85.2</v>
      </c>
      <c r="G862">
        <v>29</v>
      </c>
      <c r="H862">
        <v>6</v>
      </c>
      <c r="I862">
        <v>1</v>
      </c>
      <c r="J862">
        <v>1</v>
      </c>
      <c r="K862">
        <v>0</v>
      </c>
      <c r="L862">
        <v>1536.80004882813</v>
      </c>
      <c r="M862">
        <v>1</v>
      </c>
      <c r="N862">
        <v>0</v>
      </c>
      <c r="O862">
        <v>0</v>
      </c>
      <c r="P862">
        <v>0</v>
      </c>
      <c r="Q862">
        <v>12</v>
      </c>
      <c r="R862">
        <v>0</v>
      </c>
      <c r="S862">
        <v>0</v>
      </c>
      <c r="T862">
        <v>0</v>
      </c>
      <c r="U862">
        <v>0</v>
      </c>
      <c r="V862">
        <v>11</v>
      </c>
      <c r="W862">
        <v>0</v>
      </c>
      <c r="X862">
        <v>0</v>
      </c>
      <c r="Y862">
        <v>0</v>
      </c>
      <c r="Z862">
        <v>0</v>
      </c>
      <c r="AA862">
        <v>0</v>
      </c>
      <c r="AB862">
        <v>0</v>
      </c>
      <c r="AC862">
        <v>0</v>
      </c>
      <c r="AD862">
        <v>0.1</v>
      </c>
      <c r="AE862">
        <v>0</v>
      </c>
      <c r="AF862">
        <v>0</v>
      </c>
      <c r="AG862">
        <v>0</v>
      </c>
      <c r="AH862">
        <v>0</v>
      </c>
      <c r="AI862">
        <v>0</v>
      </c>
      <c r="AJ862">
        <v>0</v>
      </c>
      <c r="AK862">
        <v>0</v>
      </c>
      <c r="AL862">
        <v>0</v>
      </c>
      <c r="AM862">
        <v>0</v>
      </c>
      <c r="AN862">
        <v>0</v>
      </c>
      <c r="AO862">
        <v>25.2</v>
      </c>
      <c r="AP862">
        <v>36</v>
      </c>
      <c r="AQ862">
        <v>0.9</v>
      </c>
      <c r="AR862">
        <v>0</v>
      </c>
      <c r="AS862">
        <v>1</v>
      </c>
      <c r="AT862">
        <v>1</v>
      </c>
      <c r="AU862">
        <v>1</v>
      </c>
      <c r="AV862">
        <v>1</v>
      </c>
      <c r="AW862">
        <v>1</v>
      </c>
      <c r="AX862">
        <v>1</v>
      </c>
      <c r="AY862">
        <v>1</v>
      </c>
      <c r="AZ862">
        <v>1</v>
      </c>
      <c r="BA862">
        <v>1</v>
      </c>
      <c r="BB862">
        <v>1</v>
      </c>
      <c r="BC862">
        <v>1</v>
      </c>
      <c r="BD862">
        <v>1</v>
      </c>
      <c r="BE862">
        <v>1</v>
      </c>
      <c r="BF862">
        <v>1</v>
      </c>
      <c r="BG862">
        <v>1</v>
      </c>
      <c r="BH862">
        <v>1</v>
      </c>
      <c r="BI862">
        <v>1</v>
      </c>
      <c r="BJ862">
        <v>1</v>
      </c>
      <c r="BK862">
        <v>1</v>
      </c>
      <c r="BL862">
        <v>1</v>
      </c>
      <c r="BM862">
        <v>1</v>
      </c>
      <c r="BN862">
        <v>1</v>
      </c>
      <c r="BO862">
        <v>1</v>
      </c>
      <c r="BP862">
        <v>1</v>
      </c>
      <c r="BQ862">
        <v>1</v>
      </c>
      <c r="BR862">
        <v>1</v>
      </c>
      <c r="BS862">
        <v>1</v>
      </c>
      <c r="BT862">
        <v>1</v>
      </c>
      <c r="BU862">
        <v>1</v>
      </c>
      <c r="BV862">
        <v>1</v>
      </c>
      <c r="BW862">
        <v>1</v>
      </c>
    </row>
    <row r="863" spans="1:75" x14ac:dyDescent="0.25">
      <c r="A863">
        <v>2449000</v>
      </c>
      <c r="B863">
        <v>2</v>
      </c>
      <c r="C863" s="1">
        <v>17380</v>
      </c>
      <c r="D863">
        <v>1</v>
      </c>
      <c r="E863">
        <v>21</v>
      </c>
      <c r="F863">
        <v>64</v>
      </c>
      <c r="G863">
        <v>11</v>
      </c>
      <c r="H863">
        <v>7</v>
      </c>
      <c r="I863">
        <v>1</v>
      </c>
      <c r="J863">
        <v>1</v>
      </c>
      <c r="K863">
        <v>0</v>
      </c>
      <c r="L863">
        <v>1536.80004882813</v>
      </c>
      <c r="M863">
        <v>1</v>
      </c>
      <c r="N863">
        <v>0</v>
      </c>
      <c r="O863">
        <v>0</v>
      </c>
      <c r="P863">
        <v>0</v>
      </c>
      <c r="Q863">
        <v>0</v>
      </c>
      <c r="R863">
        <v>0</v>
      </c>
      <c r="S863">
        <v>0.1</v>
      </c>
      <c r="T863">
        <v>0</v>
      </c>
      <c r="U863">
        <v>0</v>
      </c>
      <c r="V863">
        <v>12</v>
      </c>
      <c r="W863">
        <v>0</v>
      </c>
      <c r="X863">
        <v>21</v>
      </c>
      <c r="Y863">
        <v>0</v>
      </c>
      <c r="Z863">
        <v>0</v>
      </c>
      <c r="AA863">
        <v>0</v>
      </c>
      <c r="AB863">
        <v>0</v>
      </c>
      <c r="AC863">
        <v>0</v>
      </c>
      <c r="AD863">
        <v>0</v>
      </c>
      <c r="AE863">
        <v>0</v>
      </c>
      <c r="AF863">
        <v>0.1</v>
      </c>
      <c r="AG863">
        <v>0</v>
      </c>
      <c r="AH863">
        <v>0</v>
      </c>
      <c r="AI863">
        <v>0</v>
      </c>
      <c r="AJ863">
        <v>0</v>
      </c>
      <c r="AK863">
        <v>0</v>
      </c>
      <c r="AL863">
        <v>14</v>
      </c>
      <c r="AM863">
        <v>0</v>
      </c>
      <c r="AN863">
        <v>0</v>
      </c>
      <c r="AO863">
        <v>6.8</v>
      </c>
      <c r="AP863">
        <v>0</v>
      </c>
      <c r="AQ863">
        <v>0</v>
      </c>
      <c r="AR863">
        <v>10</v>
      </c>
      <c r="AS863">
        <v>1</v>
      </c>
      <c r="AT863">
        <v>1</v>
      </c>
      <c r="AU863">
        <v>1</v>
      </c>
      <c r="AV863">
        <v>1</v>
      </c>
      <c r="AW863">
        <v>1</v>
      </c>
      <c r="AX863">
        <v>1</v>
      </c>
      <c r="AY863">
        <v>1</v>
      </c>
      <c r="AZ863">
        <v>1</v>
      </c>
      <c r="BA863">
        <v>1</v>
      </c>
      <c r="BB863">
        <v>1</v>
      </c>
      <c r="BC863">
        <v>1</v>
      </c>
      <c r="BD863">
        <v>1</v>
      </c>
      <c r="BE863">
        <v>1</v>
      </c>
      <c r="BF863">
        <v>1</v>
      </c>
      <c r="BG863">
        <v>1</v>
      </c>
      <c r="BH863">
        <v>1</v>
      </c>
      <c r="BI863">
        <v>1</v>
      </c>
      <c r="BJ863">
        <v>1</v>
      </c>
      <c r="BK863">
        <v>1</v>
      </c>
      <c r="BL863">
        <v>1</v>
      </c>
      <c r="BM863">
        <v>1</v>
      </c>
      <c r="BN863">
        <v>1</v>
      </c>
      <c r="BO863">
        <v>1</v>
      </c>
      <c r="BP863">
        <v>1</v>
      </c>
      <c r="BQ863">
        <v>1</v>
      </c>
      <c r="BR863">
        <v>1</v>
      </c>
      <c r="BS863">
        <v>1</v>
      </c>
      <c r="BT863">
        <v>1</v>
      </c>
      <c r="BU863">
        <v>1</v>
      </c>
      <c r="BV863">
        <v>1</v>
      </c>
      <c r="BW863">
        <v>1</v>
      </c>
    </row>
    <row r="864" spans="1:75" x14ac:dyDescent="0.25">
      <c r="A864">
        <v>2449000</v>
      </c>
      <c r="B864">
        <v>2</v>
      </c>
      <c r="C864" s="1">
        <v>17411</v>
      </c>
      <c r="D864">
        <v>1</v>
      </c>
      <c r="E864">
        <v>42</v>
      </c>
      <c r="F864">
        <v>246.9</v>
      </c>
      <c r="G864">
        <v>25</v>
      </c>
      <c r="H864">
        <v>13</v>
      </c>
      <c r="I864">
        <v>1</v>
      </c>
      <c r="J864">
        <v>1</v>
      </c>
      <c r="K864">
        <v>0</v>
      </c>
      <c r="L864">
        <v>1536.80004882813</v>
      </c>
      <c r="M864">
        <v>1</v>
      </c>
      <c r="N864">
        <v>11</v>
      </c>
      <c r="O864">
        <v>21</v>
      </c>
      <c r="P864">
        <v>0</v>
      </c>
      <c r="Q864">
        <v>0.1</v>
      </c>
      <c r="R864">
        <v>0</v>
      </c>
      <c r="S864">
        <v>0</v>
      </c>
      <c r="T864">
        <v>11.2</v>
      </c>
      <c r="U864">
        <v>0</v>
      </c>
      <c r="V864">
        <v>0</v>
      </c>
      <c r="W864">
        <v>0</v>
      </c>
      <c r="X864">
        <v>0</v>
      </c>
      <c r="Y864">
        <v>0</v>
      </c>
      <c r="Z864">
        <v>0</v>
      </c>
      <c r="AA864">
        <v>0</v>
      </c>
      <c r="AB864">
        <v>0</v>
      </c>
      <c r="AC864">
        <v>0.2</v>
      </c>
      <c r="AD864">
        <v>0</v>
      </c>
      <c r="AE864">
        <v>28</v>
      </c>
      <c r="AF864">
        <v>36</v>
      </c>
      <c r="AG864">
        <v>0</v>
      </c>
      <c r="AH864">
        <v>0</v>
      </c>
      <c r="AI864">
        <v>0</v>
      </c>
      <c r="AJ864">
        <v>18</v>
      </c>
      <c r="AK864">
        <v>35</v>
      </c>
      <c r="AL864">
        <v>42</v>
      </c>
      <c r="AM864">
        <v>22</v>
      </c>
      <c r="AN864">
        <v>12.4</v>
      </c>
      <c r="AO864">
        <v>0</v>
      </c>
      <c r="AP864">
        <v>10</v>
      </c>
      <c r="AQ864">
        <v>0</v>
      </c>
      <c r="AS864">
        <v>1</v>
      </c>
      <c r="AT864">
        <v>1</v>
      </c>
      <c r="AU864">
        <v>1</v>
      </c>
      <c r="AV864">
        <v>1</v>
      </c>
      <c r="AW864">
        <v>1</v>
      </c>
      <c r="AX864">
        <v>1</v>
      </c>
      <c r="AY864">
        <v>1</v>
      </c>
      <c r="AZ864">
        <v>1</v>
      </c>
      <c r="BA864">
        <v>1</v>
      </c>
      <c r="BB864">
        <v>1</v>
      </c>
      <c r="BC864">
        <v>1</v>
      </c>
      <c r="BD864">
        <v>1</v>
      </c>
      <c r="BE864">
        <v>1</v>
      </c>
      <c r="BF864">
        <v>1</v>
      </c>
      <c r="BG864">
        <v>1</v>
      </c>
      <c r="BH864">
        <v>1</v>
      </c>
      <c r="BI864">
        <v>1</v>
      </c>
      <c r="BJ864">
        <v>1</v>
      </c>
      <c r="BK864">
        <v>1</v>
      </c>
      <c r="BL864">
        <v>1</v>
      </c>
      <c r="BM864">
        <v>1</v>
      </c>
      <c r="BN864">
        <v>1</v>
      </c>
      <c r="BO864">
        <v>1</v>
      </c>
      <c r="BP864">
        <v>1</v>
      </c>
      <c r="BQ864">
        <v>1</v>
      </c>
      <c r="BR864">
        <v>1</v>
      </c>
      <c r="BS864">
        <v>1</v>
      </c>
      <c r="BT864">
        <v>1</v>
      </c>
      <c r="BU864">
        <v>1</v>
      </c>
      <c r="BV864">
        <v>1</v>
      </c>
      <c r="BW864">
        <v>0</v>
      </c>
    </row>
    <row r="865" spans="1:75" x14ac:dyDescent="0.25">
      <c r="A865">
        <v>2449000</v>
      </c>
      <c r="B865">
        <v>2</v>
      </c>
      <c r="C865" s="1">
        <v>17441</v>
      </c>
      <c r="D865">
        <v>1</v>
      </c>
      <c r="E865">
        <v>35</v>
      </c>
      <c r="F865">
        <v>84.5</v>
      </c>
      <c r="G865">
        <v>25</v>
      </c>
      <c r="H865">
        <v>8</v>
      </c>
      <c r="I865">
        <v>1</v>
      </c>
      <c r="J865">
        <v>1</v>
      </c>
      <c r="K865">
        <v>0</v>
      </c>
      <c r="L865">
        <v>1536.80004882813</v>
      </c>
      <c r="M865">
        <v>1</v>
      </c>
      <c r="N865">
        <v>0</v>
      </c>
      <c r="O865">
        <v>10</v>
      </c>
      <c r="P865">
        <v>0</v>
      </c>
      <c r="Q865">
        <v>0</v>
      </c>
      <c r="R865">
        <v>0</v>
      </c>
      <c r="S865">
        <v>0</v>
      </c>
      <c r="T865">
        <v>0</v>
      </c>
      <c r="U865">
        <v>0</v>
      </c>
      <c r="V865">
        <v>12</v>
      </c>
      <c r="W865">
        <v>0</v>
      </c>
      <c r="X865">
        <v>0</v>
      </c>
      <c r="Y865">
        <v>0</v>
      </c>
      <c r="Z865">
        <v>0</v>
      </c>
      <c r="AA865">
        <v>0</v>
      </c>
      <c r="AB865">
        <v>0</v>
      </c>
      <c r="AC865">
        <v>0</v>
      </c>
      <c r="AD865">
        <v>0</v>
      </c>
      <c r="AE865">
        <v>0</v>
      </c>
      <c r="AF865">
        <v>0</v>
      </c>
      <c r="AG865">
        <v>10.199999999999999</v>
      </c>
      <c r="AH865">
        <v>0.4</v>
      </c>
      <c r="AI865">
        <v>6.8</v>
      </c>
      <c r="AJ865">
        <v>10</v>
      </c>
      <c r="AK865">
        <v>0.1</v>
      </c>
      <c r="AL865">
        <v>35</v>
      </c>
      <c r="AM865">
        <v>0</v>
      </c>
      <c r="AN865">
        <v>0</v>
      </c>
      <c r="AO865">
        <v>0</v>
      </c>
      <c r="AP865">
        <v>0</v>
      </c>
      <c r="AQ865">
        <v>0</v>
      </c>
      <c r="AR865">
        <v>0</v>
      </c>
      <c r="AS865">
        <v>1</v>
      </c>
      <c r="AT865">
        <v>1</v>
      </c>
      <c r="AU865">
        <v>1</v>
      </c>
      <c r="AV865">
        <v>1</v>
      </c>
      <c r="AW865">
        <v>1</v>
      </c>
      <c r="AX865">
        <v>1</v>
      </c>
      <c r="AY865">
        <v>1</v>
      </c>
      <c r="AZ865">
        <v>1</v>
      </c>
      <c r="BA865">
        <v>1</v>
      </c>
      <c r="BB865">
        <v>1</v>
      </c>
      <c r="BC865">
        <v>1</v>
      </c>
      <c r="BD865">
        <v>1</v>
      </c>
      <c r="BE865">
        <v>1</v>
      </c>
      <c r="BF865">
        <v>1</v>
      </c>
      <c r="BG865">
        <v>1</v>
      </c>
      <c r="BH865">
        <v>1</v>
      </c>
      <c r="BI865">
        <v>1</v>
      </c>
      <c r="BJ865">
        <v>1</v>
      </c>
      <c r="BK865">
        <v>1</v>
      </c>
      <c r="BL865">
        <v>1</v>
      </c>
      <c r="BM865">
        <v>1</v>
      </c>
      <c r="BN865">
        <v>1</v>
      </c>
      <c r="BO865">
        <v>1</v>
      </c>
      <c r="BP865">
        <v>1</v>
      </c>
      <c r="BQ865">
        <v>1</v>
      </c>
      <c r="BR865">
        <v>1</v>
      </c>
      <c r="BS865">
        <v>1</v>
      </c>
      <c r="BT865">
        <v>1</v>
      </c>
      <c r="BU865">
        <v>1</v>
      </c>
      <c r="BV865">
        <v>1</v>
      </c>
      <c r="BW865">
        <v>1</v>
      </c>
    </row>
    <row r="866" spans="1:75" x14ac:dyDescent="0.25">
      <c r="A866">
        <v>2449000</v>
      </c>
      <c r="B866">
        <v>2</v>
      </c>
      <c r="C866" s="1">
        <v>17472</v>
      </c>
      <c r="D866">
        <v>1</v>
      </c>
      <c r="E866">
        <v>25</v>
      </c>
      <c r="F866">
        <v>95.9</v>
      </c>
      <c r="G866">
        <v>25</v>
      </c>
      <c r="H866">
        <v>8</v>
      </c>
      <c r="I866">
        <v>1</v>
      </c>
      <c r="J866">
        <v>1</v>
      </c>
      <c r="K866">
        <v>0</v>
      </c>
      <c r="L866">
        <v>1536.80004882813</v>
      </c>
      <c r="M866">
        <v>1</v>
      </c>
      <c r="N866">
        <v>0</v>
      </c>
      <c r="O866">
        <v>0</v>
      </c>
      <c r="P866">
        <v>20</v>
      </c>
      <c r="Q866">
        <v>0</v>
      </c>
      <c r="R866">
        <v>0</v>
      </c>
      <c r="S866">
        <v>0</v>
      </c>
      <c r="T866">
        <v>0</v>
      </c>
      <c r="U866">
        <v>0</v>
      </c>
      <c r="V866">
        <v>10</v>
      </c>
      <c r="W866">
        <v>0</v>
      </c>
      <c r="X866">
        <v>0.1</v>
      </c>
      <c r="Y866">
        <v>0</v>
      </c>
      <c r="Z866">
        <v>0</v>
      </c>
      <c r="AA866">
        <v>0</v>
      </c>
      <c r="AB866">
        <v>12</v>
      </c>
      <c r="AC866">
        <v>0</v>
      </c>
      <c r="AD866">
        <v>0</v>
      </c>
      <c r="AE866">
        <v>0</v>
      </c>
      <c r="AF866">
        <v>0</v>
      </c>
      <c r="AG866">
        <v>6.8</v>
      </c>
      <c r="AH866">
        <v>0</v>
      </c>
      <c r="AI866">
        <v>10</v>
      </c>
      <c r="AJ866">
        <v>12</v>
      </c>
      <c r="AK866">
        <v>0</v>
      </c>
      <c r="AL866">
        <v>25</v>
      </c>
      <c r="AM866">
        <v>0</v>
      </c>
      <c r="AN866">
        <v>0</v>
      </c>
      <c r="AO866">
        <v>0</v>
      </c>
      <c r="AP866">
        <v>0</v>
      </c>
      <c r="AQ866">
        <v>0</v>
      </c>
      <c r="AS866">
        <v>1</v>
      </c>
      <c r="AT866">
        <v>1</v>
      </c>
      <c r="AU866">
        <v>1</v>
      </c>
      <c r="AV866">
        <v>1</v>
      </c>
      <c r="AW866">
        <v>1</v>
      </c>
      <c r="AX866">
        <v>1</v>
      </c>
      <c r="AY866">
        <v>1</v>
      </c>
      <c r="AZ866">
        <v>1</v>
      </c>
      <c r="BA866">
        <v>1</v>
      </c>
      <c r="BB866">
        <v>1</v>
      </c>
      <c r="BC866">
        <v>1</v>
      </c>
      <c r="BD866">
        <v>1</v>
      </c>
      <c r="BE866">
        <v>1</v>
      </c>
      <c r="BF866">
        <v>1</v>
      </c>
      <c r="BG866">
        <v>1</v>
      </c>
      <c r="BH866">
        <v>1</v>
      </c>
      <c r="BI866">
        <v>1</v>
      </c>
      <c r="BJ866">
        <v>1</v>
      </c>
      <c r="BK866">
        <v>1</v>
      </c>
      <c r="BL866">
        <v>1</v>
      </c>
      <c r="BM866">
        <v>1</v>
      </c>
      <c r="BN866">
        <v>1</v>
      </c>
      <c r="BO866">
        <v>1</v>
      </c>
      <c r="BP866">
        <v>1</v>
      </c>
      <c r="BQ866">
        <v>1</v>
      </c>
      <c r="BR866">
        <v>1</v>
      </c>
      <c r="BS866">
        <v>1</v>
      </c>
      <c r="BT866">
        <v>1</v>
      </c>
      <c r="BU866">
        <v>1</v>
      </c>
      <c r="BV866">
        <v>1</v>
      </c>
      <c r="BW866">
        <v>0</v>
      </c>
    </row>
    <row r="867" spans="1:75" x14ac:dyDescent="0.25">
      <c r="A867">
        <v>2449000</v>
      </c>
      <c r="B867">
        <v>2</v>
      </c>
      <c r="C867" s="1">
        <v>17502</v>
      </c>
      <c r="D867">
        <v>1</v>
      </c>
      <c r="E867">
        <v>50</v>
      </c>
      <c r="F867">
        <v>140.80000000000001</v>
      </c>
      <c r="G867">
        <v>11</v>
      </c>
      <c r="H867">
        <v>9</v>
      </c>
      <c r="I867">
        <v>1</v>
      </c>
      <c r="J867">
        <v>1</v>
      </c>
      <c r="K867">
        <v>0</v>
      </c>
      <c r="L867">
        <v>1536.80004882813</v>
      </c>
      <c r="M867">
        <v>1</v>
      </c>
      <c r="N867">
        <v>0</v>
      </c>
      <c r="O867">
        <v>0</v>
      </c>
      <c r="P867">
        <v>0</v>
      </c>
      <c r="Q867">
        <v>10</v>
      </c>
      <c r="R867">
        <v>0</v>
      </c>
      <c r="S867">
        <v>0</v>
      </c>
      <c r="T867">
        <v>0</v>
      </c>
      <c r="U867">
        <v>0</v>
      </c>
      <c r="V867">
        <v>0</v>
      </c>
      <c r="W867">
        <v>0</v>
      </c>
      <c r="X867">
        <v>50</v>
      </c>
      <c r="Y867">
        <v>0</v>
      </c>
      <c r="Z867">
        <v>0</v>
      </c>
      <c r="AA867">
        <v>0</v>
      </c>
      <c r="AB867">
        <v>12</v>
      </c>
      <c r="AC867">
        <v>0</v>
      </c>
      <c r="AD867">
        <v>12</v>
      </c>
      <c r="AE867">
        <v>10</v>
      </c>
      <c r="AF867">
        <v>0</v>
      </c>
      <c r="AG867">
        <v>14</v>
      </c>
      <c r="AH867">
        <v>0</v>
      </c>
      <c r="AI867">
        <v>14</v>
      </c>
      <c r="AJ867">
        <v>0</v>
      </c>
      <c r="AK867">
        <v>0</v>
      </c>
      <c r="AL867">
        <v>0</v>
      </c>
      <c r="AM867">
        <v>0</v>
      </c>
      <c r="AN867">
        <v>0</v>
      </c>
      <c r="AO867">
        <v>6.8</v>
      </c>
      <c r="AP867">
        <v>0</v>
      </c>
      <c r="AQ867">
        <v>12</v>
      </c>
      <c r="AR867">
        <v>0</v>
      </c>
      <c r="AS867">
        <v>1</v>
      </c>
      <c r="AT867">
        <v>1</v>
      </c>
      <c r="AU867">
        <v>1</v>
      </c>
      <c r="AV867">
        <v>1</v>
      </c>
      <c r="AW867">
        <v>1</v>
      </c>
      <c r="AX867">
        <v>1</v>
      </c>
      <c r="AY867">
        <v>1</v>
      </c>
      <c r="AZ867">
        <v>1</v>
      </c>
      <c r="BA867">
        <v>1</v>
      </c>
      <c r="BB867">
        <v>1</v>
      </c>
      <c r="BC867">
        <v>1</v>
      </c>
      <c r="BD867">
        <v>1</v>
      </c>
      <c r="BE867">
        <v>1</v>
      </c>
      <c r="BF867">
        <v>1</v>
      </c>
      <c r="BG867">
        <v>1</v>
      </c>
      <c r="BH867">
        <v>1</v>
      </c>
      <c r="BI867">
        <v>1</v>
      </c>
      <c r="BJ867">
        <v>1</v>
      </c>
      <c r="BK867">
        <v>1</v>
      </c>
      <c r="BL867">
        <v>1</v>
      </c>
      <c r="BM867">
        <v>1</v>
      </c>
      <c r="BN867">
        <v>1</v>
      </c>
      <c r="BO867">
        <v>1</v>
      </c>
      <c r="BP867">
        <v>1</v>
      </c>
      <c r="BQ867">
        <v>1</v>
      </c>
      <c r="BR867">
        <v>1</v>
      </c>
      <c r="BS867">
        <v>1</v>
      </c>
      <c r="BT867">
        <v>1</v>
      </c>
      <c r="BU867">
        <v>1</v>
      </c>
      <c r="BV867">
        <v>1</v>
      </c>
      <c r="BW867">
        <v>1</v>
      </c>
    </row>
    <row r="868" spans="1:75" x14ac:dyDescent="0.25">
      <c r="A868">
        <v>2449000</v>
      </c>
      <c r="B868">
        <v>2</v>
      </c>
      <c r="C868" s="1">
        <v>17533</v>
      </c>
      <c r="D868">
        <v>1</v>
      </c>
      <c r="E868">
        <v>25</v>
      </c>
      <c r="F868">
        <v>136.5</v>
      </c>
      <c r="G868">
        <v>14</v>
      </c>
      <c r="H868">
        <v>10</v>
      </c>
      <c r="I868">
        <v>1</v>
      </c>
      <c r="J868">
        <v>1</v>
      </c>
      <c r="K868">
        <v>0</v>
      </c>
      <c r="L868">
        <v>911.90002441406205</v>
      </c>
      <c r="M868">
        <v>1</v>
      </c>
      <c r="N868">
        <v>0</v>
      </c>
      <c r="O868">
        <v>0</v>
      </c>
      <c r="P868">
        <v>0</v>
      </c>
      <c r="Q868">
        <v>0</v>
      </c>
      <c r="R868">
        <v>0</v>
      </c>
      <c r="S868">
        <v>0</v>
      </c>
      <c r="T868">
        <v>10</v>
      </c>
      <c r="U868">
        <v>0</v>
      </c>
      <c r="V868">
        <v>0</v>
      </c>
      <c r="W868">
        <v>6.8</v>
      </c>
      <c r="X868">
        <v>0</v>
      </c>
      <c r="Y868">
        <v>0</v>
      </c>
      <c r="Z868">
        <v>0</v>
      </c>
      <c r="AA868">
        <v>25</v>
      </c>
      <c r="AB868">
        <v>0</v>
      </c>
      <c r="AC868">
        <v>0</v>
      </c>
      <c r="AD868">
        <v>0.7</v>
      </c>
      <c r="AE868">
        <v>0</v>
      </c>
      <c r="AF868">
        <v>22</v>
      </c>
      <c r="AG868">
        <v>16</v>
      </c>
      <c r="AH868">
        <v>0</v>
      </c>
      <c r="AI868">
        <v>14</v>
      </c>
      <c r="AJ868">
        <v>0</v>
      </c>
      <c r="AK868">
        <v>0</v>
      </c>
      <c r="AL868">
        <v>0</v>
      </c>
      <c r="AM868">
        <v>0</v>
      </c>
      <c r="AN868">
        <v>0</v>
      </c>
      <c r="AO868">
        <v>14</v>
      </c>
      <c r="AP868">
        <v>10</v>
      </c>
      <c r="AQ868">
        <v>0</v>
      </c>
      <c r="AR868">
        <v>18</v>
      </c>
      <c r="AS868">
        <v>1</v>
      </c>
      <c r="AT868">
        <v>1</v>
      </c>
      <c r="AU868">
        <v>1</v>
      </c>
      <c r="AV868">
        <v>1</v>
      </c>
      <c r="AW868">
        <v>1</v>
      </c>
      <c r="AX868">
        <v>1</v>
      </c>
      <c r="AY868">
        <v>1</v>
      </c>
      <c r="AZ868">
        <v>1</v>
      </c>
      <c r="BA868">
        <v>1</v>
      </c>
      <c r="BB868">
        <v>1</v>
      </c>
      <c r="BC868">
        <v>1</v>
      </c>
      <c r="BD868">
        <v>1</v>
      </c>
      <c r="BE868">
        <v>1</v>
      </c>
      <c r="BF868">
        <v>1</v>
      </c>
      <c r="BG868">
        <v>1</v>
      </c>
      <c r="BH868">
        <v>1</v>
      </c>
      <c r="BI868">
        <v>1</v>
      </c>
      <c r="BJ868">
        <v>1</v>
      </c>
      <c r="BK868">
        <v>1</v>
      </c>
      <c r="BL868">
        <v>1</v>
      </c>
      <c r="BM868">
        <v>1</v>
      </c>
      <c r="BN868">
        <v>1</v>
      </c>
      <c r="BO868">
        <v>1</v>
      </c>
      <c r="BP868">
        <v>1</v>
      </c>
      <c r="BQ868">
        <v>1</v>
      </c>
      <c r="BR868">
        <v>1</v>
      </c>
      <c r="BS868">
        <v>1</v>
      </c>
      <c r="BT868">
        <v>1</v>
      </c>
      <c r="BU868">
        <v>1</v>
      </c>
      <c r="BV868">
        <v>1</v>
      </c>
      <c r="BW868">
        <v>1</v>
      </c>
    </row>
    <row r="869" spans="1:75" x14ac:dyDescent="0.25">
      <c r="A869">
        <v>2449000</v>
      </c>
      <c r="B869">
        <v>2</v>
      </c>
      <c r="C869" s="1">
        <v>17564</v>
      </c>
      <c r="D869">
        <v>1</v>
      </c>
      <c r="E869">
        <v>35.6</v>
      </c>
      <c r="F869">
        <v>149.4</v>
      </c>
      <c r="G869">
        <v>7</v>
      </c>
      <c r="H869">
        <v>9</v>
      </c>
      <c r="I869">
        <v>1</v>
      </c>
      <c r="J869">
        <v>1</v>
      </c>
      <c r="K869">
        <v>0</v>
      </c>
      <c r="L869">
        <v>911.90002441406205</v>
      </c>
      <c r="M869">
        <v>1</v>
      </c>
      <c r="N869">
        <v>0</v>
      </c>
      <c r="O869">
        <v>0</v>
      </c>
      <c r="P869">
        <v>0</v>
      </c>
      <c r="Q869">
        <v>28</v>
      </c>
      <c r="R869">
        <v>0</v>
      </c>
      <c r="S869">
        <v>6.8</v>
      </c>
      <c r="T869">
        <v>35.6</v>
      </c>
      <c r="U869">
        <v>0</v>
      </c>
      <c r="V869">
        <v>0</v>
      </c>
      <c r="W869">
        <v>0</v>
      </c>
      <c r="X869">
        <v>6.8</v>
      </c>
      <c r="Y869">
        <v>0</v>
      </c>
      <c r="Z869">
        <v>14</v>
      </c>
      <c r="AA869">
        <v>0</v>
      </c>
      <c r="AB869">
        <v>14</v>
      </c>
      <c r="AC869">
        <v>0</v>
      </c>
      <c r="AD869">
        <v>0</v>
      </c>
      <c r="AE869">
        <v>0</v>
      </c>
      <c r="AF869">
        <v>0</v>
      </c>
      <c r="AG869">
        <v>0</v>
      </c>
      <c r="AH869">
        <v>0</v>
      </c>
      <c r="AI869">
        <v>0</v>
      </c>
      <c r="AJ869">
        <v>0</v>
      </c>
      <c r="AK869">
        <v>10</v>
      </c>
      <c r="AL869">
        <v>0</v>
      </c>
      <c r="AM869">
        <v>0</v>
      </c>
      <c r="AN869">
        <v>12</v>
      </c>
      <c r="AO869">
        <v>0</v>
      </c>
      <c r="AP869">
        <v>22.2</v>
      </c>
      <c r="AS869">
        <v>1</v>
      </c>
      <c r="AT869">
        <v>1</v>
      </c>
      <c r="AU869">
        <v>1</v>
      </c>
      <c r="AV869">
        <v>1</v>
      </c>
      <c r="AW869">
        <v>1</v>
      </c>
      <c r="AX869">
        <v>1</v>
      </c>
      <c r="AY869">
        <v>1</v>
      </c>
      <c r="AZ869">
        <v>1</v>
      </c>
      <c r="BA869">
        <v>1</v>
      </c>
      <c r="BB869">
        <v>1</v>
      </c>
      <c r="BC869">
        <v>1</v>
      </c>
      <c r="BD869">
        <v>1</v>
      </c>
      <c r="BE869">
        <v>1</v>
      </c>
      <c r="BF869">
        <v>1</v>
      </c>
      <c r="BG869">
        <v>1</v>
      </c>
      <c r="BH869">
        <v>1</v>
      </c>
      <c r="BI869">
        <v>1</v>
      </c>
      <c r="BJ869">
        <v>1</v>
      </c>
      <c r="BK869">
        <v>1</v>
      </c>
      <c r="BL869">
        <v>1</v>
      </c>
      <c r="BM869">
        <v>1</v>
      </c>
      <c r="BN869">
        <v>1</v>
      </c>
      <c r="BO869">
        <v>1</v>
      </c>
      <c r="BP869">
        <v>1</v>
      </c>
      <c r="BQ869">
        <v>1</v>
      </c>
      <c r="BR869">
        <v>1</v>
      </c>
      <c r="BS869">
        <v>1</v>
      </c>
      <c r="BT869">
        <v>1</v>
      </c>
      <c r="BU869">
        <v>1</v>
      </c>
      <c r="BV869">
        <v>0</v>
      </c>
      <c r="BW869">
        <v>0</v>
      </c>
    </row>
    <row r="870" spans="1:75" x14ac:dyDescent="0.25">
      <c r="A870">
        <v>2449000</v>
      </c>
      <c r="B870">
        <v>2</v>
      </c>
      <c r="C870" s="1">
        <v>17593</v>
      </c>
      <c r="D870">
        <v>1</v>
      </c>
      <c r="E870">
        <v>19.2</v>
      </c>
      <c r="F870">
        <v>76.400000000000006</v>
      </c>
      <c r="G870">
        <v>24</v>
      </c>
      <c r="H870">
        <v>8</v>
      </c>
      <c r="I870">
        <v>1</v>
      </c>
      <c r="J870">
        <v>1</v>
      </c>
      <c r="K870">
        <v>0</v>
      </c>
      <c r="L870">
        <v>911.90002441406205</v>
      </c>
      <c r="M870">
        <v>1</v>
      </c>
      <c r="N870">
        <v>0</v>
      </c>
      <c r="O870">
        <v>0</v>
      </c>
      <c r="P870">
        <v>0</v>
      </c>
      <c r="Q870">
        <v>0</v>
      </c>
      <c r="R870">
        <v>0</v>
      </c>
      <c r="S870">
        <v>0</v>
      </c>
      <c r="T870">
        <v>10</v>
      </c>
      <c r="U870">
        <v>0</v>
      </c>
      <c r="V870">
        <v>0</v>
      </c>
      <c r="W870">
        <v>0</v>
      </c>
      <c r="X870">
        <v>14</v>
      </c>
      <c r="Y870">
        <v>12</v>
      </c>
      <c r="Z870">
        <v>0</v>
      </c>
      <c r="AA870">
        <v>0</v>
      </c>
      <c r="AB870">
        <v>0</v>
      </c>
      <c r="AC870">
        <v>0</v>
      </c>
      <c r="AD870">
        <v>0</v>
      </c>
      <c r="AE870">
        <v>0</v>
      </c>
      <c r="AF870">
        <v>10</v>
      </c>
      <c r="AG870">
        <v>0</v>
      </c>
      <c r="AH870">
        <v>0.6</v>
      </c>
      <c r="AI870">
        <v>0</v>
      </c>
      <c r="AJ870">
        <v>0</v>
      </c>
      <c r="AK870">
        <v>19.2</v>
      </c>
      <c r="AL870">
        <v>0</v>
      </c>
      <c r="AM870">
        <v>10</v>
      </c>
      <c r="AN870">
        <v>0</v>
      </c>
      <c r="AO870">
        <v>0</v>
      </c>
      <c r="AP870">
        <v>0</v>
      </c>
      <c r="AQ870">
        <v>0</v>
      </c>
      <c r="AR870">
        <v>0.6</v>
      </c>
      <c r="AS870">
        <v>1</v>
      </c>
      <c r="AT870">
        <v>1</v>
      </c>
      <c r="AU870">
        <v>1</v>
      </c>
      <c r="AV870">
        <v>1</v>
      </c>
      <c r="AW870">
        <v>1</v>
      </c>
      <c r="AX870">
        <v>1</v>
      </c>
      <c r="AY870">
        <v>1</v>
      </c>
      <c r="AZ870">
        <v>1</v>
      </c>
      <c r="BA870">
        <v>1</v>
      </c>
      <c r="BB870">
        <v>1</v>
      </c>
      <c r="BC870">
        <v>1</v>
      </c>
      <c r="BD870">
        <v>1</v>
      </c>
      <c r="BE870">
        <v>1</v>
      </c>
      <c r="BF870">
        <v>1</v>
      </c>
      <c r="BG870">
        <v>1</v>
      </c>
      <c r="BH870">
        <v>1</v>
      </c>
      <c r="BI870">
        <v>1</v>
      </c>
      <c r="BJ870">
        <v>1</v>
      </c>
      <c r="BK870">
        <v>1</v>
      </c>
      <c r="BL870">
        <v>1</v>
      </c>
      <c r="BM870">
        <v>1</v>
      </c>
      <c r="BN870">
        <v>1</v>
      </c>
      <c r="BO870">
        <v>1</v>
      </c>
      <c r="BP870">
        <v>1</v>
      </c>
      <c r="BQ870">
        <v>1</v>
      </c>
      <c r="BR870">
        <v>1</v>
      </c>
      <c r="BS870">
        <v>1</v>
      </c>
      <c r="BT870">
        <v>1</v>
      </c>
      <c r="BU870">
        <v>1</v>
      </c>
      <c r="BV870">
        <v>1</v>
      </c>
      <c r="BW870">
        <v>1</v>
      </c>
    </row>
    <row r="871" spans="1:75" x14ac:dyDescent="0.25">
      <c r="A871">
        <v>2449000</v>
      </c>
      <c r="B871">
        <v>2</v>
      </c>
      <c r="C871" s="1">
        <v>17624</v>
      </c>
      <c r="D871">
        <v>1</v>
      </c>
      <c r="E871">
        <v>47</v>
      </c>
      <c r="F871">
        <v>97.2</v>
      </c>
      <c r="G871">
        <v>4</v>
      </c>
      <c r="H871">
        <v>5</v>
      </c>
      <c r="I871">
        <v>1</v>
      </c>
      <c r="J871">
        <v>1</v>
      </c>
      <c r="K871">
        <v>0</v>
      </c>
      <c r="L871">
        <v>911.90002441406205</v>
      </c>
      <c r="M871">
        <v>1</v>
      </c>
      <c r="N871">
        <v>0</v>
      </c>
      <c r="O871">
        <v>0</v>
      </c>
      <c r="P871">
        <v>10.199999999999999</v>
      </c>
      <c r="Q871">
        <v>47</v>
      </c>
      <c r="R871">
        <v>0</v>
      </c>
      <c r="S871">
        <v>0</v>
      </c>
      <c r="T871">
        <v>0</v>
      </c>
      <c r="U871">
        <v>0</v>
      </c>
      <c r="V871">
        <v>12</v>
      </c>
      <c r="W871">
        <v>0</v>
      </c>
      <c r="X871">
        <v>0</v>
      </c>
      <c r="Y871">
        <v>0</v>
      </c>
      <c r="Z871">
        <v>0</v>
      </c>
      <c r="AA871">
        <v>0</v>
      </c>
      <c r="AB871">
        <v>0</v>
      </c>
      <c r="AC871">
        <v>0</v>
      </c>
      <c r="AD871">
        <v>0</v>
      </c>
      <c r="AE871">
        <v>0</v>
      </c>
      <c r="AF871">
        <v>10</v>
      </c>
      <c r="AG871">
        <v>0</v>
      </c>
      <c r="AH871">
        <v>18</v>
      </c>
      <c r="AI871">
        <v>0</v>
      </c>
      <c r="AJ871">
        <v>0</v>
      </c>
      <c r="AK871">
        <v>0</v>
      </c>
      <c r="AL871">
        <v>0</v>
      </c>
      <c r="AM871">
        <v>0</v>
      </c>
      <c r="AN871">
        <v>0</v>
      </c>
      <c r="AO871">
        <v>0</v>
      </c>
      <c r="AP871">
        <v>0</v>
      </c>
      <c r="AQ871">
        <v>0</v>
      </c>
      <c r="AS871">
        <v>1</v>
      </c>
      <c r="AT871">
        <v>1</v>
      </c>
      <c r="AU871">
        <v>1</v>
      </c>
      <c r="AV871">
        <v>1</v>
      </c>
      <c r="AW871">
        <v>1</v>
      </c>
      <c r="AX871">
        <v>1</v>
      </c>
      <c r="AY871">
        <v>1</v>
      </c>
      <c r="AZ871">
        <v>1</v>
      </c>
      <c r="BA871">
        <v>1</v>
      </c>
      <c r="BB871">
        <v>1</v>
      </c>
      <c r="BC871">
        <v>1</v>
      </c>
      <c r="BD871">
        <v>1</v>
      </c>
      <c r="BE871">
        <v>1</v>
      </c>
      <c r="BF871">
        <v>1</v>
      </c>
      <c r="BG871">
        <v>1</v>
      </c>
      <c r="BH871">
        <v>1</v>
      </c>
      <c r="BI871">
        <v>1</v>
      </c>
      <c r="BJ871">
        <v>1</v>
      </c>
      <c r="BK871">
        <v>1</v>
      </c>
      <c r="BL871">
        <v>1</v>
      </c>
      <c r="BM871">
        <v>1</v>
      </c>
      <c r="BN871">
        <v>1</v>
      </c>
      <c r="BO871">
        <v>1</v>
      </c>
      <c r="BP871">
        <v>1</v>
      </c>
      <c r="BQ871">
        <v>1</v>
      </c>
      <c r="BR871">
        <v>1</v>
      </c>
      <c r="BS871">
        <v>1</v>
      </c>
      <c r="BT871">
        <v>1</v>
      </c>
      <c r="BU871">
        <v>1</v>
      </c>
      <c r="BV871">
        <v>1</v>
      </c>
      <c r="BW871">
        <v>0</v>
      </c>
    </row>
    <row r="872" spans="1:75" x14ac:dyDescent="0.25">
      <c r="A872">
        <v>2449000</v>
      </c>
      <c r="B872">
        <v>2</v>
      </c>
      <c r="C872" s="1">
        <v>17654</v>
      </c>
      <c r="D872">
        <v>1</v>
      </c>
      <c r="E872">
        <v>34</v>
      </c>
      <c r="F872">
        <v>69.8</v>
      </c>
      <c r="G872">
        <v>25</v>
      </c>
      <c r="H872">
        <v>8</v>
      </c>
      <c r="I872">
        <v>1</v>
      </c>
      <c r="J872">
        <v>1</v>
      </c>
      <c r="K872">
        <v>0</v>
      </c>
      <c r="L872">
        <v>911.90002441406205</v>
      </c>
      <c r="M872">
        <v>1</v>
      </c>
      <c r="N872">
        <v>0</v>
      </c>
      <c r="O872">
        <v>0</v>
      </c>
      <c r="P872">
        <v>0</v>
      </c>
      <c r="Q872">
        <v>0</v>
      </c>
      <c r="R872">
        <v>0.2</v>
      </c>
      <c r="S872">
        <v>0</v>
      </c>
      <c r="T872">
        <v>0</v>
      </c>
      <c r="U872">
        <v>0</v>
      </c>
      <c r="V872">
        <v>0.4</v>
      </c>
      <c r="W872">
        <v>0</v>
      </c>
      <c r="X872">
        <v>0</v>
      </c>
      <c r="Y872">
        <v>0</v>
      </c>
      <c r="Z872">
        <v>0.2</v>
      </c>
      <c r="AA872">
        <v>0</v>
      </c>
      <c r="AB872">
        <v>0</v>
      </c>
      <c r="AC872">
        <v>0</v>
      </c>
      <c r="AD872">
        <v>0</v>
      </c>
      <c r="AE872">
        <v>24.2</v>
      </c>
      <c r="AF872">
        <v>10</v>
      </c>
      <c r="AG872">
        <v>0.6</v>
      </c>
      <c r="AH872">
        <v>0</v>
      </c>
      <c r="AI872">
        <v>0</v>
      </c>
      <c r="AJ872">
        <v>0</v>
      </c>
      <c r="AK872">
        <v>0</v>
      </c>
      <c r="AL872">
        <v>34</v>
      </c>
      <c r="AM872">
        <v>0</v>
      </c>
      <c r="AN872">
        <v>0</v>
      </c>
      <c r="AO872">
        <v>0</v>
      </c>
      <c r="AP872">
        <v>0.2</v>
      </c>
      <c r="AQ872">
        <v>0</v>
      </c>
      <c r="AR872">
        <v>0</v>
      </c>
      <c r="AS872">
        <v>1</v>
      </c>
      <c r="AT872">
        <v>1</v>
      </c>
      <c r="AU872">
        <v>1</v>
      </c>
      <c r="AV872">
        <v>1</v>
      </c>
      <c r="AW872">
        <v>1</v>
      </c>
      <c r="AX872">
        <v>1</v>
      </c>
      <c r="AY872">
        <v>1</v>
      </c>
      <c r="AZ872">
        <v>1</v>
      </c>
      <c r="BA872">
        <v>1</v>
      </c>
      <c r="BB872">
        <v>1</v>
      </c>
      <c r="BC872">
        <v>1</v>
      </c>
      <c r="BD872">
        <v>1</v>
      </c>
      <c r="BE872">
        <v>1</v>
      </c>
      <c r="BF872">
        <v>1</v>
      </c>
      <c r="BG872">
        <v>1</v>
      </c>
      <c r="BH872">
        <v>1</v>
      </c>
      <c r="BI872">
        <v>1</v>
      </c>
      <c r="BJ872">
        <v>1</v>
      </c>
      <c r="BK872">
        <v>1</v>
      </c>
      <c r="BL872">
        <v>1</v>
      </c>
      <c r="BM872">
        <v>1</v>
      </c>
      <c r="BN872">
        <v>1</v>
      </c>
      <c r="BO872">
        <v>1</v>
      </c>
      <c r="BP872">
        <v>1</v>
      </c>
      <c r="BQ872">
        <v>1</v>
      </c>
      <c r="BR872">
        <v>1</v>
      </c>
      <c r="BS872">
        <v>1</v>
      </c>
      <c r="BT872">
        <v>1</v>
      </c>
      <c r="BU872">
        <v>1</v>
      </c>
      <c r="BV872">
        <v>1</v>
      </c>
      <c r="BW872">
        <v>1</v>
      </c>
    </row>
    <row r="873" spans="1:75" x14ac:dyDescent="0.25">
      <c r="A873">
        <v>2449000</v>
      </c>
      <c r="B873">
        <v>2</v>
      </c>
      <c r="C873" s="1">
        <v>17685</v>
      </c>
      <c r="D873">
        <v>1</v>
      </c>
      <c r="E873">
        <v>0.2</v>
      </c>
      <c r="F873">
        <v>0.9</v>
      </c>
      <c r="G873">
        <v>8</v>
      </c>
      <c r="H873">
        <v>6</v>
      </c>
      <c r="I873">
        <v>1</v>
      </c>
      <c r="J873">
        <v>1</v>
      </c>
      <c r="K873">
        <v>0</v>
      </c>
      <c r="L873">
        <v>911.90002441406205</v>
      </c>
      <c r="M873">
        <v>1</v>
      </c>
      <c r="N873">
        <v>0</v>
      </c>
      <c r="O873">
        <v>0</v>
      </c>
      <c r="P873">
        <v>0</v>
      </c>
      <c r="Q873">
        <v>0</v>
      </c>
      <c r="R873">
        <v>0</v>
      </c>
      <c r="S873">
        <v>0</v>
      </c>
      <c r="T873">
        <v>0</v>
      </c>
      <c r="U873">
        <v>0.2</v>
      </c>
      <c r="V873">
        <v>0</v>
      </c>
      <c r="W873">
        <v>0</v>
      </c>
      <c r="X873">
        <v>0.1</v>
      </c>
      <c r="Y873">
        <v>0</v>
      </c>
      <c r="Z873">
        <v>0</v>
      </c>
      <c r="AA873">
        <v>0</v>
      </c>
      <c r="AB873">
        <v>0</v>
      </c>
      <c r="AC873">
        <v>0</v>
      </c>
      <c r="AD873">
        <v>0</v>
      </c>
      <c r="AE873">
        <v>0.2</v>
      </c>
      <c r="AF873">
        <v>0</v>
      </c>
      <c r="AG873">
        <v>0</v>
      </c>
      <c r="AH873">
        <v>0.1</v>
      </c>
      <c r="AI873">
        <v>0.2</v>
      </c>
      <c r="AJ873">
        <v>0</v>
      </c>
      <c r="AK873">
        <v>0</v>
      </c>
      <c r="AL873">
        <v>0.1</v>
      </c>
      <c r="AM873">
        <v>0</v>
      </c>
      <c r="AN873">
        <v>0</v>
      </c>
      <c r="AO873">
        <v>0</v>
      </c>
      <c r="AP873">
        <v>0</v>
      </c>
      <c r="AQ873">
        <v>0</v>
      </c>
      <c r="AS873">
        <v>1</v>
      </c>
      <c r="AT873">
        <v>1</v>
      </c>
      <c r="AU873">
        <v>1</v>
      </c>
      <c r="AV873">
        <v>1</v>
      </c>
      <c r="AW873">
        <v>1</v>
      </c>
      <c r="AX873">
        <v>1</v>
      </c>
      <c r="AY873">
        <v>1</v>
      </c>
      <c r="AZ873">
        <v>1</v>
      </c>
      <c r="BA873">
        <v>1</v>
      </c>
      <c r="BB873">
        <v>1</v>
      </c>
      <c r="BC873">
        <v>1</v>
      </c>
      <c r="BD873">
        <v>1</v>
      </c>
      <c r="BE873">
        <v>1</v>
      </c>
      <c r="BF873">
        <v>1</v>
      </c>
      <c r="BG873">
        <v>1</v>
      </c>
      <c r="BH873">
        <v>1</v>
      </c>
      <c r="BI873">
        <v>1</v>
      </c>
      <c r="BJ873">
        <v>1</v>
      </c>
      <c r="BK873">
        <v>1</v>
      </c>
      <c r="BL873">
        <v>1</v>
      </c>
      <c r="BM873">
        <v>1</v>
      </c>
      <c r="BN873">
        <v>1</v>
      </c>
      <c r="BO873">
        <v>1</v>
      </c>
      <c r="BP873">
        <v>1</v>
      </c>
      <c r="BQ873">
        <v>1</v>
      </c>
      <c r="BR873">
        <v>1</v>
      </c>
      <c r="BS873">
        <v>1</v>
      </c>
      <c r="BT873">
        <v>1</v>
      </c>
      <c r="BU873">
        <v>1</v>
      </c>
      <c r="BV873">
        <v>1</v>
      </c>
      <c r="BW873">
        <v>0</v>
      </c>
    </row>
    <row r="874" spans="1:75" x14ac:dyDescent="0.25">
      <c r="A874">
        <v>2449000</v>
      </c>
      <c r="B874">
        <v>2</v>
      </c>
      <c r="C874" s="1">
        <v>17715</v>
      </c>
      <c r="D874">
        <v>1</v>
      </c>
      <c r="E874">
        <v>22.4</v>
      </c>
      <c r="F874">
        <v>108.3</v>
      </c>
      <c r="G874">
        <v>28</v>
      </c>
      <c r="H874">
        <v>11</v>
      </c>
      <c r="I874">
        <v>1</v>
      </c>
      <c r="J874">
        <v>1</v>
      </c>
      <c r="K874">
        <v>0</v>
      </c>
      <c r="L874">
        <v>911.90002441406205</v>
      </c>
      <c r="M874">
        <v>1</v>
      </c>
      <c r="N874">
        <v>0</v>
      </c>
      <c r="O874">
        <v>0</v>
      </c>
      <c r="P874">
        <v>0</v>
      </c>
      <c r="Q874">
        <v>10</v>
      </c>
      <c r="R874">
        <v>0</v>
      </c>
      <c r="S874">
        <v>0</v>
      </c>
      <c r="T874">
        <v>0</v>
      </c>
      <c r="U874">
        <v>0</v>
      </c>
      <c r="V874">
        <v>0</v>
      </c>
      <c r="W874">
        <v>0</v>
      </c>
      <c r="X874">
        <v>0</v>
      </c>
      <c r="Y874">
        <v>6.8</v>
      </c>
      <c r="Z874">
        <v>0</v>
      </c>
      <c r="AA874">
        <v>12</v>
      </c>
      <c r="AB874">
        <v>0</v>
      </c>
      <c r="AC874">
        <v>0</v>
      </c>
      <c r="AD874">
        <v>0</v>
      </c>
      <c r="AE874">
        <v>0</v>
      </c>
      <c r="AF874">
        <v>0.2</v>
      </c>
      <c r="AG874">
        <v>0</v>
      </c>
      <c r="AH874">
        <v>0</v>
      </c>
      <c r="AI874">
        <v>0</v>
      </c>
      <c r="AJ874">
        <v>10</v>
      </c>
      <c r="AK874">
        <v>0</v>
      </c>
      <c r="AL874">
        <v>11</v>
      </c>
      <c r="AM874">
        <v>0</v>
      </c>
      <c r="AN874">
        <v>16</v>
      </c>
      <c r="AO874">
        <v>22.4</v>
      </c>
      <c r="AP874">
        <v>9.1999999999999993</v>
      </c>
      <c r="AQ874">
        <v>10</v>
      </c>
      <c r="AR874">
        <v>0.7</v>
      </c>
      <c r="AS874">
        <v>1</v>
      </c>
      <c r="AT874">
        <v>1</v>
      </c>
      <c r="AU874">
        <v>1</v>
      </c>
      <c r="AV874">
        <v>1</v>
      </c>
      <c r="AW874">
        <v>1</v>
      </c>
      <c r="AX874">
        <v>1</v>
      </c>
      <c r="AY874">
        <v>1</v>
      </c>
      <c r="AZ874">
        <v>1</v>
      </c>
      <c r="BA874">
        <v>1</v>
      </c>
      <c r="BB874">
        <v>1</v>
      </c>
      <c r="BC874">
        <v>1</v>
      </c>
      <c r="BD874">
        <v>1</v>
      </c>
      <c r="BE874">
        <v>1</v>
      </c>
      <c r="BF874">
        <v>1</v>
      </c>
      <c r="BG874">
        <v>1</v>
      </c>
      <c r="BH874">
        <v>1</v>
      </c>
      <c r="BI874">
        <v>1</v>
      </c>
      <c r="BJ874">
        <v>1</v>
      </c>
      <c r="BK874">
        <v>1</v>
      </c>
      <c r="BL874">
        <v>1</v>
      </c>
      <c r="BM874">
        <v>1</v>
      </c>
      <c r="BN874">
        <v>1</v>
      </c>
      <c r="BO874">
        <v>1</v>
      </c>
      <c r="BP874">
        <v>1</v>
      </c>
      <c r="BQ874">
        <v>1</v>
      </c>
      <c r="BR874">
        <v>1</v>
      </c>
      <c r="BS874">
        <v>1</v>
      </c>
      <c r="BT874">
        <v>1</v>
      </c>
      <c r="BU874">
        <v>1</v>
      </c>
      <c r="BV874">
        <v>1</v>
      </c>
      <c r="BW874">
        <v>1</v>
      </c>
    </row>
    <row r="875" spans="1:75" x14ac:dyDescent="0.25">
      <c r="A875">
        <v>2449000</v>
      </c>
      <c r="B875">
        <v>2</v>
      </c>
      <c r="C875" s="1">
        <v>17746</v>
      </c>
      <c r="D875">
        <v>1</v>
      </c>
      <c r="E875">
        <v>38</v>
      </c>
      <c r="F875">
        <v>103.2</v>
      </c>
      <c r="G875">
        <v>8</v>
      </c>
      <c r="H875">
        <v>8</v>
      </c>
      <c r="I875">
        <v>1</v>
      </c>
      <c r="J875">
        <v>1</v>
      </c>
      <c r="K875">
        <v>0</v>
      </c>
      <c r="L875">
        <v>911.90002441406205</v>
      </c>
      <c r="M875">
        <v>1</v>
      </c>
      <c r="N875">
        <v>0</v>
      </c>
      <c r="O875">
        <v>0.1</v>
      </c>
      <c r="P875">
        <v>0</v>
      </c>
      <c r="Q875">
        <v>0</v>
      </c>
      <c r="R875">
        <v>0</v>
      </c>
      <c r="S875">
        <v>12</v>
      </c>
      <c r="T875">
        <v>10</v>
      </c>
      <c r="U875">
        <v>38</v>
      </c>
      <c r="V875">
        <v>0</v>
      </c>
      <c r="W875">
        <v>0</v>
      </c>
      <c r="X875">
        <v>0</v>
      </c>
      <c r="Y875">
        <v>10</v>
      </c>
      <c r="Z875">
        <v>21</v>
      </c>
      <c r="AA875">
        <v>0</v>
      </c>
      <c r="AB875">
        <v>0</v>
      </c>
      <c r="AC875">
        <v>0.1</v>
      </c>
      <c r="AD875">
        <v>0</v>
      </c>
      <c r="AE875">
        <v>0</v>
      </c>
      <c r="AF875">
        <v>0</v>
      </c>
      <c r="AG875">
        <v>0</v>
      </c>
      <c r="AH875">
        <v>0</v>
      </c>
      <c r="AI875">
        <v>0</v>
      </c>
      <c r="AJ875">
        <v>0</v>
      </c>
      <c r="AK875">
        <v>0</v>
      </c>
      <c r="AL875">
        <v>0</v>
      </c>
      <c r="AM875">
        <v>0</v>
      </c>
      <c r="AN875">
        <v>12</v>
      </c>
      <c r="AO875">
        <v>0</v>
      </c>
      <c r="AP875">
        <v>0</v>
      </c>
      <c r="AQ875">
        <v>0</v>
      </c>
      <c r="AR875">
        <v>0</v>
      </c>
      <c r="AS875">
        <v>1</v>
      </c>
      <c r="AT875">
        <v>1</v>
      </c>
      <c r="AU875">
        <v>1</v>
      </c>
      <c r="AV875">
        <v>1</v>
      </c>
      <c r="AW875">
        <v>1</v>
      </c>
      <c r="AX875">
        <v>1</v>
      </c>
      <c r="AY875">
        <v>1</v>
      </c>
      <c r="AZ875">
        <v>1</v>
      </c>
      <c r="BA875">
        <v>1</v>
      </c>
      <c r="BB875">
        <v>1</v>
      </c>
      <c r="BC875">
        <v>1</v>
      </c>
      <c r="BD875">
        <v>1</v>
      </c>
      <c r="BE875">
        <v>1</v>
      </c>
      <c r="BF875">
        <v>1</v>
      </c>
      <c r="BG875">
        <v>1</v>
      </c>
      <c r="BH875">
        <v>1</v>
      </c>
      <c r="BI875">
        <v>1</v>
      </c>
      <c r="BJ875">
        <v>1</v>
      </c>
      <c r="BK875">
        <v>1</v>
      </c>
      <c r="BL875">
        <v>1</v>
      </c>
      <c r="BM875">
        <v>1</v>
      </c>
      <c r="BN875">
        <v>1</v>
      </c>
      <c r="BO875">
        <v>1</v>
      </c>
      <c r="BP875">
        <v>1</v>
      </c>
      <c r="BQ875">
        <v>1</v>
      </c>
      <c r="BR875">
        <v>1</v>
      </c>
      <c r="BS875">
        <v>1</v>
      </c>
      <c r="BT875">
        <v>1</v>
      </c>
      <c r="BU875">
        <v>1</v>
      </c>
      <c r="BV875">
        <v>1</v>
      </c>
      <c r="BW875">
        <v>1</v>
      </c>
    </row>
    <row r="876" spans="1:75" x14ac:dyDescent="0.25">
      <c r="A876">
        <v>2449000</v>
      </c>
      <c r="B876">
        <v>2</v>
      </c>
      <c r="C876" s="1">
        <v>17777</v>
      </c>
      <c r="D876">
        <v>1</v>
      </c>
      <c r="E876">
        <v>10</v>
      </c>
      <c r="F876">
        <v>38.299999999999997</v>
      </c>
      <c r="G876">
        <v>12</v>
      </c>
      <c r="H876">
        <v>7</v>
      </c>
      <c r="I876">
        <v>1</v>
      </c>
      <c r="J876">
        <v>1</v>
      </c>
      <c r="K876">
        <v>0</v>
      </c>
      <c r="L876">
        <v>911.90002441406205</v>
      </c>
      <c r="M876">
        <v>1</v>
      </c>
      <c r="N876">
        <v>0</v>
      </c>
      <c r="O876">
        <v>0</v>
      </c>
      <c r="P876">
        <v>0</v>
      </c>
      <c r="Q876">
        <v>0</v>
      </c>
      <c r="R876">
        <v>0</v>
      </c>
      <c r="S876">
        <v>0</v>
      </c>
      <c r="T876">
        <v>0</v>
      </c>
      <c r="U876">
        <v>0</v>
      </c>
      <c r="V876">
        <v>0</v>
      </c>
      <c r="W876">
        <v>0</v>
      </c>
      <c r="X876">
        <v>0</v>
      </c>
      <c r="Y876">
        <v>10</v>
      </c>
      <c r="Z876">
        <v>6.8</v>
      </c>
      <c r="AA876">
        <v>0</v>
      </c>
      <c r="AB876">
        <v>0</v>
      </c>
      <c r="AC876">
        <v>0</v>
      </c>
      <c r="AD876">
        <v>0</v>
      </c>
      <c r="AE876">
        <v>0.6</v>
      </c>
      <c r="AF876">
        <v>10</v>
      </c>
      <c r="AG876">
        <v>0</v>
      </c>
      <c r="AH876">
        <v>0.3</v>
      </c>
      <c r="AI876">
        <v>0</v>
      </c>
      <c r="AJ876">
        <v>0</v>
      </c>
      <c r="AK876">
        <v>0</v>
      </c>
      <c r="AL876">
        <v>0</v>
      </c>
      <c r="AM876">
        <v>0</v>
      </c>
      <c r="AN876">
        <v>0.6</v>
      </c>
      <c r="AO876">
        <v>10</v>
      </c>
      <c r="AP876">
        <v>0</v>
      </c>
      <c r="AQ876">
        <v>0</v>
      </c>
      <c r="AS876">
        <v>1</v>
      </c>
      <c r="AT876">
        <v>1</v>
      </c>
      <c r="AU876">
        <v>1</v>
      </c>
      <c r="AV876">
        <v>1</v>
      </c>
      <c r="AW876">
        <v>1</v>
      </c>
      <c r="AX876">
        <v>1</v>
      </c>
      <c r="AY876">
        <v>1</v>
      </c>
      <c r="AZ876">
        <v>1</v>
      </c>
      <c r="BA876">
        <v>1</v>
      </c>
      <c r="BB876">
        <v>1</v>
      </c>
      <c r="BC876">
        <v>1</v>
      </c>
      <c r="BD876">
        <v>1</v>
      </c>
      <c r="BE876">
        <v>1</v>
      </c>
      <c r="BF876">
        <v>1</v>
      </c>
      <c r="BG876">
        <v>1</v>
      </c>
      <c r="BH876">
        <v>1</v>
      </c>
      <c r="BI876">
        <v>1</v>
      </c>
      <c r="BJ876">
        <v>1</v>
      </c>
      <c r="BK876">
        <v>1</v>
      </c>
      <c r="BL876">
        <v>1</v>
      </c>
      <c r="BM876">
        <v>1</v>
      </c>
      <c r="BN876">
        <v>1</v>
      </c>
      <c r="BO876">
        <v>1</v>
      </c>
      <c r="BP876">
        <v>1</v>
      </c>
      <c r="BQ876">
        <v>1</v>
      </c>
      <c r="BR876">
        <v>1</v>
      </c>
      <c r="BS876">
        <v>1</v>
      </c>
      <c r="BT876">
        <v>1</v>
      </c>
      <c r="BU876">
        <v>1</v>
      </c>
      <c r="BV876">
        <v>1</v>
      </c>
      <c r="BW876">
        <v>0</v>
      </c>
    </row>
    <row r="877" spans="1:75" x14ac:dyDescent="0.25">
      <c r="A877">
        <v>2449000</v>
      </c>
      <c r="B877">
        <v>2</v>
      </c>
      <c r="C877" s="1">
        <v>17807</v>
      </c>
      <c r="D877">
        <v>1</v>
      </c>
      <c r="F877">
        <v>100.3</v>
      </c>
      <c r="J877">
        <v>2</v>
      </c>
      <c r="K877">
        <v>0</v>
      </c>
      <c r="L877">
        <v>911.90002441406205</v>
      </c>
      <c r="M877">
        <v>1</v>
      </c>
      <c r="P877">
        <v>0</v>
      </c>
      <c r="Q877">
        <v>0.3</v>
      </c>
      <c r="R877">
        <v>0</v>
      </c>
      <c r="S877">
        <v>0</v>
      </c>
      <c r="T877">
        <v>0</v>
      </c>
      <c r="U877">
        <v>0</v>
      </c>
      <c r="V877">
        <v>0</v>
      </c>
      <c r="W877">
        <v>0.4</v>
      </c>
      <c r="X877">
        <v>6.2</v>
      </c>
      <c r="Y877">
        <v>0.1</v>
      </c>
      <c r="Z877">
        <v>0</v>
      </c>
      <c r="AA877">
        <v>0</v>
      </c>
      <c r="AB877">
        <v>0</v>
      </c>
      <c r="AC877">
        <v>0</v>
      </c>
      <c r="AD877">
        <v>0</v>
      </c>
      <c r="AE877">
        <v>0</v>
      </c>
      <c r="AF877">
        <v>0</v>
      </c>
      <c r="AG877">
        <v>0</v>
      </c>
      <c r="AH877">
        <v>0</v>
      </c>
      <c r="AI877">
        <v>0</v>
      </c>
      <c r="AJ877">
        <v>0</v>
      </c>
      <c r="AK877">
        <v>0</v>
      </c>
      <c r="AL877">
        <v>10</v>
      </c>
      <c r="AM877">
        <v>0</v>
      </c>
      <c r="AN877">
        <v>0</v>
      </c>
      <c r="AO877">
        <v>22</v>
      </c>
      <c r="AP877">
        <v>21</v>
      </c>
      <c r="AQ877">
        <v>0</v>
      </c>
      <c r="AR877">
        <v>0</v>
      </c>
      <c r="AS877">
        <v>1</v>
      </c>
      <c r="AT877">
        <v>1</v>
      </c>
      <c r="AU877">
        <v>1</v>
      </c>
      <c r="AV877">
        <v>1</v>
      </c>
      <c r="AW877">
        <v>1</v>
      </c>
      <c r="AX877">
        <v>1</v>
      </c>
      <c r="AY877">
        <v>1</v>
      </c>
      <c r="AZ877">
        <v>1</v>
      </c>
      <c r="BA877">
        <v>1</v>
      </c>
      <c r="BB877">
        <v>1</v>
      </c>
      <c r="BC877">
        <v>1</v>
      </c>
      <c r="BD877">
        <v>1</v>
      </c>
      <c r="BE877">
        <v>1</v>
      </c>
      <c r="BF877">
        <v>1</v>
      </c>
      <c r="BG877">
        <v>1</v>
      </c>
      <c r="BH877">
        <v>1</v>
      </c>
      <c r="BI877">
        <v>1</v>
      </c>
      <c r="BJ877">
        <v>1</v>
      </c>
      <c r="BK877">
        <v>1</v>
      </c>
      <c r="BL877">
        <v>1</v>
      </c>
      <c r="BM877">
        <v>1</v>
      </c>
      <c r="BN877">
        <v>1</v>
      </c>
      <c r="BO877">
        <v>1</v>
      </c>
      <c r="BP877">
        <v>1</v>
      </c>
      <c r="BQ877">
        <v>1</v>
      </c>
      <c r="BR877">
        <v>1</v>
      </c>
      <c r="BS877">
        <v>1</v>
      </c>
      <c r="BT877">
        <v>1</v>
      </c>
      <c r="BU877">
        <v>1</v>
      </c>
      <c r="BV877">
        <v>1</v>
      </c>
      <c r="BW877">
        <v>1</v>
      </c>
    </row>
    <row r="878" spans="1:75" x14ac:dyDescent="0.25">
      <c r="A878">
        <v>2449000</v>
      </c>
      <c r="B878">
        <v>2</v>
      </c>
      <c r="C878" s="1">
        <v>17838</v>
      </c>
      <c r="D878">
        <v>1</v>
      </c>
      <c r="F878">
        <v>66.400000000000006</v>
      </c>
      <c r="J878">
        <v>2</v>
      </c>
      <c r="K878">
        <v>0</v>
      </c>
      <c r="L878">
        <v>911.90002441406205</v>
      </c>
      <c r="M878">
        <v>1</v>
      </c>
      <c r="P878">
        <v>0</v>
      </c>
      <c r="Q878">
        <v>0</v>
      </c>
      <c r="R878">
        <v>0</v>
      </c>
      <c r="S878">
        <v>0</v>
      </c>
      <c r="T878">
        <v>0</v>
      </c>
      <c r="U878">
        <v>10</v>
      </c>
      <c r="V878">
        <v>0</v>
      </c>
      <c r="W878">
        <v>0</v>
      </c>
      <c r="X878">
        <v>0</v>
      </c>
      <c r="Y878">
        <v>0.7</v>
      </c>
      <c r="Z878">
        <v>0</v>
      </c>
      <c r="AA878">
        <v>0</v>
      </c>
      <c r="AB878">
        <v>0</v>
      </c>
      <c r="AC878">
        <v>0</v>
      </c>
      <c r="AD878">
        <v>0.6</v>
      </c>
      <c r="AE878">
        <v>0</v>
      </c>
      <c r="AF878">
        <v>0</v>
      </c>
      <c r="AG878">
        <v>0.7</v>
      </c>
      <c r="AH878">
        <v>0</v>
      </c>
      <c r="AI878">
        <v>0</v>
      </c>
      <c r="AJ878">
        <v>0</v>
      </c>
      <c r="AK878">
        <v>0</v>
      </c>
      <c r="AL878">
        <v>0</v>
      </c>
      <c r="AM878">
        <v>0.1</v>
      </c>
      <c r="AN878">
        <v>6.8</v>
      </c>
      <c r="AO878">
        <v>0</v>
      </c>
      <c r="AP878">
        <v>0</v>
      </c>
      <c r="AQ878">
        <v>0</v>
      </c>
      <c r="AS878">
        <v>1</v>
      </c>
      <c r="AT878">
        <v>1</v>
      </c>
      <c r="AU878">
        <v>1</v>
      </c>
      <c r="AV878">
        <v>1</v>
      </c>
      <c r="AW878">
        <v>1</v>
      </c>
      <c r="AX878">
        <v>1</v>
      </c>
      <c r="AY878">
        <v>1</v>
      </c>
      <c r="AZ878">
        <v>1</v>
      </c>
      <c r="BA878">
        <v>1</v>
      </c>
      <c r="BB878">
        <v>1</v>
      </c>
      <c r="BC878">
        <v>1</v>
      </c>
      <c r="BD878">
        <v>1</v>
      </c>
      <c r="BE878">
        <v>1</v>
      </c>
      <c r="BF878">
        <v>1</v>
      </c>
      <c r="BG878">
        <v>1</v>
      </c>
      <c r="BH878">
        <v>1</v>
      </c>
      <c r="BI878">
        <v>1</v>
      </c>
      <c r="BJ878">
        <v>1</v>
      </c>
      <c r="BK878">
        <v>1</v>
      </c>
      <c r="BL878">
        <v>1</v>
      </c>
      <c r="BM878">
        <v>1</v>
      </c>
      <c r="BN878">
        <v>1</v>
      </c>
      <c r="BO878">
        <v>1</v>
      </c>
      <c r="BP878">
        <v>1</v>
      </c>
      <c r="BQ878">
        <v>1</v>
      </c>
      <c r="BR878">
        <v>1</v>
      </c>
      <c r="BS878">
        <v>1</v>
      </c>
      <c r="BT878">
        <v>1</v>
      </c>
      <c r="BU878">
        <v>1</v>
      </c>
      <c r="BV878">
        <v>1</v>
      </c>
      <c r="BW878">
        <v>0</v>
      </c>
    </row>
    <row r="879" spans="1:75" x14ac:dyDescent="0.25">
      <c r="A879">
        <v>2449000</v>
      </c>
      <c r="B879">
        <v>2</v>
      </c>
      <c r="C879" s="1">
        <v>17868</v>
      </c>
      <c r="D879">
        <v>1</v>
      </c>
      <c r="E879">
        <v>19</v>
      </c>
      <c r="F879">
        <v>53</v>
      </c>
      <c r="G879">
        <v>19</v>
      </c>
      <c r="H879">
        <v>5</v>
      </c>
      <c r="I879">
        <v>1</v>
      </c>
      <c r="J879">
        <v>1</v>
      </c>
      <c r="K879">
        <v>0</v>
      </c>
      <c r="L879">
        <v>911.90002441406205</v>
      </c>
      <c r="M879">
        <v>1</v>
      </c>
      <c r="N879">
        <v>0</v>
      </c>
      <c r="O879">
        <v>0</v>
      </c>
      <c r="P879">
        <v>0</v>
      </c>
      <c r="Q879">
        <v>0.1</v>
      </c>
      <c r="R879">
        <v>0</v>
      </c>
      <c r="S879">
        <v>0</v>
      </c>
      <c r="T879">
        <v>0</v>
      </c>
      <c r="U879">
        <v>0</v>
      </c>
      <c r="V879">
        <v>17.100000000000001</v>
      </c>
      <c r="W879">
        <v>0</v>
      </c>
      <c r="X879">
        <v>0</v>
      </c>
      <c r="Y879">
        <v>10</v>
      </c>
      <c r="Z879">
        <v>0</v>
      </c>
      <c r="AA879">
        <v>0</v>
      </c>
      <c r="AB879">
        <v>0</v>
      </c>
      <c r="AC879">
        <v>0</v>
      </c>
      <c r="AD879">
        <v>0</v>
      </c>
      <c r="AE879">
        <v>0</v>
      </c>
      <c r="AF879">
        <v>19</v>
      </c>
      <c r="AG879">
        <v>0</v>
      </c>
      <c r="AH879">
        <v>0</v>
      </c>
      <c r="AI879">
        <v>0</v>
      </c>
      <c r="AJ879">
        <v>0</v>
      </c>
      <c r="AK879">
        <v>0</v>
      </c>
      <c r="AL879">
        <v>0</v>
      </c>
      <c r="AM879">
        <v>0</v>
      </c>
      <c r="AN879">
        <v>0</v>
      </c>
      <c r="AO879">
        <v>6.8</v>
      </c>
      <c r="AP879">
        <v>0</v>
      </c>
      <c r="AQ879">
        <v>0</v>
      </c>
      <c r="AR879">
        <v>0</v>
      </c>
      <c r="AS879">
        <v>1</v>
      </c>
      <c r="AT879">
        <v>1</v>
      </c>
      <c r="AU879">
        <v>1</v>
      </c>
      <c r="AV879">
        <v>1</v>
      </c>
      <c r="AW879">
        <v>1</v>
      </c>
      <c r="AX879">
        <v>1</v>
      </c>
      <c r="AY879">
        <v>1</v>
      </c>
      <c r="AZ879">
        <v>1</v>
      </c>
      <c r="BA879">
        <v>1</v>
      </c>
      <c r="BB879">
        <v>1</v>
      </c>
      <c r="BC879">
        <v>1</v>
      </c>
      <c r="BD879">
        <v>1</v>
      </c>
      <c r="BE879">
        <v>1</v>
      </c>
      <c r="BF879">
        <v>1</v>
      </c>
      <c r="BG879">
        <v>1</v>
      </c>
      <c r="BH879">
        <v>1</v>
      </c>
      <c r="BI879">
        <v>1</v>
      </c>
      <c r="BJ879">
        <v>1</v>
      </c>
      <c r="BK879">
        <v>1</v>
      </c>
      <c r="BL879">
        <v>1</v>
      </c>
      <c r="BM879">
        <v>1</v>
      </c>
      <c r="BN879">
        <v>1</v>
      </c>
      <c r="BO879">
        <v>1</v>
      </c>
      <c r="BP879">
        <v>1</v>
      </c>
      <c r="BQ879">
        <v>1</v>
      </c>
      <c r="BR879">
        <v>1</v>
      </c>
      <c r="BS879">
        <v>1</v>
      </c>
      <c r="BT879">
        <v>1</v>
      </c>
      <c r="BU879">
        <v>1</v>
      </c>
      <c r="BV879">
        <v>1</v>
      </c>
      <c r="BW879">
        <v>1</v>
      </c>
    </row>
    <row r="880" spans="1:75" x14ac:dyDescent="0.25">
      <c r="A880">
        <v>2449000</v>
      </c>
      <c r="B880">
        <v>2</v>
      </c>
      <c r="C880" s="1">
        <v>17899</v>
      </c>
      <c r="D880">
        <v>1</v>
      </c>
      <c r="E880">
        <v>25</v>
      </c>
      <c r="F880">
        <v>78</v>
      </c>
      <c r="G880">
        <v>18</v>
      </c>
      <c r="H880">
        <v>7</v>
      </c>
      <c r="I880">
        <v>1</v>
      </c>
      <c r="J880">
        <v>1</v>
      </c>
      <c r="K880">
        <v>0</v>
      </c>
      <c r="L880">
        <v>767.90002441406205</v>
      </c>
      <c r="M880">
        <v>1</v>
      </c>
      <c r="N880">
        <v>0</v>
      </c>
      <c r="O880">
        <v>0</v>
      </c>
      <c r="P880">
        <v>0</v>
      </c>
      <c r="Q880">
        <v>0</v>
      </c>
      <c r="R880">
        <v>0</v>
      </c>
      <c r="S880">
        <v>0</v>
      </c>
      <c r="T880">
        <v>10.199999999999999</v>
      </c>
      <c r="U880">
        <v>0.6</v>
      </c>
      <c r="V880">
        <v>12</v>
      </c>
      <c r="W880">
        <v>0</v>
      </c>
      <c r="X880">
        <v>6.2</v>
      </c>
      <c r="Y880">
        <v>0</v>
      </c>
      <c r="Z880">
        <v>0</v>
      </c>
      <c r="AA880">
        <v>0</v>
      </c>
      <c r="AB880">
        <v>0</v>
      </c>
      <c r="AC880">
        <v>12</v>
      </c>
      <c r="AD880">
        <v>0</v>
      </c>
      <c r="AE880">
        <v>25</v>
      </c>
      <c r="AF880">
        <v>0</v>
      </c>
      <c r="AG880">
        <v>0</v>
      </c>
      <c r="AH880">
        <v>0</v>
      </c>
      <c r="AI880">
        <v>0</v>
      </c>
      <c r="AJ880">
        <v>0</v>
      </c>
      <c r="AK880">
        <v>0</v>
      </c>
      <c r="AL880">
        <v>0</v>
      </c>
      <c r="AM880">
        <v>0</v>
      </c>
      <c r="AN880">
        <v>0</v>
      </c>
      <c r="AO880">
        <v>0</v>
      </c>
      <c r="AP880">
        <v>0</v>
      </c>
      <c r="AQ880">
        <v>12</v>
      </c>
      <c r="AR880">
        <v>0</v>
      </c>
      <c r="AS880">
        <v>1</v>
      </c>
      <c r="AT880">
        <v>1</v>
      </c>
      <c r="AU880">
        <v>1</v>
      </c>
      <c r="AV880">
        <v>1</v>
      </c>
      <c r="AW880">
        <v>1</v>
      </c>
      <c r="AX880">
        <v>1</v>
      </c>
      <c r="AY880">
        <v>1</v>
      </c>
      <c r="AZ880">
        <v>1</v>
      </c>
      <c r="BA880">
        <v>1</v>
      </c>
      <c r="BB880">
        <v>1</v>
      </c>
      <c r="BC880">
        <v>1</v>
      </c>
      <c r="BD880">
        <v>1</v>
      </c>
      <c r="BE880">
        <v>1</v>
      </c>
      <c r="BF880">
        <v>1</v>
      </c>
      <c r="BG880">
        <v>1</v>
      </c>
      <c r="BH880">
        <v>1</v>
      </c>
      <c r="BI880">
        <v>1</v>
      </c>
      <c r="BJ880">
        <v>1</v>
      </c>
      <c r="BK880">
        <v>1</v>
      </c>
      <c r="BL880">
        <v>1</v>
      </c>
      <c r="BM880">
        <v>1</v>
      </c>
      <c r="BN880">
        <v>1</v>
      </c>
      <c r="BO880">
        <v>1</v>
      </c>
      <c r="BP880">
        <v>1</v>
      </c>
      <c r="BQ880">
        <v>1</v>
      </c>
      <c r="BR880">
        <v>1</v>
      </c>
      <c r="BS880">
        <v>1</v>
      </c>
      <c r="BT880">
        <v>1</v>
      </c>
      <c r="BU880">
        <v>1</v>
      </c>
      <c r="BV880">
        <v>1</v>
      </c>
      <c r="BW880">
        <v>1</v>
      </c>
    </row>
    <row r="881" spans="1:75" x14ac:dyDescent="0.25">
      <c r="A881">
        <v>2449000</v>
      </c>
      <c r="B881">
        <v>2</v>
      </c>
      <c r="C881" s="1">
        <v>17930</v>
      </c>
      <c r="D881">
        <v>1</v>
      </c>
      <c r="E881">
        <v>24</v>
      </c>
      <c r="F881">
        <v>102</v>
      </c>
      <c r="G881">
        <v>16</v>
      </c>
      <c r="H881">
        <v>6</v>
      </c>
      <c r="I881">
        <v>1</v>
      </c>
      <c r="J881">
        <v>1</v>
      </c>
      <c r="K881">
        <v>0</v>
      </c>
      <c r="L881">
        <v>767.90002441406205</v>
      </c>
      <c r="M881">
        <v>1</v>
      </c>
      <c r="N881">
        <v>0</v>
      </c>
      <c r="O881">
        <v>0</v>
      </c>
      <c r="P881">
        <v>0</v>
      </c>
      <c r="Q881">
        <v>0</v>
      </c>
      <c r="R881">
        <v>10</v>
      </c>
      <c r="S881">
        <v>0</v>
      </c>
      <c r="T881">
        <v>12</v>
      </c>
      <c r="U881">
        <v>22</v>
      </c>
      <c r="V881">
        <v>0</v>
      </c>
      <c r="W881">
        <v>0</v>
      </c>
      <c r="X881">
        <v>0</v>
      </c>
      <c r="Y881">
        <v>0</v>
      </c>
      <c r="Z881">
        <v>0</v>
      </c>
      <c r="AA881">
        <v>0</v>
      </c>
      <c r="AB881">
        <v>0</v>
      </c>
      <c r="AC881">
        <v>24</v>
      </c>
      <c r="AD881">
        <v>0</v>
      </c>
      <c r="AE881">
        <v>0</v>
      </c>
      <c r="AF881">
        <v>0</v>
      </c>
      <c r="AG881">
        <v>0</v>
      </c>
      <c r="AH881">
        <v>22</v>
      </c>
      <c r="AI881">
        <v>0</v>
      </c>
      <c r="AJ881">
        <v>0</v>
      </c>
      <c r="AK881">
        <v>0</v>
      </c>
      <c r="AL881">
        <v>0</v>
      </c>
      <c r="AM881">
        <v>0</v>
      </c>
      <c r="AN881">
        <v>0</v>
      </c>
      <c r="AO881">
        <v>12</v>
      </c>
      <c r="AS881">
        <v>1</v>
      </c>
      <c r="AT881">
        <v>1</v>
      </c>
      <c r="AU881">
        <v>1</v>
      </c>
      <c r="AV881">
        <v>1</v>
      </c>
      <c r="AW881">
        <v>1</v>
      </c>
      <c r="AX881">
        <v>1</v>
      </c>
      <c r="AY881">
        <v>1</v>
      </c>
      <c r="AZ881">
        <v>1</v>
      </c>
      <c r="BA881">
        <v>1</v>
      </c>
      <c r="BB881">
        <v>1</v>
      </c>
      <c r="BC881">
        <v>1</v>
      </c>
      <c r="BD881">
        <v>1</v>
      </c>
      <c r="BE881">
        <v>1</v>
      </c>
      <c r="BF881">
        <v>1</v>
      </c>
      <c r="BG881">
        <v>1</v>
      </c>
      <c r="BH881">
        <v>1</v>
      </c>
      <c r="BI881">
        <v>1</v>
      </c>
      <c r="BJ881">
        <v>1</v>
      </c>
      <c r="BK881">
        <v>1</v>
      </c>
      <c r="BL881">
        <v>1</v>
      </c>
      <c r="BM881">
        <v>1</v>
      </c>
      <c r="BN881">
        <v>1</v>
      </c>
      <c r="BO881">
        <v>1</v>
      </c>
      <c r="BP881">
        <v>1</v>
      </c>
      <c r="BQ881">
        <v>1</v>
      </c>
      <c r="BR881">
        <v>1</v>
      </c>
      <c r="BS881">
        <v>1</v>
      </c>
      <c r="BT881">
        <v>1</v>
      </c>
      <c r="BU881">
        <v>0</v>
      </c>
      <c r="BV881">
        <v>0</v>
      </c>
      <c r="BW881">
        <v>0</v>
      </c>
    </row>
    <row r="882" spans="1:75" x14ac:dyDescent="0.25">
      <c r="A882">
        <v>2449000</v>
      </c>
      <c r="B882">
        <v>2</v>
      </c>
      <c r="C882" s="1">
        <v>17958</v>
      </c>
      <c r="D882">
        <v>1</v>
      </c>
      <c r="E882">
        <v>25</v>
      </c>
      <c r="F882">
        <v>99.2</v>
      </c>
      <c r="G882">
        <v>7</v>
      </c>
      <c r="H882">
        <v>7</v>
      </c>
      <c r="I882">
        <v>1</v>
      </c>
      <c r="J882">
        <v>1</v>
      </c>
      <c r="K882">
        <v>0</v>
      </c>
      <c r="L882">
        <v>767.90002441406205</v>
      </c>
      <c r="M882">
        <v>1</v>
      </c>
      <c r="N882">
        <v>0</v>
      </c>
      <c r="O882">
        <v>0</v>
      </c>
      <c r="P882">
        <v>17</v>
      </c>
      <c r="Q882">
        <v>0</v>
      </c>
      <c r="R882">
        <v>12</v>
      </c>
      <c r="S882">
        <v>0</v>
      </c>
      <c r="T882">
        <v>25</v>
      </c>
      <c r="U882">
        <v>21.2</v>
      </c>
      <c r="V882">
        <v>0</v>
      </c>
      <c r="W882">
        <v>0</v>
      </c>
      <c r="X882">
        <v>0</v>
      </c>
      <c r="Y882">
        <v>0</v>
      </c>
      <c r="Z882">
        <v>0</v>
      </c>
      <c r="AA882">
        <v>0</v>
      </c>
      <c r="AB882">
        <v>0</v>
      </c>
      <c r="AC882">
        <v>0</v>
      </c>
      <c r="AD882">
        <v>0</v>
      </c>
      <c r="AE882">
        <v>0</v>
      </c>
      <c r="AF882">
        <v>0</v>
      </c>
      <c r="AG882">
        <v>0</v>
      </c>
      <c r="AH882">
        <v>0</v>
      </c>
      <c r="AI882">
        <v>0</v>
      </c>
      <c r="AJ882">
        <v>0.2</v>
      </c>
      <c r="AK882">
        <v>0</v>
      </c>
      <c r="AL882">
        <v>0</v>
      </c>
      <c r="AM882">
        <v>0</v>
      </c>
      <c r="AN882">
        <v>6.8</v>
      </c>
      <c r="AO882">
        <v>0</v>
      </c>
      <c r="AP882">
        <v>0</v>
      </c>
      <c r="AQ882">
        <v>17</v>
      </c>
      <c r="AR882">
        <v>0</v>
      </c>
      <c r="AS882">
        <v>1</v>
      </c>
      <c r="AT882">
        <v>1</v>
      </c>
      <c r="AU882">
        <v>1</v>
      </c>
      <c r="AV882">
        <v>1</v>
      </c>
      <c r="AW882">
        <v>1</v>
      </c>
      <c r="AX882">
        <v>1</v>
      </c>
      <c r="AY882">
        <v>1</v>
      </c>
      <c r="AZ882">
        <v>1</v>
      </c>
      <c r="BA882">
        <v>1</v>
      </c>
      <c r="BB882">
        <v>1</v>
      </c>
      <c r="BC882">
        <v>1</v>
      </c>
      <c r="BD882">
        <v>1</v>
      </c>
      <c r="BE882">
        <v>1</v>
      </c>
      <c r="BF882">
        <v>1</v>
      </c>
      <c r="BG882">
        <v>1</v>
      </c>
      <c r="BH882">
        <v>1</v>
      </c>
      <c r="BI882">
        <v>1</v>
      </c>
      <c r="BJ882">
        <v>1</v>
      </c>
      <c r="BK882">
        <v>1</v>
      </c>
      <c r="BL882">
        <v>1</v>
      </c>
      <c r="BM882">
        <v>1</v>
      </c>
      <c r="BN882">
        <v>1</v>
      </c>
      <c r="BO882">
        <v>1</v>
      </c>
      <c r="BP882">
        <v>1</v>
      </c>
      <c r="BQ882">
        <v>1</v>
      </c>
      <c r="BR882">
        <v>1</v>
      </c>
      <c r="BS882">
        <v>1</v>
      </c>
      <c r="BT882">
        <v>1</v>
      </c>
      <c r="BU882">
        <v>1</v>
      </c>
      <c r="BV882">
        <v>1</v>
      </c>
      <c r="BW882">
        <v>1</v>
      </c>
    </row>
    <row r="883" spans="1:75" x14ac:dyDescent="0.25">
      <c r="A883">
        <v>2449000</v>
      </c>
      <c r="B883">
        <v>2</v>
      </c>
      <c r="C883" s="1">
        <v>17989</v>
      </c>
      <c r="D883">
        <v>1</v>
      </c>
      <c r="E883">
        <v>22</v>
      </c>
      <c r="F883">
        <v>54.2</v>
      </c>
      <c r="G883">
        <v>24</v>
      </c>
      <c r="H883">
        <v>5</v>
      </c>
      <c r="I883">
        <v>1</v>
      </c>
      <c r="J883">
        <v>1</v>
      </c>
      <c r="K883">
        <v>0</v>
      </c>
      <c r="L883">
        <v>767.90002441406205</v>
      </c>
      <c r="M883">
        <v>1</v>
      </c>
      <c r="N883">
        <v>0</v>
      </c>
      <c r="O883">
        <v>10</v>
      </c>
      <c r="P883">
        <v>0</v>
      </c>
      <c r="Q883">
        <v>0</v>
      </c>
      <c r="R883">
        <v>10</v>
      </c>
      <c r="S883">
        <v>0</v>
      </c>
      <c r="T883">
        <v>0</v>
      </c>
      <c r="U883">
        <v>0</v>
      </c>
      <c r="V883">
        <v>0</v>
      </c>
      <c r="W883">
        <v>0</v>
      </c>
      <c r="X883">
        <v>0</v>
      </c>
      <c r="Y883">
        <v>0</v>
      </c>
      <c r="Z883">
        <v>0</v>
      </c>
      <c r="AA883">
        <v>0</v>
      </c>
      <c r="AB883">
        <v>0.2</v>
      </c>
      <c r="AC883">
        <v>0</v>
      </c>
      <c r="AD883">
        <v>0</v>
      </c>
      <c r="AE883">
        <v>0</v>
      </c>
      <c r="AF883">
        <v>0</v>
      </c>
      <c r="AG883">
        <v>0</v>
      </c>
      <c r="AH883">
        <v>0</v>
      </c>
      <c r="AI883">
        <v>0</v>
      </c>
      <c r="AJ883">
        <v>0</v>
      </c>
      <c r="AK883">
        <v>22</v>
      </c>
      <c r="AL883">
        <v>12</v>
      </c>
      <c r="AM883">
        <v>0</v>
      </c>
      <c r="AN883">
        <v>0</v>
      </c>
      <c r="AO883">
        <v>0</v>
      </c>
      <c r="AP883">
        <v>0</v>
      </c>
      <c r="AQ883">
        <v>0</v>
      </c>
      <c r="AS883">
        <v>1</v>
      </c>
      <c r="AT883">
        <v>1</v>
      </c>
      <c r="AU883">
        <v>1</v>
      </c>
      <c r="AV883">
        <v>1</v>
      </c>
      <c r="AW883">
        <v>1</v>
      </c>
      <c r="AX883">
        <v>1</v>
      </c>
      <c r="AY883">
        <v>1</v>
      </c>
      <c r="AZ883">
        <v>1</v>
      </c>
      <c r="BA883">
        <v>1</v>
      </c>
      <c r="BB883">
        <v>1</v>
      </c>
      <c r="BC883">
        <v>1</v>
      </c>
      <c r="BD883">
        <v>1</v>
      </c>
      <c r="BE883">
        <v>1</v>
      </c>
      <c r="BF883">
        <v>1</v>
      </c>
      <c r="BG883">
        <v>1</v>
      </c>
      <c r="BH883">
        <v>1</v>
      </c>
      <c r="BI883">
        <v>1</v>
      </c>
      <c r="BJ883">
        <v>1</v>
      </c>
      <c r="BK883">
        <v>1</v>
      </c>
      <c r="BL883">
        <v>1</v>
      </c>
      <c r="BM883">
        <v>1</v>
      </c>
      <c r="BN883">
        <v>1</v>
      </c>
      <c r="BO883">
        <v>1</v>
      </c>
      <c r="BP883">
        <v>1</v>
      </c>
      <c r="BQ883">
        <v>1</v>
      </c>
      <c r="BR883">
        <v>1</v>
      </c>
      <c r="BS883">
        <v>1</v>
      </c>
      <c r="BT883">
        <v>1</v>
      </c>
      <c r="BU883">
        <v>1</v>
      </c>
      <c r="BV883">
        <v>1</v>
      </c>
      <c r="BW883">
        <v>0</v>
      </c>
    </row>
    <row r="884" spans="1:75" x14ac:dyDescent="0.25">
      <c r="A884">
        <v>2449000</v>
      </c>
      <c r="B884">
        <v>2</v>
      </c>
      <c r="C884" s="1">
        <v>18019</v>
      </c>
      <c r="D884">
        <v>1</v>
      </c>
      <c r="E884">
        <v>21</v>
      </c>
      <c r="F884">
        <v>49.3</v>
      </c>
      <c r="G884">
        <v>11</v>
      </c>
      <c r="H884">
        <v>5</v>
      </c>
      <c r="I884">
        <v>1</v>
      </c>
      <c r="J884">
        <v>1</v>
      </c>
      <c r="K884">
        <v>0</v>
      </c>
      <c r="L884">
        <v>767.90002441406205</v>
      </c>
      <c r="M884">
        <v>1</v>
      </c>
      <c r="N884">
        <v>0</v>
      </c>
      <c r="O884">
        <v>0</v>
      </c>
      <c r="P884">
        <v>0</v>
      </c>
      <c r="Q884">
        <v>10</v>
      </c>
      <c r="R884">
        <v>12</v>
      </c>
      <c r="S884">
        <v>0</v>
      </c>
      <c r="T884">
        <v>6.2</v>
      </c>
      <c r="U884">
        <v>0</v>
      </c>
      <c r="V884">
        <v>0</v>
      </c>
      <c r="W884">
        <v>0</v>
      </c>
      <c r="X884">
        <v>21</v>
      </c>
      <c r="Y884">
        <v>0</v>
      </c>
      <c r="Z884">
        <v>0</v>
      </c>
      <c r="AA884">
        <v>0</v>
      </c>
      <c r="AB884">
        <v>0</v>
      </c>
      <c r="AC884">
        <v>0</v>
      </c>
      <c r="AD884">
        <v>0</v>
      </c>
      <c r="AE884">
        <v>0</v>
      </c>
      <c r="AF884">
        <v>0</v>
      </c>
      <c r="AG884">
        <v>0</v>
      </c>
      <c r="AH884">
        <v>0</v>
      </c>
      <c r="AI884">
        <v>0</v>
      </c>
      <c r="AJ884">
        <v>0.1</v>
      </c>
      <c r="AK884">
        <v>0</v>
      </c>
      <c r="AL884">
        <v>0</v>
      </c>
      <c r="AM884">
        <v>0</v>
      </c>
      <c r="AN884">
        <v>0</v>
      </c>
      <c r="AO884">
        <v>0</v>
      </c>
      <c r="AP884">
        <v>0</v>
      </c>
      <c r="AQ884">
        <v>0</v>
      </c>
      <c r="AR884">
        <v>0</v>
      </c>
      <c r="AS884">
        <v>1</v>
      </c>
      <c r="AT884">
        <v>1</v>
      </c>
      <c r="AU884">
        <v>1</v>
      </c>
      <c r="AV884">
        <v>1</v>
      </c>
      <c r="AW884">
        <v>1</v>
      </c>
      <c r="AX884">
        <v>1</v>
      </c>
      <c r="AY884">
        <v>1</v>
      </c>
      <c r="AZ884">
        <v>1</v>
      </c>
      <c r="BA884">
        <v>1</v>
      </c>
      <c r="BB884">
        <v>1</v>
      </c>
      <c r="BC884">
        <v>1</v>
      </c>
      <c r="BD884">
        <v>1</v>
      </c>
      <c r="BE884">
        <v>1</v>
      </c>
      <c r="BF884">
        <v>1</v>
      </c>
      <c r="BG884">
        <v>1</v>
      </c>
      <c r="BH884">
        <v>1</v>
      </c>
      <c r="BI884">
        <v>1</v>
      </c>
      <c r="BJ884">
        <v>1</v>
      </c>
      <c r="BK884">
        <v>1</v>
      </c>
      <c r="BL884">
        <v>1</v>
      </c>
      <c r="BM884">
        <v>1</v>
      </c>
      <c r="BN884">
        <v>1</v>
      </c>
      <c r="BO884">
        <v>1</v>
      </c>
      <c r="BP884">
        <v>1</v>
      </c>
      <c r="BQ884">
        <v>1</v>
      </c>
      <c r="BR884">
        <v>1</v>
      </c>
      <c r="BS884">
        <v>1</v>
      </c>
      <c r="BT884">
        <v>1</v>
      </c>
      <c r="BU884">
        <v>1</v>
      </c>
      <c r="BV884">
        <v>1</v>
      </c>
      <c r="BW884">
        <v>1</v>
      </c>
    </row>
    <row r="885" spans="1:75" x14ac:dyDescent="0.25">
      <c r="A885">
        <v>2449000</v>
      </c>
      <c r="B885">
        <v>2</v>
      </c>
      <c r="C885" s="1">
        <v>18050</v>
      </c>
      <c r="D885">
        <v>1</v>
      </c>
      <c r="E885">
        <v>21</v>
      </c>
      <c r="F885">
        <v>43</v>
      </c>
      <c r="G885">
        <v>9</v>
      </c>
      <c r="H885">
        <v>3</v>
      </c>
      <c r="I885">
        <v>1</v>
      </c>
      <c r="J885">
        <v>1</v>
      </c>
      <c r="K885">
        <v>0</v>
      </c>
      <c r="L885">
        <v>767.90002441406205</v>
      </c>
      <c r="M885">
        <v>1</v>
      </c>
      <c r="N885">
        <v>0</v>
      </c>
      <c r="O885">
        <v>0</v>
      </c>
      <c r="P885">
        <v>0</v>
      </c>
      <c r="Q885">
        <v>0</v>
      </c>
      <c r="R885">
        <v>10</v>
      </c>
      <c r="S885">
        <v>0</v>
      </c>
      <c r="T885">
        <v>0</v>
      </c>
      <c r="U885">
        <v>0</v>
      </c>
      <c r="V885">
        <v>21</v>
      </c>
      <c r="W885">
        <v>0</v>
      </c>
      <c r="X885">
        <v>0</v>
      </c>
      <c r="Y885">
        <v>0</v>
      </c>
      <c r="Z885">
        <v>0</v>
      </c>
      <c r="AA885">
        <v>0</v>
      </c>
      <c r="AB885">
        <v>12</v>
      </c>
      <c r="AC885">
        <v>0</v>
      </c>
      <c r="AD885">
        <v>0</v>
      </c>
      <c r="AE885">
        <v>0</v>
      </c>
      <c r="AF885">
        <v>0</v>
      </c>
      <c r="AG885">
        <v>0</v>
      </c>
      <c r="AH885">
        <v>0</v>
      </c>
      <c r="AI885">
        <v>0</v>
      </c>
      <c r="AJ885">
        <v>0</v>
      </c>
      <c r="AK885">
        <v>0</v>
      </c>
      <c r="AL885">
        <v>0</v>
      </c>
      <c r="AM885">
        <v>0</v>
      </c>
      <c r="AN885">
        <v>0</v>
      </c>
      <c r="AO885">
        <v>0</v>
      </c>
      <c r="AP885">
        <v>0</v>
      </c>
      <c r="AQ885">
        <v>0</v>
      </c>
      <c r="AS885">
        <v>1</v>
      </c>
      <c r="AT885">
        <v>1</v>
      </c>
      <c r="AU885">
        <v>1</v>
      </c>
      <c r="AV885">
        <v>1</v>
      </c>
      <c r="AW885">
        <v>1</v>
      </c>
      <c r="AX885">
        <v>1</v>
      </c>
      <c r="AY885">
        <v>1</v>
      </c>
      <c r="AZ885">
        <v>1</v>
      </c>
      <c r="BA885">
        <v>1</v>
      </c>
      <c r="BB885">
        <v>1</v>
      </c>
      <c r="BC885">
        <v>1</v>
      </c>
      <c r="BD885">
        <v>1</v>
      </c>
      <c r="BE885">
        <v>1</v>
      </c>
      <c r="BF885">
        <v>1</v>
      </c>
      <c r="BG885">
        <v>1</v>
      </c>
      <c r="BH885">
        <v>1</v>
      </c>
      <c r="BI885">
        <v>1</v>
      </c>
      <c r="BJ885">
        <v>1</v>
      </c>
      <c r="BK885">
        <v>1</v>
      </c>
      <c r="BL885">
        <v>1</v>
      </c>
      <c r="BM885">
        <v>1</v>
      </c>
      <c r="BN885">
        <v>1</v>
      </c>
      <c r="BO885">
        <v>1</v>
      </c>
      <c r="BP885">
        <v>1</v>
      </c>
      <c r="BQ885">
        <v>1</v>
      </c>
      <c r="BR885">
        <v>1</v>
      </c>
      <c r="BS885">
        <v>1</v>
      </c>
      <c r="BT885">
        <v>1</v>
      </c>
      <c r="BU885">
        <v>1</v>
      </c>
      <c r="BV885">
        <v>1</v>
      </c>
      <c r="BW885">
        <v>0</v>
      </c>
    </row>
    <row r="886" spans="1:75" x14ac:dyDescent="0.25">
      <c r="A886">
        <v>2449000</v>
      </c>
      <c r="B886">
        <v>2</v>
      </c>
      <c r="C886" s="1">
        <v>18080</v>
      </c>
      <c r="D886">
        <v>1</v>
      </c>
      <c r="E886">
        <v>12.2</v>
      </c>
      <c r="F886">
        <v>28.7</v>
      </c>
      <c r="G886">
        <v>22</v>
      </c>
      <c r="H886">
        <v>4</v>
      </c>
      <c r="I886">
        <v>1</v>
      </c>
      <c r="J886">
        <v>1</v>
      </c>
      <c r="K886">
        <v>0</v>
      </c>
      <c r="L886">
        <v>767.90002441406205</v>
      </c>
      <c r="M886">
        <v>1</v>
      </c>
      <c r="N886">
        <v>0</v>
      </c>
      <c r="O886">
        <v>0</v>
      </c>
      <c r="P886">
        <v>0</v>
      </c>
      <c r="Q886">
        <v>0</v>
      </c>
      <c r="R886">
        <v>0</v>
      </c>
      <c r="S886">
        <v>0</v>
      </c>
      <c r="T886">
        <v>0</v>
      </c>
      <c r="U886">
        <v>0</v>
      </c>
      <c r="V886">
        <v>0.1</v>
      </c>
      <c r="W886">
        <v>0</v>
      </c>
      <c r="X886">
        <v>0</v>
      </c>
      <c r="Y886">
        <v>0</v>
      </c>
      <c r="Z886">
        <v>0</v>
      </c>
      <c r="AA886">
        <v>0</v>
      </c>
      <c r="AB886">
        <v>0</v>
      </c>
      <c r="AC886">
        <v>0</v>
      </c>
      <c r="AD886">
        <v>6.4</v>
      </c>
      <c r="AE886">
        <v>0</v>
      </c>
      <c r="AF886">
        <v>0</v>
      </c>
      <c r="AG886">
        <v>0</v>
      </c>
      <c r="AH886">
        <v>10</v>
      </c>
      <c r="AI886">
        <v>12.2</v>
      </c>
      <c r="AJ886">
        <v>0</v>
      </c>
      <c r="AK886">
        <v>0</v>
      </c>
      <c r="AL886">
        <v>0</v>
      </c>
      <c r="AM886">
        <v>0</v>
      </c>
      <c r="AN886">
        <v>0</v>
      </c>
      <c r="AO886">
        <v>0</v>
      </c>
      <c r="AP886">
        <v>0</v>
      </c>
      <c r="AQ886">
        <v>0</v>
      </c>
      <c r="AR886">
        <v>0</v>
      </c>
      <c r="AS886">
        <v>1</v>
      </c>
      <c r="AT886">
        <v>1</v>
      </c>
      <c r="AU886">
        <v>1</v>
      </c>
      <c r="AV886">
        <v>1</v>
      </c>
      <c r="AW886">
        <v>1</v>
      </c>
      <c r="AX886">
        <v>1</v>
      </c>
      <c r="AY886">
        <v>1</v>
      </c>
      <c r="AZ886">
        <v>1</v>
      </c>
      <c r="BA886">
        <v>1</v>
      </c>
      <c r="BB886">
        <v>1</v>
      </c>
      <c r="BC886">
        <v>1</v>
      </c>
      <c r="BD886">
        <v>1</v>
      </c>
      <c r="BE886">
        <v>1</v>
      </c>
      <c r="BF886">
        <v>1</v>
      </c>
      <c r="BG886">
        <v>1</v>
      </c>
      <c r="BH886">
        <v>1</v>
      </c>
      <c r="BI886">
        <v>1</v>
      </c>
      <c r="BJ886">
        <v>1</v>
      </c>
      <c r="BK886">
        <v>1</v>
      </c>
      <c r="BL886">
        <v>1</v>
      </c>
      <c r="BM886">
        <v>1</v>
      </c>
      <c r="BN886">
        <v>1</v>
      </c>
      <c r="BO886">
        <v>1</v>
      </c>
      <c r="BP886">
        <v>1</v>
      </c>
      <c r="BQ886">
        <v>1</v>
      </c>
      <c r="BR886">
        <v>1</v>
      </c>
      <c r="BS886">
        <v>1</v>
      </c>
      <c r="BT886">
        <v>1</v>
      </c>
      <c r="BU886">
        <v>1</v>
      </c>
      <c r="BV886">
        <v>1</v>
      </c>
      <c r="BW886">
        <v>1</v>
      </c>
    </row>
    <row r="887" spans="1:75" x14ac:dyDescent="0.25">
      <c r="A887">
        <v>2449000</v>
      </c>
      <c r="B887">
        <v>2</v>
      </c>
      <c r="C887" s="1">
        <v>18111</v>
      </c>
      <c r="D887">
        <v>1</v>
      </c>
      <c r="E887">
        <v>28.2</v>
      </c>
      <c r="F887">
        <v>40.200000000000003</v>
      </c>
      <c r="G887">
        <v>23</v>
      </c>
      <c r="H887">
        <v>2</v>
      </c>
      <c r="I887">
        <v>1</v>
      </c>
      <c r="J887">
        <v>1</v>
      </c>
      <c r="K887">
        <v>0</v>
      </c>
      <c r="L887">
        <v>767.90002441406205</v>
      </c>
      <c r="M887">
        <v>1</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12</v>
      </c>
      <c r="AJ887">
        <v>28.2</v>
      </c>
      <c r="AK887">
        <v>0</v>
      </c>
      <c r="AL887">
        <v>0</v>
      </c>
      <c r="AM887">
        <v>0</v>
      </c>
      <c r="AN887">
        <v>0</v>
      </c>
      <c r="AO887">
        <v>0</v>
      </c>
      <c r="AP887">
        <v>0</v>
      </c>
      <c r="AQ887">
        <v>0</v>
      </c>
      <c r="AR887">
        <v>0</v>
      </c>
      <c r="AS887">
        <v>1</v>
      </c>
      <c r="AT887">
        <v>1</v>
      </c>
      <c r="AU887">
        <v>1</v>
      </c>
      <c r="AV887">
        <v>1</v>
      </c>
      <c r="AW887">
        <v>1</v>
      </c>
      <c r="AX887">
        <v>1</v>
      </c>
      <c r="AY887">
        <v>1</v>
      </c>
      <c r="AZ887">
        <v>1</v>
      </c>
      <c r="BA887">
        <v>1</v>
      </c>
      <c r="BB887">
        <v>1</v>
      </c>
      <c r="BC887">
        <v>1</v>
      </c>
      <c r="BD887">
        <v>1</v>
      </c>
      <c r="BE887">
        <v>1</v>
      </c>
      <c r="BF887">
        <v>1</v>
      </c>
      <c r="BG887">
        <v>1</v>
      </c>
      <c r="BH887">
        <v>1</v>
      </c>
      <c r="BI887">
        <v>1</v>
      </c>
      <c r="BJ887">
        <v>1</v>
      </c>
      <c r="BK887">
        <v>1</v>
      </c>
      <c r="BL887">
        <v>1</v>
      </c>
      <c r="BM887">
        <v>1</v>
      </c>
      <c r="BN887">
        <v>1</v>
      </c>
      <c r="BO887">
        <v>1</v>
      </c>
      <c r="BP887">
        <v>1</v>
      </c>
      <c r="BQ887">
        <v>1</v>
      </c>
      <c r="BR887">
        <v>1</v>
      </c>
      <c r="BS887">
        <v>1</v>
      </c>
      <c r="BT887">
        <v>1</v>
      </c>
      <c r="BU887">
        <v>1</v>
      </c>
      <c r="BV887">
        <v>1</v>
      </c>
      <c r="BW887">
        <v>1</v>
      </c>
    </row>
    <row r="888" spans="1:75" x14ac:dyDescent="0.25">
      <c r="A888">
        <v>2449000</v>
      </c>
      <c r="B888">
        <v>2</v>
      </c>
      <c r="C888" s="1">
        <v>18142</v>
      </c>
      <c r="D888">
        <v>1</v>
      </c>
      <c r="E888">
        <v>20</v>
      </c>
      <c r="F888">
        <v>76.3</v>
      </c>
      <c r="G888">
        <v>23</v>
      </c>
      <c r="H888">
        <v>7</v>
      </c>
      <c r="I888">
        <v>1</v>
      </c>
      <c r="J888">
        <v>1</v>
      </c>
      <c r="K888">
        <v>0</v>
      </c>
      <c r="L888">
        <v>767.90002441406205</v>
      </c>
      <c r="M888">
        <v>1</v>
      </c>
      <c r="N888">
        <v>0</v>
      </c>
      <c r="O888">
        <v>0</v>
      </c>
      <c r="P888">
        <v>0</v>
      </c>
      <c r="Q888">
        <v>0</v>
      </c>
      <c r="R888">
        <v>0</v>
      </c>
      <c r="S888">
        <v>0.1</v>
      </c>
      <c r="T888">
        <v>0</v>
      </c>
      <c r="U888">
        <v>0</v>
      </c>
      <c r="V888">
        <v>0</v>
      </c>
      <c r="W888">
        <v>10</v>
      </c>
      <c r="X888">
        <v>0</v>
      </c>
      <c r="Y888">
        <v>12</v>
      </c>
      <c r="Z888">
        <v>0</v>
      </c>
      <c r="AA888">
        <v>0</v>
      </c>
      <c r="AB888">
        <v>12.2</v>
      </c>
      <c r="AC888">
        <v>0</v>
      </c>
      <c r="AD888">
        <v>0</v>
      </c>
      <c r="AE888">
        <v>10</v>
      </c>
      <c r="AF888">
        <v>0</v>
      </c>
      <c r="AG888">
        <v>0</v>
      </c>
      <c r="AH888">
        <v>0</v>
      </c>
      <c r="AI888">
        <v>12</v>
      </c>
      <c r="AJ888">
        <v>20</v>
      </c>
      <c r="AK888">
        <v>0</v>
      </c>
      <c r="AL888">
        <v>0</v>
      </c>
      <c r="AM888">
        <v>0</v>
      </c>
      <c r="AN888">
        <v>0</v>
      </c>
      <c r="AO888">
        <v>0</v>
      </c>
      <c r="AP888">
        <v>0</v>
      </c>
      <c r="AQ888">
        <v>0</v>
      </c>
      <c r="AS888">
        <v>1</v>
      </c>
      <c r="AT888">
        <v>1</v>
      </c>
      <c r="AU888">
        <v>1</v>
      </c>
      <c r="AV888">
        <v>1</v>
      </c>
      <c r="AW888">
        <v>1</v>
      </c>
      <c r="AX888">
        <v>1</v>
      </c>
      <c r="AY888">
        <v>1</v>
      </c>
      <c r="AZ888">
        <v>1</v>
      </c>
      <c r="BA888">
        <v>1</v>
      </c>
      <c r="BB888">
        <v>1</v>
      </c>
      <c r="BC888">
        <v>1</v>
      </c>
      <c r="BD888">
        <v>1</v>
      </c>
      <c r="BE888">
        <v>1</v>
      </c>
      <c r="BF888">
        <v>1</v>
      </c>
      <c r="BG888">
        <v>1</v>
      </c>
      <c r="BH888">
        <v>1</v>
      </c>
      <c r="BI888">
        <v>1</v>
      </c>
      <c r="BJ888">
        <v>1</v>
      </c>
      <c r="BK888">
        <v>1</v>
      </c>
      <c r="BL888">
        <v>1</v>
      </c>
      <c r="BM888">
        <v>1</v>
      </c>
      <c r="BN888">
        <v>1</v>
      </c>
      <c r="BO888">
        <v>1</v>
      </c>
      <c r="BP888">
        <v>1</v>
      </c>
      <c r="BQ888">
        <v>1</v>
      </c>
      <c r="BR888">
        <v>1</v>
      </c>
      <c r="BS888">
        <v>1</v>
      </c>
      <c r="BT888">
        <v>1</v>
      </c>
      <c r="BU888">
        <v>1</v>
      </c>
      <c r="BV888">
        <v>1</v>
      </c>
      <c r="BW888">
        <v>0</v>
      </c>
    </row>
    <row r="889" spans="1:75" x14ac:dyDescent="0.25">
      <c r="A889">
        <v>2449000</v>
      </c>
      <c r="B889">
        <v>2</v>
      </c>
      <c r="C889" s="1">
        <v>18172</v>
      </c>
      <c r="D889">
        <v>1</v>
      </c>
      <c r="E889">
        <v>14</v>
      </c>
      <c r="F889">
        <v>61.7</v>
      </c>
      <c r="G889">
        <v>13</v>
      </c>
      <c r="H889">
        <v>7</v>
      </c>
      <c r="I889">
        <v>1</v>
      </c>
      <c r="J889">
        <v>1</v>
      </c>
      <c r="K889">
        <v>0</v>
      </c>
      <c r="L889">
        <v>767.90002441406205</v>
      </c>
      <c r="M889">
        <v>1</v>
      </c>
      <c r="N889">
        <v>0</v>
      </c>
      <c r="O889">
        <v>0</v>
      </c>
      <c r="P889">
        <v>0</v>
      </c>
      <c r="Q889">
        <v>0</v>
      </c>
      <c r="R889">
        <v>12</v>
      </c>
      <c r="S889">
        <v>0</v>
      </c>
      <c r="T889">
        <v>0</v>
      </c>
      <c r="U889">
        <v>12</v>
      </c>
      <c r="V889">
        <v>0</v>
      </c>
      <c r="W889">
        <v>0</v>
      </c>
      <c r="X889">
        <v>0</v>
      </c>
      <c r="Y889">
        <v>0</v>
      </c>
      <c r="Z889">
        <v>14</v>
      </c>
      <c r="AA889">
        <v>0</v>
      </c>
      <c r="AB889">
        <v>0</v>
      </c>
      <c r="AC889">
        <v>0</v>
      </c>
      <c r="AD889">
        <v>0</v>
      </c>
      <c r="AE889">
        <v>6.8</v>
      </c>
      <c r="AF889">
        <v>0</v>
      </c>
      <c r="AG889">
        <v>0</v>
      </c>
      <c r="AH889">
        <v>4.2</v>
      </c>
      <c r="AI889">
        <v>0</v>
      </c>
      <c r="AJ889">
        <v>0</v>
      </c>
      <c r="AK889">
        <v>0</v>
      </c>
      <c r="AL889">
        <v>0</v>
      </c>
      <c r="AM889">
        <v>0</v>
      </c>
      <c r="AN889">
        <v>0</v>
      </c>
      <c r="AO889">
        <v>0.7</v>
      </c>
      <c r="AP889">
        <v>12</v>
      </c>
      <c r="AQ889">
        <v>0</v>
      </c>
      <c r="AR889">
        <v>0</v>
      </c>
      <c r="AS889">
        <v>1</v>
      </c>
      <c r="AT889">
        <v>1</v>
      </c>
      <c r="AU889">
        <v>1</v>
      </c>
      <c r="AV889">
        <v>1</v>
      </c>
      <c r="AW889">
        <v>1</v>
      </c>
      <c r="AX889">
        <v>1</v>
      </c>
      <c r="AY889">
        <v>1</v>
      </c>
      <c r="AZ889">
        <v>1</v>
      </c>
      <c r="BA889">
        <v>1</v>
      </c>
      <c r="BB889">
        <v>1</v>
      </c>
      <c r="BC889">
        <v>1</v>
      </c>
      <c r="BD889">
        <v>1</v>
      </c>
      <c r="BE889">
        <v>1</v>
      </c>
      <c r="BF889">
        <v>1</v>
      </c>
      <c r="BG889">
        <v>1</v>
      </c>
      <c r="BH889">
        <v>1</v>
      </c>
      <c r="BI889">
        <v>1</v>
      </c>
      <c r="BJ889">
        <v>1</v>
      </c>
      <c r="BK889">
        <v>1</v>
      </c>
      <c r="BL889">
        <v>1</v>
      </c>
      <c r="BM889">
        <v>1</v>
      </c>
      <c r="BN889">
        <v>1</v>
      </c>
      <c r="BO889">
        <v>1</v>
      </c>
      <c r="BP889">
        <v>1</v>
      </c>
      <c r="BQ889">
        <v>1</v>
      </c>
      <c r="BR889">
        <v>1</v>
      </c>
      <c r="BS889">
        <v>1</v>
      </c>
      <c r="BT889">
        <v>1</v>
      </c>
      <c r="BU889">
        <v>1</v>
      </c>
      <c r="BV889">
        <v>1</v>
      </c>
      <c r="BW889">
        <v>1</v>
      </c>
    </row>
    <row r="890" spans="1:75" x14ac:dyDescent="0.25">
      <c r="A890">
        <v>2449000</v>
      </c>
      <c r="B890">
        <v>2</v>
      </c>
      <c r="C890" s="1">
        <v>18203</v>
      </c>
      <c r="D890">
        <v>1</v>
      </c>
      <c r="E890">
        <v>14</v>
      </c>
      <c r="F890">
        <v>25.8</v>
      </c>
      <c r="G890">
        <v>9</v>
      </c>
      <c r="H890">
        <v>5</v>
      </c>
      <c r="I890">
        <v>1</v>
      </c>
      <c r="J890">
        <v>1</v>
      </c>
      <c r="K890">
        <v>0</v>
      </c>
      <c r="L890">
        <v>767.90002441406205</v>
      </c>
      <c r="M890">
        <v>1</v>
      </c>
      <c r="N890">
        <v>0</v>
      </c>
      <c r="O890">
        <v>0</v>
      </c>
      <c r="P890">
        <v>0</v>
      </c>
      <c r="Q890">
        <v>0</v>
      </c>
      <c r="R890">
        <v>0</v>
      </c>
      <c r="S890">
        <v>10</v>
      </c>
      <c r="T890">
        <v>0.7</v>
      </c>
      <c r="U890">
        <v>0</v>
      </c>
      <c r="V890">
        <v>14</v>
      </c>
      <c r="W890">
        <v>0.7</v>
      </c>
      <c r="X890">
        <v>0</v>
      </c>
      <c r="Y890">
        <v>0</v>
      </c>
      <c r="Z890">
        <v>0</v>
      </c>
      <c r="AA890">
        <v>0</v>
      </c>
      <c r="AB890">
        <v>0</v>
      </c>
      <c r="AC890">
        <v>0</v>
      </c>
      <c r="AD890">
        <v>0</v>
      </c>
      <c r="AE890">
        <v>0</v>
      </c>
      <c r="AF890">
        <v>0</v>
      </c>
      <c r="AG890">
        <v>0</v>
      </c>
      <c r="AH890">
        <v>0</v>
      </c>
      <c r="AI890">
        <v>0</v>
      </c>
      <c r="AJ890">
        <v>0</v>
      </c>
      <c r="AK890">
        <v>0.4</v>
      </c>
      <c r="AL890">
        <v>0</v>
      </c>
      <c r="AM890">
        <v>0</v>
      </c>
      <c r="AN890">
        <v>0</v>
      </c>
      <c r="AO890">
        <v>0</v>
      </c>
      <c r="AP890">
        <v>0</v>
      </c>
      <c r="AQ890">
        <v>0</v>
      </c>
      <c r="AS890">
        <v>1</v>
      </c>
      <c r="AT890">
        <v>1</v>
      </c>
      <c r="AU890">
        <v>1</v>
      </c>
      <c r="AV890">
        <v>1</v>
      </c>
      <c r="AW890">
        <v>1</v>
      </c>
      <c r="AX890">
        <v>1</v>
      </c>
      <c r="AY890">
        <v>1</v>
      </c>
      <c r="AZ890">
        <v>1</v>
      </c>
      <c r="BA890">
        <v>1</v>
      </c>
      <c r="BB890">
        <v>1</v>
      </c>
      <c r="BC890">
        <v>1</v>
      </c>
      <c r="BD890">
        <v>1</v>
      </c>
      <c r="BE890">
        <v>1</v>
      </c>
      <c r="BF890">
        <v>1</v>
      </c>
      <c r="BG890">
        <v>1</v>
      </c>
      <c r="BH890">
        <v>1</v>
      </c>
      <c r="BI890">
        <v>1</v>
      </c>
      <c r="BJ890">
        <v>1</v>
      </c>
      <c r="BK890">
        <v>1</v>
      </c>
      <c r="BL890">
        <v>1</v>
      </c>
      <c r="BM890">
        <v>1</v>
      </c>
      <c r="BN890">
        <v>1</v>
      </c>
      <c r="BO890">
        <v>1</v>
      </c>
      <c r="BP890">
        <v>1</v>
      </c>
      <c r="BQ890">
        <v>1</v>
      </c>
      <c r="BR890">
        <v>1</v>
      </c>
      <c r="BS890">
        <v>1</v>
      </c>
      <c r="BT890">
        <v>1</v>
      </c>
      <c r="BU890">
        <v>1</v>
      </c>
      <c r="BV890">
        <v>1</v>
      </c>
      <c r="BW890">
        <v>0</v>
      </c>
    </row>
    <row r="891" spans="1:75" x14ac:dyDescent="0.25">
      <c r="A891">
        <v>2449000</v>
      </c>
      <c r="B891">
        <v>2</v>
      </c>
      <c r="C891" s="1">
        <v>18233</v>
      </c>
      <c r="D891">
        <v>1</v>
      </c>
      <c r="E891">
        <v>60</v>
      </c>
      <c r="F891">
        <v>109.5</v>
      </c>
      <c r="G891">
        <v>7</v>
      </c>
      <c r="H891">
        <v>7</v>
      </c>
      <c r="I891">
        <v>1</v>
      </c>
      <c r="J891">
        <v>1</v>
      </c>
      <c r="K891">
        <v>0</v>
      </c>
      <c r="L891">
        <v>767.90002441406205</v>
      </c>
      <c r="M891">
        <v>1</v>
      </c>
      <c r="N891">
        <v>12</v>
      </c>
      <c r="O891">
        <v>0</v>
      </c>
      <c r="P891">
        <v>0</v>
      </c>
      <c r="Q891">
        <v>0</v>
      </c>
      <c r="R891">
        <v>0</v>
      </c>
      <c r="S891">
        <v>0</v>
      </c>
      <c r="T891">
        <v>60</v>
      </c>
      <c r="U891">
        <v>10</v>
      </c>
      <c r="V891">
        <v>0</v>
      </c>
      <c r="W891">
        <v>0</v>
      </c>
      <c r="X891">
        <v>0.7</v>
      </c>
      <c r="Y891">
        <v>0</v>
      </c>
      <c r="Z891">
        <v>0</v>
      </c>
      <c r="AA891">
        <v>0</v>
      </c>
      <c r="AB891">
        <v>0</v>
      </c>
      <c r="AC891">
        <v>0</v>
      </c>
      <c r="AD891">
        <v>10</v>
      </c>
      <c r="AE891">
        <v>0</v>
      </c>
      <c r="AF891">
        <v>0</v>
      </c>
      <c r="AG891">
        <v>0</v>
      </c>
      <c r="AH891">
        <v>0</v>
      </c>
      <c r="AI891">
        <v>6.8</v>
      </c>
      <c r="AJ891">
        <v>0</v>
      </c>
      <c r="AK891">
        <v>0</v>
      </c>
      <c r="AL891">
        <v>0</v>
      </c>
      <c r="AM891">
        <v>0</v>
      </c>
      <c r="AN891">
        <v>10</v>
      </c>
      <c r="AO891">
        <v>0</v>
      </c>
      <c r="AP891">
        <v>0</v>
      </c>
      <c r="AQ891">
        <v>0</v>
      </c>
      <c r="AR891">
        <v>0</v>
      </c>
      <c r="AS891">
        <v>1</v>
      </c>
      <c r="AT891">
        <v>1</v>
      </c>
      <c r="AU891">
        <v>1</v>
      </c>
      <c r="AV891">
        <v>1</v>
      </c>
      <c r="AW891">
        <v>1</v>
      </c>
      <c r="AX891">
        <v>1</v>
      </c>
      <c r="AY891">
        <v>1</v>
      </c>
      <c r="AZ891">
        <v>1</v>
      </c>
      <c r="BA891">
        <v>1</v>
      </c>
      <c r="BB891">
        <v>1</v>
      </c>
      <c r="BC891">
        <v>1</v>
      </c>
      <c r="BD891">
        <v>1</v>
      </c>
      <c r="BE891">
        <v>1</v>
      </c>
      <c r="BF891">
        <v>1</v>
      </c>
      <c r="BG891">
        <v>1</v>
      </c>
      <c r="BH891">
        <v>1</v>
      </c>
      <c r="BI891">
        <v>1</v>
      </c>
      <c r="BJ891">
        <v>1</v>
      </c>
      <c r="BK891">
        <v>1</v>
      </c>
      <c r="BL891">
        <v>1</v>
      </c>
      <c r="BM891">
        <v>1</v>
      </c>
      <c r="BN891">
        <v>1</v>
      </c>
      <c r="BO891">
        <v>1</v>
      </c>
      <c r="BP891">
        <v>1</v>
      </c>
      <c r="BQ891">
        <v>1</v>
      </c>
      <c r="BR891">
        <v>1</v>
      </c>
      <c r="BS891">
        <v>1</v>
      </c>
      <c r="BT891">
        <v>1</v>
      </c>
      <c r="BU891">
        <v>1</v>
      </c>
      <c r="BV891">
        <v>1</v>
      </c>
      <c r="BW891">
        <v>1</v>
      </c>
    </row>
    <row r="892" spans="1:75" x14ac:dyDescent="0.25">
      <c r="A892">
        <v>2449000</v>
      </c>
      <c r="B892">
        <v>2</v>
      </c>
      <c r="C892" s="1">
        <v>18264</v>
      </c>
      <c r="D892">
        <v>1</v>
      </c>
      <c r="E892">
        <v>26.2</v>
      </c>
      <c r="F892">
        <v>190.4</v>
      </c>
      <c r="G892">
        <v>20</v>
      </c>
      <c r="H892">
        <v>13</v>
      </c>
      <c r="I892">
        <v>1</v>
      </c>
      <c r="J892">
        <v>1</v>
      </c>
      <c r="K892">
        <v>0</v>
      </c>
      <c r="L892">
        <v>1278.40002441406</v>
      </c>
      <c r="M892">
        <v>1</v>
      </c>
      <c r="N892">
        <v>0</v>
      </c>
      <c r="O892">
        <v>0</v>
      </c>
      <c r="P892">
        <v>10</v>
      </c>
      <c r="Q892">
        <v>0</v>
      </c>
      <c r="R892">
        <v>21</v>
      </c>
      <c r="S892">
        <v>0</v>
      </c>
      <c r="T892">
        <v>0</v>
      </c>
      <c r="U892">
        <v>10</v>
      </c>
      <c r="V892">
        <v>0</v>
      </c>
      <c r="W892">
        <v>12</v>
      </c>
      <c r="X892">
        <v>10</v>
      </c>
      <c r="Y892">
        <v>0</v>
      </c>
      <c r="Z892">
        <v>12.2</v>
      </c>
      <c r="AA892">
        <v>0</v>
      </c>
      <c r="AB892">
        <v>0</v>
      </c>
      <c r="AC892">
        <v>0</v>
      </c>
      <c r="AD892">
        <v>10</v>
      </c>
      <c r="AE892">
        <v>12</v>
      </c>
      <c r="AF892">
        <v>21</v>
      </c>
      <c r="AG892">
        <v>26.2</v>
      </c>
      <c r="AH892">
        <v>0</v>
      </c>
      <c r="AI892">
        <v>0</v>
      </c>
      <c r="AJ892">
        <v>12</v>
      </c>
      <c r="AK892">
        <v>0</v>
      </c>
      <c r="AL892">
        <v>0</v>
      </c>
      <c r="AM892">
        <v>0</v>
      </c>
      <c r="AN892">
        <v>0</v>
      </c>
      <c r="AO892">
        <v>12</v>
      </c>
      <c r="AP892">
        <v>0</v>
      </c>
      <c r="AQ892">
        <v>22</v>
      </c>
      <c r="AR892">
        <v>0</v>
      </c>
      <c r="AS892">
        <v>1</v>
      </c>
      <c r="AT892">
        <v>1</v>
      </c>
      <c r="AU892">
        <v>1</v>
      </c>
      <c r="AV892">
        <v>1</v>
      </c>
      <c r="AW892">
        <v>1</v>
      </c>
      <c r="AX892">
        <v>1</v>
      </c>
      <c r="AY892">
        <v>1</v>
      </c>
      <c r="AZ892">
        <v>1</v>
      </c>
      <c r="BA892">
        <v>1</v>
      </c>
      <c r="BB892">
        <v>1</v>
      </c>
      <c r="BC892">
        <v>1</v>
      </c>
      <c r="BD892">
        <v>1</v>
      </c>
      <c r="BE892">
        <v>1</v>
      </c>
      <c r="BF892">
        <v>1</v>
      </c>
      <c r="BG892">
        <v>1</v>
      </c>
      <c r="BH892">
        <v>1</v>
      </c>
      <c r="BI892">
        <v>1</v>
      </c>
      <c r="BJ892">
        <v>1</v>
      </c>
      <c r="BK892">
        <v>1</v>
      </c>
      <c r="BL892">
        <v>1</v>
      </c>
      <c r="BM892">
        <v>1</v>
      </c>
      <c r="BN892">
        <v>1</v>
      </c>
      <c r="BO892">
        <v>1</v>
      </c>
      <c r="BP892">
        <v>1</v>
      </c>
      <c r="BQ892">
        <v>1</v>
      </c>
      <c r="BR892">
        <v>1</v>
      </c>
      <c r="BS892">
        <v>1</v>
      </c>
      <c r="BT892">
        <v>1</v>
      </c>
      <c r="BU892">
        <v>1</v>
      </c>
      <c r="BV892">
        <v>1</v>
      </c>
      <c r="BW892">
        <v>1</v>
      </c>
    </row>
    <row r="893" spans="1:75" x14ac:dyDescent="0.25">
      <c r="A893">
        <v>2449000</v>
      </c>
      <c r="B893">
        <v>2</v>
      </c>
      <c r="C893" s="1">
        <v>18295</v>
      </c>
      <c r="D893">
        <v>1</v>
      </c>
      <c r="E893">
        <v>28</v>
      </c>
      <c r="F893">
        <v>134</v>
      </c>
      <c r="G893">
        <v>2</v>
      </c>
      <c r="H893">
        <v>8</v>
      </c>
      <c r="I893">
        <v>1</v>
      </c>
      <c r="J893">
        <v>1</v>
      </c>
      <c r="K893">
        <v>0</v>
      </c>
      <c r="L893">
        <v>1278.40002441406</v>
      </c>
      <c r="M893">
        <v>1</v>
      </c>
      <c r="N893">
        <v>0</v>
      </c>
      <c r="O893">
        <v>28</v>
      </c>
      <c r="P893">
        <v>0</v>
      </c>
      <c r="Q893">
        <v>22</v>
      </c>
      <c r="R893">
        <v>21</v>
      </c>
      <c r="S893">
        <v>0</v>
      </c>
      <c r="T893">
        <v>0</v>
      </c>
      <c r="U893">
        <v>12</v>
      </c>
      <c r="V893">
        <v>0</v>
      </c>
      <c r="W893">
        <v>0</v>
      </c>
      <c r="X893">
        <v>21</v>
      </c>
      <c r="Y893">
        <v>0</v>
      </c>
      <c r="Z893">
        <v>10</v>
      </c>
      <c r="AA893">
        <v>0</v>
      </c>
      <c r="AB893">
        <v>0</v>
      </c>
      <c r="AC893">
        <v>10</v>
      </c>
      <c r="AD893">
        <v>0</v>
      </c>
      <c r="AE893">
        <v>0</v>
      </c>
      <c r="AF893">
        <v>0</v>
      </c>
      <c r="AG893">
        <v>0</v>
      </c>
      <c r="AH893">
        <v>0</v>
      </c>
      <c r="AI893">
        <v>0</v>
      </c>
      <c r="AJ893">
        <v>0</v>
      </c>
      <c r="AK893">
        <v>10</v>
      </c>
      <c r="AL893">
        <v>0</v>
      </c>
      <c r="AM893">
        <v>0</v>
      </c>
      <c r="AN893">
        <v>0</v>
      </c>
      <c r="AO893">
        <v>0</v>
      </c>
      <c r="AS893">
        <v>1</v>
      </c>
      <c r="AT893">
        <v>1</v>
      </c>
      <c r="AU893">
        <v>1</v>
      </c>
      <c r="AV893">
        <v>1</v>
      </c>
      <c r="AW893">
        <v>1</v>
      </c>
      <c r="AX893">
        <v>1</v>
      </c>
      <c r="AY893">
        <v>1</v>
      </c>
      <c r="AZ893">
        <v>1</v>
      </c>
      <c r="BA893">
        <v>1</v>
      </c>
      <c r="BB893">
        <v>1</v>
      </c>
      <c r="BC893">
        <v>1</v>
      </c>
      <c r="BD893">
        <v>1</v>
      </c>
      <c r="BE893">
        <v>1</v>
      </c>
      <c r="BF893">
        <v>1</v>
      </c>
      <c r="BG893">
        <v>1</v>
      </c>
      <c r="BH893">
        <v>1</v>
      </c>
      <c r="BI893">
        <v>1</v>
      </c>
      <c r="BJ893">
        <v>1</v>
      </c>
      <c r="BK893">
        <v>1</v>
      </c>
      <c r="BL893">
        <v>1</v>
      </c>
      <c r="BM893">
        <v>1</v>
      </c>
      <c r="BN893">
        <v>1</v>
      </c>
      <c r="BO893">
        <v>1</v>
      </c>
      <c r="BP893">
        <v>1</v>
      </c>
      <c r="BQ893">
        <v>1</v>
      </c>
      <c r="BR893">
        <v>1</v>
      </c>
      <c r="BS893">
        <v>1</v>
      </c>
      <c r="BT893">
        <v>1</v>
      </c>
      <c r="BU893">
        <v>0</v>
      </c>
      <c r="BV893">
        <v>0</v>
      </c>
      <c r="BW893">
        <v>0</v>
      </c>
    </row>
    <row r="894" spans="1:75" x14ac:dyDescent="0.25">
      <c r="A894">
        <v>2449000</v>
      </c>
      <c r="B894">
        <v>2</v>
      </c>
      <c r="C894" s="1">
        <v>18323</v>
      </c>
      <c r="D894">
        <v>1</v>
      </c>
      <c r="E894">
        <v>35</v>
      </c>
      <c r="F894">
        <v>285.60000000000002</v>
      </c>
      <c r="G894">
        <v>3</v>
      </c>
      <c r="H894">
        <v>18</v>
      </c>
      <c r="I894">
        <v>1</v>
      </c>
      <c r="J894">
        <v>1</v>
      </c>
      <c r="K894">
        <v>0</v>
      </c>
      <c r="L894">
        <v>1278.40002441406</v>
      </c>
      <c r="M894">
        <v>1</v>
      </c>
      <c r="N894">
        <v>0</v>
      </c>
      <c r="O894">
        <v>12.2</v>
      </c>
      <c r="P894">
        <v>35</v>
      </c>
      <c r="Q894">
        <v>25</v>
      </c>
      <c r="R894">
        <v>12</v>
      </c>
      <c r="S894">
        <v>32</v>
      </c>
      <c r="T894">
        <v>22</v>
      </c>
      <c r="U894">
        <v>10</v>
      </c>
      <c r="V894">
        <v>21.2</v>
      </c>
      <c r="W894">
        <v>0</v>
      </c>
      <c r="X894">
        <v>0</v>
      </c>
      <c r="Y894">
        <v>0</v>
      </c>
      <c r="Z894">
        <v>0</v>
      </c>
      <c r="AA894">
        <v>10</v>
      </c>
      <c r="AB894">
        <v>0</v>
      </c>
      <c r="AC894">
        <v>12</v>
      </c>
      <c r="AD894">
        <v>0</v>
      </c>
      <c r="AE894">
        <v>10</v>
      </c>
      <c r="AF894">
        <v>12</v>
      </c>
      <c r="AG894">
        <v>21.2</v>
      </c>
      <c r="AH894">
        <v>0</v>
      </c>
      <c r="AI894">
        <v>6.8</v>
      </c>
      <c r="AJ894">
        <v>0</v>
      </c>
      <c r="AK894">
        <v>10</v>
      </c>
      <c r="AL894">
        <v>0</v>
      </c>
      <c r="AM894">
        <v>12</v>
      </c>
      <c r="AN894">
        <v>0</v>
      </c>
      <c r="AO894">
        <v>10</v>
      </c>
      <c r="AP894">
        <v>0</v>
      </c>
      <c r="AQ894">
        <v>0</v>
      </c>
      <c r="AR894">
        <v>12.2</v>
      </c>
      <c r="AS894">
        <v>1</v>
      </c>
      <c r="AT894">
        <v>1</v>
      </c>
      <c r="AU894">
        <v>1</v>
      </c>
      <c r="AV894">
        <v>1</v>
      </c>
      <c r="AW894">
        <v>1</v>
      </c>
      <c r="AX894">
        <v>1</v>
      </c>
      <c r="AY894">
        <v>1</v>
      </c>
      <c r="AZ894">
        <v>1</v>
      </c>
      <c r="BA894">
        <v>1</v>
      </c>
      <c r="BB894">
        <v>1</v>
      </c>
      <c r="BC894">
        <v>1</v>
      </c>
      <c r="BD894">
        <v>1</v>
      </c>
      <c r="BE894">
        <v>1</v>
      </c>
      <c r="BF894">
        <v>1</v>
      </c>
      <c r="BG894">
        <v>1</v>
      </c>
      <c r="BH894">
        <v>1</v>
      </c>
      <c r="BI894">
        <v>1</v>
      </c>
      <c r="BJ894">
        <v>1</v>
      </c>
      <c r="BK894">
        <v>1</v>
      </c>
      <c r="BL894">
        <v>1</v>
      </c>
      <c r="BM894">
        <v>1</v>
      </c>
      <c r="BN894">
        <v>1</v>
      </c>
      <c r="BO894">
        <v>1</v>
      </c>
      <c r="BP894">
        <v>1</v>
      </c>
      <c r="BQ894">
        <v>1</v>
      </c>
      <c r="BR894">
        <v>1</v>
      </c>
      <c r="BS894">
        <v>1</v>
      </c>
      <c r="BT894">
        <v>1</v>
      </c>
      <c r="BU894">
        <v>1</v>
      </c>
      <c r="BV894">
        <v>1</v>
      </c>
      <c r="BW894">
        <v>1</v>
      </c>
    </row>
    <row r="895" spans="1:75" x14ac:dyDescent="0.25">
      <c r="A895">
        <v>2449000</v>
      </c>
      <c r="B895">
        <v>2</v>
      </c>
      <c r="C895" s="1">
        <v>18354</v>
      </c>
      <c r="D895">
        <v>1</v>
      </c>
      <c r="E895">
        <v>21</v>
      </c>
      <c r="F895">
        <v>106.8</v>
      </c>
      <c r="G895">
        <v>18</v>
      </c>
      <c r="H895">
        <v>9</v>
      </c>
      <c r="I895">
        <v>1</v>
      </c>
      <c r="J895">
        <v>1</v>
      </c>
      <c r="K895">
        <v>0</v>
      </c>
      <c r="L895">
        <v>1278.40002441406</v>
      </c>
      <c r="M895">
        <v>1</v>
      </c>
      <c r="N895">
        <v>11</v>
      </c>
      <c r="O895">
        <v>0</v>
      </c>
      <c r="P895">
        <v>0</v>
      </c>
      <c r="Q895">
        <v>0</v>
      </c>
      <c r="R895">
        <v>0</v>
      </c>
      <c r="S895">
        <v>0</v>
      </c>
      <c r="T895">
        <v>0</v>
      </c>
      <c r="U895">
        <v>0</v>
      </c>
      <c r="V895">
        <v>0</v>
      </c>
      <c r="W895">
        <v>0</v>
      </c>
      <c r="X895">
        <v>0</v>
      </c>
      <c r="Y895">
        <v>0</v>
      </c>
      <c r="Z895">
        <v>10</v>
      </c>
      <c r="AA895">
        <v>0</v>
      </c>
      <c r="AB895">
        <v>12</v>
      </c>
      <c r="AC895">
        <v>10</v>
      </c>
      <c r="AD895">
        <v>0</v>
      </c>
      <c r="AE895">
        <v>21</v>
      </c>
      <c r="AF895">
        <v>0</v>
      </c>
      <c r="AG895">
        <v>0</v>
      </c>
      <c r="AH895">
        <v>0</v>
      </c>
      <c r="AI895">
        <v>0</v>
      </c>
      <c r="AJ895">
        <v>0</v>
      </c>
      <c r="AK895">
        <v>0</v>
      </c>
      <c r="AL895">
        <v>10</v>
      </c>
      <c r="AM895">
        <v>12</v>
      </c>
      <c r="AN895">
        <v>14</v>
      </c>
      <c r="AO895">
        <v>0</v>
      </c>
      <c r="AP895">
        <v>6.8</v>
      </c>
      <c r="AQ895">
        <v>0</v>
      </c>
      <c r="AS895">
        <v>1</v>
      </c>
      <c r="AT895">
        <v>1</v>
      </c>
      <c r="AU895">
        <v>1</v>
      </c>
      <c r="AV895">
        <v>1</v>
      </c>
      <c r="AW895">
        <v>1</v>
      </c>
      <c r="AX895">
        <v>1</v>
      </c>
      <c r="AY895">
        <v>1</v>
      </c>
      <c r="AZ895">
        <v>1</v>
      </c>
      <c r="BA895">
        <v>1</v>
      </c>
      <c r="BB895">
        <v>1</v>
      </c>
      <c r="BC895">
        <v>1</v>
      </c>
      <c r="BD895">
        <v>1</v>
      </c>
      <c r="BE895">
        <v>1</v>
      </c>
      <c r="BF895">
        <v>1</v>
      </c>
      <c r="BG895">
        <v>1</v>
      </c>
      <c r="BH895">
        <v>1</v>
      </c>
      <c r="BI895">
        <v>1</v>
      </c>
      <c r="BJ895">
        <v>1</v>
      </c>
      <c r="BK895">
        <v>1</v>
      </c>
      <c r="BL895">
        <v>1</v>
      </c>
      <c r="BM895">
        <v>1</v>
      </c>
      <c r="BN895">
        <v>1</v>
      </c>
      <c r="BO895">
        <v>1</v>
      </c>
      <c r="BP895">
        <v>1</v>
      </c>
      <c r="BQ895">
        <v>1</v>
      </c>
      <c r="BR895">
        <v>1</v>
      </c>
      <c r="BS895">
        <v>1</v>
      </c>
      <c r="BT895">
        <v>1</v>
      </c>
      <c r="BU895">
        <v>1</v>
      </c>
      <c r="BV895">
        <v>1</v>
      </c>
      <c r="BW895">
        <v>0</v>
      </c>
    </row>
    <row r="896" spans="1:75" x14ac:dyDescent="0.25">
      <c r="A896">
        <v>2449000</v>
      </c>
      <c r="B896">
        <v>2</v>
      </c>
      <c r="C896" s="1">
        <v>18384</v>
      </c>
      <c r="D896">
        <v>1</v>
      </c>
      <c r="E896">
        <v>12</v>
      </c>
      <c r="F896">
        <v>37.4</v>
      </c>
      <c r="G896">
        <v>4</v>
      </c>
      <c r="H896">
        <v>4</v>
      </c>
      <c r="I896">
        <v>1</v>
      </c>
      <c r="J896">
        <v>1</v>
      </c>
      <c r="K896">
        <v>0</v>
      </c>
      <c r="L896">
        <v>1278.40002441406</v>
      </c>
      <c r="M896">
        <v>1</v>
      </c>
      <c r="N896">
        <v>0</v>
      </c>
      <c r="O896">
        <v>0</v>
      </c>
      <c r="P896">
        <v>0</v>
      </c>
      <c r="Q896">
        <v>12</v>
      </c>
      <c r="R896">
        <v>0</v>
      </c>
      <c r="S896">
        <v>8.6</v>
      </c>
      <c r="T896">
        <v>0</v>
      </c>
      <c r="U896">
        <v>0</v>
      </c>
      <c r="V896">
        <v>0</v>
      </c>
      <c r="W896">
        <v>0</v>
      </c>
      <c r="X896">
        <v>0</v>
      </c>
      <c r="Y896">
        <v>0</v>
      </c>
      <c r="Z896">
        <v>0</v>
      </c>
      <c r="AA896">
        <v>0</v>
      </c>
      <c r="AB896">
        <v>0</v>
      </c>
      <c r="AC896">
        <v>0</v>
      </c>
      <c r="AD896">
        <v>10</v>
      </c>
      <c r="AE896">
        <v>0</v>
      </c>
      <c r="AF896">
        <v>0</v>
      </c>
      <c r="AG896">
        <v>0</v>
      </c>
      <c r="AH896">
        <v>0</v>
      </c>
      <c r="AI896">
        <v>0</v>
      </c>
      <c r="AJ896">
        <v>0</v>
      </c>
      <c r="AK896">
        <v>0</v>
      </c>
      <c r="AL896">
        <v>0</v>
      </c>
      <c r="AM896">
        <v>0</v>
      </c>
      <c r="AN896">
        <v>0</v>
      </c>
      <c r="AO896">
        <v>0</v>
      </c>
      <c r="AP896">
        <v>6.8</v>
      </c>
      <c r="AQ896">
        <v>0</v>
      </c>
      <c r="AR896">
        <v>0</v>
      </c>
      <c r="AS896">
        <v>1</v>
      </c>
      <c r="AT896">
        <v>1</v>
      </c>
      <c r="AU896">
        <v>1</v>
      </c>
      <c r="AV896">
        <v>1</v>
      </c>
      <c r="AW896">
        <v>1</v>
      </c>
      <c r="AX896">
        <v>1</v>
      </c>
      <c r="AY896">
        <v>1</v>
      </c>
      <c r="AZ896">
        <v>1</v>
      </c>
      <c r="BA896">
        <v>1</v>
      </c>
      <c r="BB896">
        <v>1</v>
      </c>
      <c r="BC896">
        <v>1</v>
      </c>
      <c r="BD896">
        <v>1</v>
      </c>
      <c r="BE896">
        <v>1</v>
      </c>
      <c r="BF896">
        <v>1</v>
      </c>
      <c r="BG896">
        <v>1</v>
      </c>
      <c r="BH896">
        <v>1</v>
      </c>
      <c r="BI896">
        <v>1</v>
      </c>
      <c r="BJ896">
        <v>1</v>
      </c>
      <c r="BK896">
        <v>1</v>
      </c>
      <c r="BL896">
        <v>1</v>
      </c>
      <c r="BM896">
        <v>1</v>
      </c>
      <c r="BN896">
        <v>1</v>
      </c>
      <c r="BO896">
        <v>1</v>
      </c>
      <c r="BP896">
        <v>1</v>
      </c>
      <c r="BQ896">
        <v>1</v>
      </c>
      <c r="BR896">
        <v>1</v>
      </c>
      <c r="BS896">
        <v>1</v>
      </c>
      <c r="BT896">
        <v>1</v>
      </c>
      <c r="BU896">
        <v>1</v>
      </c>
      <c r="BV896">
        <v>1</v>
      </c>
      <c r="BW896">
        <v>1</v>
      </c>
    </row>
    <row r="897" spans="1:75" x14ac:dyDescent="0.25">
      <c r="A897">
        <v>2449000</v>
      </c>
      <c r="B897">
        <v>2</v>
      </c>
      <c r="C897" s="1">
        <v>18415</v>
      </c>
      <c r="D897">
        <v>1</v>
      </c>
      <c r="E897">
        <v>13</v>
      </c>
      <c r="F897">
        <v>47.5</v>
      </c>
      <c r="G897">
        <v>16</v>
      </c>
      <c r="H897">
        <v>5</v>
      </c>
      <c r="I897">
        <v>1</v>
      </c>
      <c r="J897">
        <v>1</v>
      </c>
      <c r="K897">
        <v>0</v>
      </c>
      <c r="L897">
        <v>1278.40002441406</v>
      </c>
      <c r="M897">
        <v>1</v>
      </c>
      <c r="N897">
        <v>0</v>
      </c>
      <c r="O897">
        <v>0</v>
      </c>
      <c r="P897">
        <v>0</v>
      </c>
      <c r="Q897">
        <v>0</v>
      </c>
      <c r="R897">
        <v>0</v>
      </c>
      <c r="S897">
        <v>10</v>
      </c>
      <c r="T897">
        <v>12</v>
      </c>
      <c r="U897">
        <v>0</v>
      </c>
      <c r="V897">
        <v>0</v>
      </c>
      <c r="W897">
        <v>0</v>
      </c>
      <c r="X897">
        <v>0</v>
      </c>
      <c r="Y897">
        <v>0</v>
      </c>
      <c r="Z897">
        <v>0</v>
      </c>
      <c r="AA897">
        <v>0</v>
      </c>
      <c r="AB897">
        <v>0</v>
      </c>
      <c r="AC897">
        <v>13</v>
      </c>
      <c r="AD897">
        <v>0</v>
      </c>
      <c r="AE897">
        <v>0</v>
      </c>
      <c r="AF897">
        <v>0</v>
      </c>
      <c r="AG897">
        <v>0</v>
      </c>
      <c r="AH897">
        <v>0</v>
      </c>
      <c r="AI897">
        <v>6.2</v>
      </c>
      <c r="AJ897">
        <v>0</v>
      </c>
      <c r="AK897">
        <v>0</v>
      </c>
      <c r="AL897">
        <v>6.3</v>
      </c>
      <c r="AM897">
        <v>0</v>
      </c>
      <c r="AN897">
        <v>0</v>
      </c>
      <c r="AO897">
        <v>0</v>
      </c>
      <c r="AP897">
        <v>0</v>
      </c>
      <c r="AQ897">
        <v>0</v>
      </c>
      <c r="AS897">
        <v>1</v>
      </c>
      <c r="AT897">
        <v>1</v>
      </c>
      <c r="AU897">
        <v>1</v>
      </c>
      <c r="AV897">
        <v>1</v>
      </c>
      <c r="AW897">
        <v>1</v>
      </c>
      <c r="AX897">
        <v>1</v>
      </c>
      <c r="AY897">
        <v>1</v>
      </c>
      <c r="AZ897">
        <v>1</v>
      </c>
      <c r="BA897">
        <v>1</v>
      </c>
      <c r="BB897">
        <v>1</v>
      </c>
      <c r="BC897">
        <v>1</v>
      </c>
      <c r="BD897">
        <v>1</v>
      </c>
      <c r="BE897">
        <v>1</v>
      </c>
      <c r="BF897">
        <v>1</v>
      </c>
      <c r="BG897">
        <v>1</v>
      </c>
      <c r="BH897">
        <v>1</v>
      </c>
      <c r="BI897">
        <v>1</v>
      </c>
      <c r="BJ897">
        <v>1</v>
      </c>
      <c r="BK897">
        <v>1</v>
      </c>
      <c r="BL897">
        <v>1</v>
      </c>
      <c r="BM897">
        <v>1</v>
      </c>
      <c r="BN897">
        <v>1</v>
      </c>
      <c r="BO897">
        <v>1</v>
      </c>
      <c r="BP897">
        <v>1</v>
      </c>
      <c r="BQ897">
        <v>1</v>
      </c>
      <c r="BR897">
        <v>1</v>
      </c>
      <c r="BS897">
        <v>1</v>
      </c>
      <c r="BT897">
        <v>1</v>
      </c>
      <c r="BU897">
        <v>1</v>
      </c>
      <c r="BV897">
        <v>1</v>
      </c>
      <c r="BW897">
        <v>0</v>
      </c>
    </row>
    <row r="898" spans="1:75" x14ac:dyDescent="0.25">
      <c r="A898">
        <v>2449000</v>
      </c>
      <c r="B898">
        <v>2</v>
      </c>
      <c r="C898" s="1">
        <v>18445</v>
      </c>
      <c r="D898">
        <v>1</v>
      </c>
      <c r="E898">
        <v>12.2</v>
      </c>
      <c r="F898">
        <v>44.3</v>
      </c>
      <c r="G898">
        <v>8</v>
      </c>
      <c r="H898">
        <v>5</v>
      </c>
      <c r="I898">
        <v>1</v>
      </c>
      <c r="J898">
        <v>1</v>
      </c>
      <c r="K898">
        <v>0</v>
      </c>
      <c r="L898">
        <v>1278.40002441406</v>
      </c>
      <c r="M898">
        <v>1</v>
      </c>
      <c r="N898">
        <v>12</v>
      </c>
      <c r="O898">
        <v>0</v>
      </c>
      <c r="P898">
        <v>0</v>
      </c>
      <c r="Q898">
        <v>0</v>
      </c>
      <c r="R898">
        <v>10</v>
      </c>
      <c r="S898">
        <v>0</v>
      </c>
      <c r="T898">
        <v>10</v>
      </c>
      <c r="U898">
        <v>12.2</v>
      </c>
      <c r="V898">
        <v>0</v>
      </c>
      <c r="W898">
        <v>0</v>
      </c>
      <c r="X898">
        <v>0</v>
      </c>
      <c r="Y898">
        <v>0</v>
      </c>
      <c r="Z898">
        <v>0</v>
      </c>
      <c r="AA898">
        <v>0</v>
      </c>
      <c r="AB898">
        <v>0</v>
      </c>
      <c r="AC898">
        <v>0</v>
      </c>
      <c r="AD898">
        <v>0</v>
      </c>
      <c r="AE898">
        <v>0</v>
      </c>
      <c r="AF898">
        <v>0</v>
      </c>
      <c r="AG898">
        <v>0.1</v>
      </c>
      <c r="AH898">
        <v>0</v>
      </c>
      <c r="AI898">
        <v>0</v>
      </c>
      <c r="AJ898">
        <v>0</v>
      </c>
      <c r="AK898">
        <v>0</v>
      </c>
      <c r="AL898">
        <v>0</v>
      </c>
      <c r="AM898">
        <v>0</v>
      </c>
      <c r="AN898">
        <v>0</v>
      </c>
      <c r="AO898">
        <v>0</v>
      </c>
      <c r="AP898">
        <v>0</v>
      </c>
      <c r="AQ898">
        <v>0</v>
      </c>
      <c r="AR898">
        <v>0</v>
      </c>
      <c r="AS898">
        <v>1</v>
      </c>
      <c r="AT898">
        <v>1</v>
      </c>
      <c r="AU898">
        <v>1</v>
      </c>
      <c r="AV898">
        <v>1</v>
      </c>
      <c r="AW898">
        <v>1</v>
      </c>
      <c r="AX898">
        <v>1</v>
      </c>
      <c r="AY898">
        <v>1</v>
      </c>
      <c r="AZ898">
        <v>1</v>
      </c>
      <c r="BA898">
        <v>1</v>
      </c>
      <c r="BB898">
        <v>1</v>
      </c>
      <c r="BC898">
        <v>1</v>
      </c>
      <c r="BD898">
        <v>1</v>
      </c>
      <c r="BE898">
        <v>1</v>
      </c>
      <c r="BF898">
        <v>1</v>
      </c>
      <c r="BG898">
        <v>1</v>
      </c>
      <c r="BH898">
        <v>1</v>
      </c>
      <c r="BI898">
        <v>1</v>
      </c>
      <c r="BJ898">
        <v>1</v>
      </c>
      <c r="BK898">
        <v>1</v>
      </c>
      <c r="BL898">
        <v>1</v>
      </c>
      <c r="BM898">
        <v>1</v>
      </c>
      <c r="BN898">
        <v>1</v>
      </c>
      <c r="BO898">
        <v>1</v>
      </c>
      <c r="BP898">
        <v>1</v>
      </c>
      <c r="BQ898">
        <v>1</v>
      </c>
      <c r="BR898">
        <v>1</v>
      </c>
      <c r="BS898">
        <v>1</v>
      </c>
      <c r="BT898">
        <v>1</v>
      </c>
      <c r="BU898">
        <v>1</v>
      </c>
      <c r="BV898">
        <v>1</v>
      </c>
      <c r="BW898">
        <v>1</v>
      </c>
    </row>
    <row r="899" spans="1:75" x14ac:dyDescent="0.25">
      <c r="A899">
        <v>2449000</v>
      </c>
      <c r="B899">
        <v>2</v>
      </c>
      <c r="C899" s="1">
        <v>18476</v>
      </c>
      <c r="D899">
        <v>1</v>
      </c>
      <c r="E899">
        <v>0.2</v>
      </c>
      <c r="F899">
        <v>0.2</v>
      </c>
      <c r="G899">
        <v>10</v>
      </c>
      <c r="H899">
        <v>1</v>
      </c>
      <c r="I899">
        <v>1</v>
      </c>
      <c r="J899">
        <v>1</v>
      </c>
      <c r="K899">
        <v>0</v>
      </c>
      <c r="L899">
        <v>1278.40002441406</v>
      </c>
      <c r="M899">
        <v>1</v>
      </c>
      <c r="N899">
        <v>0</v>
      </c>
      <c r="O899">
        <v>0</v>
      </c>
      <c r="P899">
        <v>0</v>
      </c>
      <c r="Q899">
        <v>0</v>
      </c>
      <c r="R899">
        <v>0</v>
      </c>
      <c r="S899">
        <v>0</v>
      </c>
      <c r="T899">
        <v>0</v>
      </c>
      <c r="U899">
        <v>0</v>
      </c>
      <c r="V899">
        <v>0</v>
      </c>
      <c r="W899">
        <v>0.2</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1</v>
      </c>
      <c r="AT899">
        <v>1</v>
      </c>
      <c r="AU899">
        <v>1</v>
      </c>
      <c r="AV899">
        <v>1</v>
      </c>
      <c r="AW899">
        <v>1</v>
      </c>
      <c r="AX899">
        <v>1</v>
      </c>
      <c r="AY899">
        <v>1</v>
      </c>
      <c r="AZ899">
        <v>1</v>
      </c>
      <c r="BA899">
        <v>1</v>
      </c>
      <c r="BB899">
        <v>1</v>
      </c>
      <c r="BC899">
        <v>1</v>
      </c>
      <c r="BD899">
        <v>1</v>
      </c>
      <c r="BE899">
        <v>1</v>
      </c>
      <c r="BF899">
        <v>1</v>
      </c>
      <c r="BG899">
        <v>1</v>
      </c>
      <c r="BH899">
        <v>1</v>
      </c>
      <c r="BI899">
        <v>1</v>
      </c>
      <c r="BJ899">
        <v>1</v>
      </c>
      <c r="BK899">
        <v>1</v>
      </c>
      <c r="BL899">
        <v>1</v>
      </c>
      <c r="BM899">
        <v>1</v>
      </c>
      <c r="BN899">
        <v>1</v>
      </c>
      <c r="BO899">
        <v>1</v>
      </c>
      <c r="BP899">
        <v>1</v>
      </c>
      <c r="BQ899">
        <v>1</v>
      </c>
      <c r="BR899">
        <v>1</v>
      </c>
      <c r="BS899">
        <v>1</v>
      </c>
      <c r="BT899">
        <v>1</v>
      </c>
      <c r="BU899">
        <v>1</v>
      </c>
      <c r="BV899">
        <v>1</v>
      </c>
      <c r="BW899">
        <v>1</v>
      </c>
    </row>
    <row r="900" spans="1:75" x14ac:dyDescent="0.25">
      <c r="A900">
        <v>2449000</v>
      </c>
      <c r="B900">
        <v>2</v>
      </c>
      <c r="C900" s="1">
        <v>18507</v>
      </c>
      <c r="D900">
        <v>1</v>
      </c>
      <c r="E900">
        <v>14</v>
      </c>
      <c r="F900">
        <v>56</v>
      </c>
      <c r="G900">
        <v>9</v>
      </c>
      <c r="H900">
        <v>5</v>
      </c>
      <c r="I900">
        <v>1</v>
      </c>
      <c r="J900">
        <v>1</v>
      </c>
      <c r="K900">
        <v>0</v>
      </c>
      <c r="L900">
        <v>1278.40002441406</v>
      </c>
      <c r="M900">
        <v>1</v>
      </c>
      <c r="N900">
        <v>0</v>
      </c>
      <c r="O900">
        <v>0</v>
      </c>
      <c r="P900">
        <v>0</v>
      </c>
      <c r="Q900">
        <v>0</v>
      </c>
      <c r="R900">
        <v>0</v>
      </c>
      <c r="S900">
        <v>0</v>
      </c>
      <c r="T900">
        <v>0</v>
      </c>
      <c r="U900">
        <v>10</v>
      </c>
      <c r="V900">
        <v>14</v>
      </c>
      <c r="W900">
        <v>0</v>
      </c>
      <c r="X900">
        <v>0</v>
      </c>
      <c r="Y900">
        <v>0</v>
      </c>
      <c r="Z900">
        <v>0</v>
      </c>
      <c r="AA900">
        <v>0</v>
      </c>
      <c r="AB900">
        <v>0</v>
      </c>
      <c r="AC900">
        <v>0</v>
      </c>
      <c r="AD900">
        <v>0</v>
      </c>
      <c r="AE900">
        <v>0</v>
      </c>
      <c r="AF900">
        <v>0</v>
      </c>
      <c r="AG900">
        <v>0</v>
      </c>
      <c r="AH900">
        <v>12</v>
      </c>
      <c r="AI900">
        <v>10</v>
      </c>
      <c r="AJ900">
        <v>0</v>
      </c>
      <c r="AK900">
        <v>10</v>
      </c>
      <c r="AL900">
        <v>0</v>
      </c>
      <c r="AM900">
        <v>0</v>
      </c>
      <c r="AN900">
        <v>0</v>
      </c>
      <c r="AO900">
        <v>0</v>
      </c>
      <c r="AP900">
        <v>0</v>
      </c>
      <c r="AQ900">
        <v>0</v>
      </c>
      <c r="AS900">
        <v>1</v>
      </c>
      <c r="AT900">
        <v>1</v>
      </c>
      <c r="AU900">
        <v>1</v>
      </c>
      <c r="AV900">
        <v>1</v>
      </c>
      <c r="AW900">
        <v>1</v>
      </c>
      <c r="AX900">
        <v>1</v>
      </c>
      <c r="AY900">
        <v>1</v>
      </c>
      <c r="AZ900">
        <v>1</v>
      </c>
      <c r="BA900">
        <v>1</v>
      </c>
      <c r="BB900">
        <v>1</v>
      </c>
      <c r="BC900">
        <v>1</v>
      </c>
      <c r="BD900">
        <v>1</v>
      </c>
      <c r="BE900">
        <v>1</v>
      </c>
      <c r="BF900">
        <v>1</v>
      </c>
      <c r="BG900">
        <v>1</v>
      </c>
      <c r="BH900">
        <v>1</v>
      </c>
      <c r="BI900">
        <v>1</v>
      </c>
      <c r="BJ900">
        <v>1</v>
      </c>
      <c r="BK900">
        <v>1</v>
      </c>
      <c r="BL900">
        <v>1</v>
      </c>
      <c r="BM900">
        <v>1</v>
      </c>
      <c r="BN900">
        <v>1</v>
      </c>
      <c r="BO900">
        <v>1</v>
      </c>
      <c r="BP900">
        <v>1</v>
      </c>
      <c r="BQ900">
        <v>1</v>
      </c>
      <c r="BR900">
        <v>1</v>
      </c>
      <c r="BS900">
        <v>1</v>
      </c>
      <c r="BT900">
        <v>1</v>
      </c>
      <c r="BU900">
        <v>1</v>
      </c>
      <c r="BV900">
        <v>1</v>
      </c>
      <c r="BW900">
        <v>0</v>
      </c>
    </row>
    <row r="901" spans="1:75" x14ac:dyDescent="0.25">
      <c r="A901">
        <v>2449000</v>
      </c>
      <c r="B901">
        <v>2</v>
      </c>
      <c r="C901" s="1">
        <v>18537</v>
      </c>
      <c r="D901">
        <v>1</v>
      </c>
      <c r="E901">
        <v>16.2</v>
      </c>
      <c r="F901">
        <v>131.4</v>
      </c>
      <c r="G901">
        <v>8</v>
      </c>
      <c r="H901">
        <v>12</v>
      </c>
      <c r="I901">
        <v>1</v>
      </c>
      <c r="J901">
        <v>1</v>
      </c>
      <c r="K901">
        <v>0</v>
      </c>
      <c r="L901">
        <v>1278.40002441406</v>
      </c>
      <c r="M901">
        <v>1</v>
      </c>
      <c r="N901">
        <v>0</v>
      </c>
      <c r="O901">
        <v>10</v>
      </c>
      <c r="P901">
        <v>0</v>
      </c>
      <c r="Q901">
        <v>0</v>
      </c>
      <c r="R901">
        <v>0</v>
      </c>
      <c r="S901">
        <v>0</v>
      </c>
      <c r="T901">
        <v>12</v>
      </c>
      <c r="U901">
        <v>16.2</v>
      </c>
      <c r="V901">
        <v>0</v>
      </c>
      <c r="W901">
        <v>0</v>
      </c>
      <c r="X901">
        <v>6.2</v>
      </c>
      <c r="Y901">
        <v>12</v>
      </c>
      <c r="Z901">
        <v>10</v>
      </c>
      <c r="AA901">
        <v>0</v>
      </c>
      <c r="AB901">
        <v>10</v>
      </c>
      <c r="AC901">
        <v>0</v>
      </c>
      <c r="AD901">
        <v>12.6</v>
      </c>
      <c r="AE901">
        <v>0</v>
      </c>
      <c r="AF901">
        <v>6.2</v>
      </c>
      <c r="AG901">
        <v>16.2</v>
      </c>
      <c r="AH901">
        <v>0</v>
      </c>
      <c r="AI901">
        <v>0</v>
      </c>
      <c r="AJ901">
        <v>0</v>
      </c>
      <c r="AK901">
        <v>0</v>
      </c>
      <c r="AL901">
        <v>0</v>
      </c>
      <c r="AM901">
        <v>10</v>
      </c>
      <c r="AN901">
        <v>0</v>
      </c>
      <c r="AO901">
        <v>0</v>
      </c>
      <c r="AP901">
        <v>0</v>
      </c>
      <c r="AQ901">
        <v>0</v>
      </c>
      <c r="AR901">
        <v>10</v>
      </c>
      <c r="AS901">
        <v>1</v>
      </c>
      <c r="AT901">
        <v>1</v>
      </c>
      <c r="AU901">
        <v>1</v>
      </c>
      <c r="AV901">
        <v>1</v>
      </c>
      <c r="AW901">
        <v>1</v>
      </c>
      <c r="AX901">
        <v>1</v>
      </c>
      <c r="AY901">
        <v>1</v>
      </c>
      <c r="AZ901">
        <v>1</v>
      </c>
      <c r="BA901">
        <v>1</v>
      </c>
      <c r="BB901">
        <v>1</v>
      </c>
      <c r="BC901">
        <v>1</v>
      </c>
      <c r="BD901">
        <v>1</v>
      </c>
      <c r="BE901">
        <v>1</v>
      </c>
      <c r="BF901">
        <v>1</v>
      </c>
      <c r="BG901">
        <v>1</v>
      </c>
      <c r="BH901">
        <v>1</v>
      </c>
      <c r="BI901">
        <v>1</v>
      </c>
      <c r="BJ901">
        <v>1</v>
      </c>
      <c r="BK901">
        <v>1</v>
      </c>
      <c r="BL901">
        <v>1</v>
      </c>
      <c r="BM901">
        <v>1</v>
      </c>
      <c r="BN901">
        <v>1</v>
      </c>
      <c r="BO901">
        <v>1</v>
      </c>
      <c r="BP901">
        <v>1</v>
      </c>
      <c r="BQ901">
        <v>1</v>
      </c>
      <c r="BR901">
        <v>1</v>
      </c>
      <c r="BS901">
        <v>1</v>
      </c>
      <c r="BT901">
        <v>1</v>
      </c>
      <c r="BU901">
        <v>1</v>
      </c>
      <c r="BV901">
        <v>1</v>
      </c>
      <c r="BW901">
        <v>1</v>
      </c>
    </row>
    <row r="902" spans="1:75" x14ac:dyDescent="0.25">
      <c r="A902">
        <v>2449000</v>
      </c>
      <c r="B902">
        <v>2</v>
      </c>
      <c r="C902" s="1">
        <v>18568</v>
      </c>
      <c r="D902">
        <v>1</v>
      </c>
      <c r="E902">
        <v>25</v>
      </c>
      <c r="F902">
        <v>119.2</v>
      </c>
      <c r="G902">
        <v>13</v>
      </c>
      <c r="H902">
        <v>9</v>
      </c>
      <c r="I902">
        <v>1</v>
      </c>
      <c r="J902">
        <v>1</v>
      </c>
      <c r="K902">
        <v>0</v>
      </c>
      <c r="L902">
        <v>1278.40002441406</v>
      </c>
      <c r="M902">
        <v>1</v>
      </c>
      <c r="N902">
        <v>0</v>
      </c>
      <c r="O902">
        <v>10</v>
      </c>
      <c r="P902">
        <v>0</v>
      </c>
      <c r="Q902">
        <v>0</v>
      </c>
      <c r="R902">
        <v>0</v>
      </c>
      <c r="S902">
        <v>0</v>
      </c>
      <c r="T902">
        <v>12</v>
      </c>
      <c r="U902">
        <v>0</v>
      </c>
      <c r="V902">
        <v>0</v>
      </c>
      <c r="W902">
        <v>10</v>
      </c>
      <c r="X902">
        <v>0</v>
      </c>
      <c r="Y902">
        <v>0</v>
      </c>
      <c r="Z902">
        <v>25</v>
      </c>
      <c r="AA902">
        <v>0</v>
      </c>
      <c r="AB902">
        <v>0</v>
      </c>
      <c r="AC902">
        <v>0</v>
      </c>
      <c r="AD902">
        <v>10</v>
      </c>
      <c r="AE902">
        <v>0</v>
      </c>
      <c r="AF902">
        <v>0</v>
      </c>
      <c r="AG902">
        <v>0</v>
      </c>
      <c r="AH902">
        <v>11</v>
      </c>
      <c r="AI902">
        <v>0</v>
      </c>
      <c r="AJ902">
        <v>0</v>
      </c>
      <c r="AK902">
        <v>0</v>
      </c>
      <c r="AL902">
        <v>0</v>
      </c>
      <c r="AM902">
        <v>10</v>
      </c>
      <c r="AN902">
        <v>0</v>
      </c>
      <c r="AO902">
        <v>14</v>
      </c>
      <c r="AP902">
        <v>17.2</v>
      </c>
      <c r="AQ902">
        <v>0</v>
      </c>
      <c r="AS902">
        <v>1</v>
      </c>
      <c r="AT902">
        <v>1</v>
      </c>
      <c r="AU902">
        <v>1</v>
      </c>
      <c r="AV902">
        <v>1</v>
      </c>
      <c r="AW902">
        <v>1</v>
      </c>
      <c r="AX902">
        <v>1</v>
      </c>
      <c r="AY902">
        <v>1</v>
      </c>
      <c r="AZ902">
        <v>1</v>
      </c>
      <c r="BA902">
        <v>1</v>
      </c>
      <c r="BB902">
        <v>1</v>
      </c>
      <c r="BC902">
        <v>1</v>
      </c>
      <c r="BD902">
        <v>1</v>
      </c>
      <c r="BE902">
        <v>1</v>
      </c>
      <c r="BF902">
        <v>1</v>
      </c>
      <c r="BG902">
        <v>1</v>
      </c>
      <c r="BH902">
        <v>1</v>
      </c>
      <c r="BI902">
        <v>1</v>
      </c>
      <c r="BJ902">
        <v>1</v>
      </c>
      <c r="BK902">
        <v>1</v>
      </c>
      <c r="BL902">
        <v>1</v>
      </c>
      <c r="BM902">
        <v>1</v>
      </c>
      <c r="BN902">
        <v>1</v>
      </c>
      <c r="BO902">
        <v>1</v>
      </c>
      <c r="BP902">
        <v>1</v>
      </c>
      <c r="BQ902">
        <v>1</v>
      </c>
      <c r="BR902">
        <v>1</v>
      </c>
      <c r="BS902">
        <v>1</v>
      </c>
      <c r="BT902">
        <v>1</v>
      </c>
      <c r="BU902">
        <v>1</v>
      </c>
      <c r="BV902">
        <v>1</v>
      </c>
      <c r="BW902">
        <v>0</v>
      </c>
    </row>
    <row r="903" spans="1:75" x14ac:dyDescent="0.25">
      <c r="A903">
        <v>2449000</v>
      </c>
      <c r="B903">
        <v>2</v>
      </c>
      <c r="C903" s="1">
        <v>18598</v>
      </c>
      <c r="D903">
        <v>1</v>
      </c>
      <c r="E903">
        <v>14.2</v>
      </c>
      <c r="F903">
        <v>125.6</v>
      </c>
      <c r="G903">
        <v>5</v>
      </c>
      <c r="H903">
        <v>11</v>
      </c>
      <c r="I903">
        <v>1</v>
      </c>
      <c r="J903">
        <v>1</v>
      </c>
      <c r="K903">
        <v>0</v>
      </c>
      <c r="L903">
        <v>1278.40002441406</v>
      </c>
      <c r="M903">
        <v>1</v>
      </c>
      <c r="N903">
        <v>0</v>
      </c>
      <c r="O903">
        <v>0</v>
      </c>
      <c r="P903">
        <v>0</v>
      </c>
      <c r="Q903">
        <v>12</v>
      </c>
      <c r="R903">
        <v>14.2</v>
      </c>
      <c r="S903">
        <v>0</v>
      </c>
      <c r="T903">
        <v>0</v>
      </c>
      <c r="U903">
        <v>0</v>
      </c>
      <c r="V903">
        <v>0</v>
      </c>
      <c r="W903">
        <v>10</v>
      </c>
      <c r="X903">
        <v>0</v>
      </c>
      <c r="Y903">
        <v>14</v>
      </c>
      <c r="Z903">
        <v>12</v>
      </c>
      <c r="AA903">
        <v>14</v>
      </c>
      <c r="AB903">
        <v>6.8</v>
      </c>
      <c r="AC903">
        <v>0</v>
      </c>
      <c r="AD903">
        <v>0</v>
      </c>
      <c r="AE903">
        <v>0</v>
      </c>
      <c r="AF903">
        <v>0</v>
      </c>
      <c r="AG903">
        <v>0</v>
      </c>
      <c r="AH903">
        <v>0</v>
      </c>
      <c r="AI903">
        <v>0</v>
      </c>
      <c r="AJ903">
        <v>12</v>
      </c>
      <c r="AK903">
        <v>0</v>
      </c>
      <c r="AL903">
        <v>0</v>
      </c>
      <c r="AM903">
        <v>10.199999999999999</v>
      </c>
      <c r="AN903">
        <v>0</v>
      </c>
      <c r="AO903">
        <v>14</v>
      </c>
      <c r="AP903">
        <v>6.4</v>
      </c>
      <c r="AQ903">
        <v>0</v>
      </c>
      <c r="AR903">
        <v>0</v>
      </c>
      <c r="AS903">
        <v>1</v>
      </c>
      <c r="AT903">
        <v>1</v>
      </c>
      <c r="AU903">
        <v>1</v>
      </c>
      <c r="AV903">
        <v>1</v>
      </c>
      <c r="AW903">
        <v>1</v>
      </c>
      <c r="AX903">
        <v>1</v>
      </c>
      <c r="AY903">
        <v>1</v>
      </c>
      <c r="AZ903">
        <v>1</v>
      </c>
      <c r="BA903">
        <v>1</v>
      </c>
      <c r="BB903">
        <v>1</v>
      </c>
      <c r="BC903">
        <v>1</v>
      </c>
      <c r="BD903">
        <v>1</v>
      </c>
      <c r="BE903">
        <v>1</v>
      </c>
      <c r="BF903">
        <v>1</v>
      </c>
      <c r="BG903">
        <v>1</v>
      </c>
      <c r="BH903">
        <v>1</v>
      </c>
      <c r="BI903">
        <v>1</v>
      </c>
      <c r="BJ903">
        <v>1</v>
      </c>
      <c r="BK903">
        <v>1</v>
      </c>
      <c r="BL903">
        <v>1</v>
      </c>
      <c r="BM903">
        <v>1</v>
      </c>
      <c r="BN903">
        <v>1</v>
      </c>
      <c r="BO903">
        <v>1</v>
      </c>
      <c r="BP903">
        <v>1</v>
      </c>
      <c r="BQ903">
        <v>1</v>
      </c>
      <c r="BR903">
        <v>1</v>
      </c>
      <c r="BS903">
        <v>1</v>
      </c>
      <c r="BT903">
        <v>1</v>
      </c>
      <c r="BU903">
        <v>1</v>
      </c>
      <c r="BV903">
        <v>1</v>
      </c>
      <c r="BW903">
        <v>1</v>
      </c>
    </row>
    <row r="904" spans="1:75" x14ac:dyDescent="0.25">
      <c r="A904">
        <v>2449000</v>
      </c>
      <c r="B904">
        <v>2</v>
      </c>
      <c r="C904" s="1">
        <v>18629</v>
      </c>
      <c r="D904">
        <v>1</v>
      </c>
      <c r="E904">
        <v>28.2</v>
      </c>
      <c r="F904">
        <v>155.80000000000001</v>
      </c>
      <c r="G904">
        <v>24</v>
      </c>
      <c r="H904">
        <v>10</v>
      </c>
      <c r="I904">
        <v>1</v>
      </c>
      <c r="J904">
        <v>1</v>
      </c>
      <c r="K904">
        <v>0</v>
      </c>
      <c r="L904">
        <v>920.5</v>
      </c>
      <c r="M904">
        <v>1</v>
      </c>
      <c r="N904">
        <v>0</v>
      </c>
      <c r="O904">
        <v>0</v>
      </c>
      <c r="P904">
        <v>0</v>
      </c>
      <c r="Q904">
        <v>0</v>
      </c>
      <c r="R904">
        <v>0</v>
      </c>
      <c r="S904">
        <v>6.8</v>
      </c>
      <c r="T904">
        <v>9.1999999999999993</v>
      </c>
      <c r="U904">
        <v>0</v>
      </c>
      <c r="V904">
        <v>0</v>
      </c>
      <c r="W904">
        <v>0</v>
      </c>
      <c r="X904">
        <v>0</v>
      </c>
      <c r="Y904">
        <v>0</v>
      </c>
      <c r="Z904">
        <v>18.2</v>
      </c>
      <c r="AA904">
        <v>13</v>
      </c>
      <c r="AB904">
        <v>0</v>
      </c>
      <c r="AC904">
        <v>0</v>
      </c>
      <c r="AD904">
        <v>0</v>
      </c>
      <c r="AE904">
        <v>25</v>
      </c>
      <c r="AF904">
        <v>6.2</v>
      </c>
      <c r="AG904">
        <v>0</v>
      </c>
      <c r="AH904">
        <v>0</v>
      </c>
      <c r="AI904">
        <v>0</v>
      </c>
      <c r="AJ904">
        <v>25</v>
      </c>
      <c r="AK904">
        <v>28.2</v>
      </c>
      <c r="AL904">
        <v>12.2</v>
      </c>
      <c r="AM904">
        <v>0</v>
      </c>
      <c r="AN904">
        <v>12</v>
      </c>
      <c r="AO904">
        <v>0</v>
      </c>
      <c r="AP904">
        <v>0</v>
      </c>
      <c r="AQ904">
        <v>0</v>
      </c>
      <c r="AR904">
        <v>0</v>
      </c>
      <c r="AS904">
        <v>1</v>
      </c>
      <c r="AT904">
        <v>1</v>
      </c>
      <c r="AU904">
        <v>1</v>
      </c>
      <c r="AV904">
        <v>1</v>
      </c>
      <c r="AW904">
        <v>1</v>
      </c>
      <c r="AX904">
        <v>1</v>
      </c>
      <c r="AY904">
        <v>1</v>
      </c>
      <c r="AZ904">
        <v>1</v>
      </c>
      <c r="BA904">
        <v>1</v>
      </c>
      <c r="BB904">
        <v>1</v>
      </c>
      <c r="BC904">
        <v>1</v>
      </c>
      <c r="BD904">
        <v>1</v>
      </c>
      <c r="BE904">
        <v>1</v>
      </c>
      <c r="BF904">
        <v>1</v>
      </c>
      <c r="BG904">
        <v>1</v>
      </c>
      <c r="BH904">
        <v>1</v>
      </c>
      <c r="BI904">
        <v>1</v>
      </c>
      <c r="BJ904">
        <v>1</v>
      </c>
      <c r="BK904">
        <v>1</v>
      </c>
      <c r="BL904">
        <v>1</v>
      </c>
      <c r="BM904">
        <v>1</v>
      </c>
      <c r="BN904">
        <v>1</v>
      </c>
      <c r="BO904">
        <v>1</v>
      </c>
      <c r="BP904">
        <v>1</v>
      </c>
      <c r="BQ904">
        <v>1</v>
      </c>
      <c r="BR904">
        <v>1</v>
      </c>
      <c r="BS904">
        <v>1</v>
      </c>
      <c r="BT904">
        <v>1</v>
      </c>
      <c r="BU904">
        <v>1</v>
      </c>
      <c r="BV904">
        <v>1</v>
      </c>
      <c r="BW904">
        <v>1</v>
      </c>
    </row>
    <row r="905" spans="1:75" x14ac:dyDescent="0.25">
      <c r="A905">
        <v>2449000</v>
      </c>
      <c r="B905">
        <v>2</v>
      </c>
      <c r="C905" s="1">
        <v>18660</v>
      </c>
      <c r="D905">
        <v>1</v>
      </c>
      <c r="E905">
        <v>25</v>
      </c>
      <c r="F905">
        <v>117.1</v>
      </c>
      <c r="G905">
        <v>19</v>
      </c>
      <c r="H905">
        <v>9</v>
      </c>
      <c r="I905">
        <v>1</v>
      </c>
      <c r="J905">
        <v>1</v>
      </c>
      <c r="K905">
        <v>0</v>
      </c>
      <c r="L905">
        <v>920.5</v>
      </c>
      <c r="M905">
        <v>1</v>
      </c>
      <c r="N905">
        <v>0</v>
      </c>
      <c r="O905">
        <v>0</v>
      </c>
      <c r="P905">
        <v>0</v>
      </c>
      <c r="Q905">
        <v>10.199999999999999</v>
      </c>
      <c r="R905">
        <v>6.8</v>
      </c>
      <c r="S905">
        <v>10</v>
      </c>
      <c r="T905">
        <v>0</v>
      </c>
      <c r="U905">
        <v>0</v>
      </c>
      <c r="V905">
        <v>0</v>
      </c>
      <c r="W905">
        <v>0</v>
      </c>
      <c r="X905">
        <v>0</v>
      </c>
      <c r="Y905">
        <v>0</v>
      </c>
      <c r="Z905">
        <v>0</v>
      </c>
      <c r="AA905">
        <v>0</v>
      </c>
      <c r="AB905">
        <v>10</v>
      </c>
      <c r="AC905">
        <v>0</v>
      </c>
      <c r="AD905">
        <v>11</v>
      </c>
      <c r="AE905">
        <v>0</v>
      </c>
      <c r="AF905">
        <v>25</v>
      </c>
      <c r="AG905">
        <v>22.1</v>
      </c>
      <c r="AH905">
        <v>0</v>
      </c>
      <c r="AI905">
        <v>0</v>
      </c>
      <c r="AJ905">
        <v>12</v>
      </c>
      <c r="AK905">
        <v>0</v>
      </c>
      <c r="AL905">
        <v>0</v>
      </c>
      <c r="AM905">
        <v>10</v>
      </c>
      <c r="AN905">
        <v>0</v>
      </c>
      <c r="AO905">
        <v>0</v>
      </c>
      <c r="AS905">
        <v>1</v>
      </c>
      <c r="AT905">
        <v>1</v>
      </c>
      <c r="AU905">
        <v>1</v>
      </c>
      <c r="AV905">
        <v>1</v>
      </c>
      <c r="AW905">
        <v>1</v>
      </c>
      <c r="AX905">
        <v>1</v>
      </c>
      <c r="AY905">
        <v>1</v>
      </c>
      <c r="AZ905">
        <v>1</v>
      </c>
      <c r="BA905">
        <v>1</v>
      </c>
      <c r="BB905">
        <v>1</v>
      </c>
      <c r="BC905">
        <v>1</v>
      </c>
      <c r="BD905">
        <v>1</v>
      </c>
      <c r="BE905">
        <v>1</v>
      </c>
      <c r="BF905">
        <v>1</v>
      </c>
      <c r="BG905">
        <v>1</v>
      </c>
      <c r="BH905">
        <v>1</v>
      </c>
      <c r="BI905">
        <v>1</v>
      </c>
      <c r="BJ905">
        <v>1</v>
      </c>
      <c r="BK905">
        <v>1</v>
      </c>
      <c r="BL905">
        <v>1</v>
      </c>
      <c r="BM905">
        <v>1</v>
      </c>
      <c r="BN905">
        <v>1</v>
      </c>
      <c r="BO905">
        <v>1</v>
      </c>
      <c r="BP905">
        <v>1</v>
      </c>
      <c r="BQ905">
        <v>1</v>
      </c>
      <c r="BR905">
        <v>1</v>
      </c>
      <c r="BS905">
        <v>1</v>
      </c>
      <c r="BT905">
        <v>1</v>
      </c>
      <c r="BU905">
        <v>0</v>
      </c>
      <c r="BV905">
        <v>0</v>
      </c>
      <c r="BW905">
        <v>0</v>
      </c>
    </row>
    <row r="906" spans="1:75" x14ac:dyDescent="0.25">
      <c r="A906">
        <v>2449000</v>
      </c>
      <c r="B906">
        <v>2</v>
      </c>
      <c r="C906" s="1">
        <v>18688</v>
      </c>
      <c r="D906">
        <v>1</v>
      </c>
      <c r="E906">
        <v>22.2</v>
      </c>
      <c r="F906">
        <v>130.80000000000001</v>
      </c>
      <c r="G906">
        <v>14</v>
      </c>
      <c r="H906">
        <v>11</v>
      </c>
      <c r="I906">
        <v>1</v>
      </c>
      <c r="J906">
        <v>1</v>
      </c>
      <c r="K906">
        <v>0</v>
      </c>
      <c r="L906">
        <v>920.5</v>
      </c>
      <c r="M906">
        <v>1</v>
      </c>
      <c r="N906">
        <v>0</v>
      </c>
      <c r="O906">
        <v>0</v>
      </c>
      <c r="P906">
        <v>0</v>
      </c>
      <c r="Q906">
        <v>0</v>
      </c>
      <c r="R906">
        <v>9.1999999999999993</v>
      </c>
      <c r="S906">
        <v>12.2</v>
      </c>
      <c r="T906">
        <v>10.4</v>
      </c>
      <c r="U906">
        <v>0</v>
      </c>
      <c r="V906">
        <v>0</v>
      </c>
      <c r="W906">
        <v>0</v>
      </c>
      <c r="X906">
        <v>0</v>
      </c>
      <c r="Y906">
        <v>8.1999999999999993</v>
      </c>
      <c r="Z906">
        <v>20</v>
      </c>
      <c r="AA906">
        <v>22.2</v>
      </c>
      <c r="AB906">
        <v>12</v>
      </c>
      <c r="AC906">
        <v>8.1999999999999993</v>
      </c>
      <c r="AD906">
        <v>12</v>
      </c>
      <c r="AE906">
        <v>0</v>
      </c>
      <c r="AF906">
        <v>10.199999999999999</v>
      </c>
      <c r="AG906">
        <v>0</v>
      </c>
      <c r="AH906">
        <v>0</v>
      </c>
      <c r="AI906">
        <v>0</v>
      </c>
      <c r="AJ906">
        <v>6.2</v>
      </c>
      <c r="AK906">
        <v>0</v>
      </c>
      <c r="AL906">
        <v>0</v>
      </c>
      <c r="AM906">
        <v>0</v>
      </c>
      <c r="AN906">
        <v>0</v>
      </c>
      <c r="AO906">
        <v>0</v>
      </c>
      <c r="AP906">
        <v>0</v>
      </c>
      <c r="AQ906">
        <v>0</v>
      </c>
      <c r="AR906">
        <v>0</v>
      </c>
      <c r="AS906">
        <v>1</v>
      </c>
      <c r="AT906">
        <v>1</v>
      </c>
      <c r="AU906">
        <v>1</v>
      </c>
      <c r="AV906">
        <v>1</v>
      </c>
      <c r="AW906">
        <v>1</v>
      </c>
      <c r="AX906">
        <v>1</v>
      </c>
      <c r="AY906">
        <v>1</v>
      </c>
      <c r="AZ906">
        <v>1</v>
      </c>
      <c r="BA906">
        <v>1</v>
      </c>
      <c r="BB906">
        <v>1</v>
      </c>
      <c r="BC906">
        <v>1</v>
      </c>
      <c r="BD906">
        <v>1</v>
      </c>
      <c r="BE906">
        <v>1</v>
      </c>
      <c r="BF906">
        <v>1</v>
      </c>
      <c r="BG906">
        <v>1</v>
      </c>
      <c r="BH906">
        <v>1</v>
      </c>
      <c r="BI906">
        <v>1</v>
      </c>
      <c r="BJ906">
        <v>1</v>
      </c>
      <c r="BK906">
        <v>1</v>
      </c>
      <c r="BL906">
        <v>1</v>
      </c>
      <c r="BM906">
        <v>1</v>
      </c>
      <c r="BN906">
        <v>1</v>
      </c>
      <c r="BO906">
        <v>1</v>
      </c>
      <c r="BP906">
        <v>1</v>
      </c>
      <c r="BQ906">
        <v>1</v>
      </c>
      <c r="BR906">
        <v>1</v>
      </c>
      <c r="BS906">
        <v>1</v>
      </c>
      <c r="BT906">
        <v>1</v>
      </c>
      <c r="BU906">
        <v>1</v>
      </c>
      <c r="BV906">
        <v>1</v>
      </c>
      <c r="BW906">
        <v>1</v>
      </c>
    </row>
    <row r="907" spans="1:75" x14ac:dyDescent="0.25">
      <c r="A907">
        <v>2449000</v>
      </c>
      <c r="B907">
        <v>2</v>
      </c>
      <c r="C907" s="1">
        <v>18719</v>
      </c>
      <c r="D907">
        <v>1</v>
      </c>
      <c r="E907">
        <v>19.2</v>
      </c>
      <c r="F907">
        <v>48</v>
      </c>
      <c r="G907">
        <v>2</v>
      </c>
      <c r="H907">
        <v>5</v>
      </c>
      <c r="I907">
        <v>1</v>
      </c>
      <c r="J907">
        <v>1</v>
      </c>
      <c r="K907">
        <v>0</v>
      </c>
      <c r="L907">
        <v>920.5</v>
      </c>
      <c r="M907">
        <v>1</v>
      </c>
      <c r="N907">
        <v>0</v>
      </c>
      <c r="O907">
        <v>19.2</v>
      </c>
      <c r="P907">
        <v>0</v>
      </c>
      <c r="Q907">
        <v>0</v>
      </c>
      <c r="R907">
        <v>0</v>
      </c>
      <c r="S907">
        <v>6.2</v>
      </c>
      <c r="T907">
        <v>0</v>
      </c>
      <c r="U907">
        <v>0</v>
      </c>
      <c r="V907">
        <v>0</v>
      </c>
      <c r="W907">
        <v>0</v>
      </c>
      <c r="X907">
        <v>0</v>
      </c>
      <c r="Y907">
        <v>0</v>
      </c>
      <c r="Z907">
        <v>6.4</v>
      </c>
      <c r="AA907">
        <v>0</v>
      </c>
      <c r="AB907">
        <v>10</v>
      </c>
      <c r="AC907">
        <v>0</v>
      </c>
      <c r="AD907">
        <v>6.2</v>
      </c>
      <c r="AE907">
        <v>0</v>
      </c>
      <c r="AF907">
        <v>0</v>
      </c>
      <c r="AG907">
        <v>0</v>
      </c>
      <c r="AH907">
        <v>0</v>
      </c>
      <c r="AI907">
        <v>0</v>
      </c>
      <c r="AJ907">
        <v>0</v>
      </c>
      <c r="AK907">
        <v>0</v>
      </c>
      <c r="AL907">
        <v>0</v>
      </c>
      <c r="AM907">
        <v>0</v>
      </c>
      <c r="AN907">
        <v>0</v>
      </c>
      <c r="AO907">
        <v>0</v>
      </c>
      <c r="AP907">
        <v>0</v>
      </c>
      <c r="AQ907">
        <v>0</v>
      </c>
      <c r="AS907">
        <v>1</v>
      </c>
      <c r="AT907">
        <v>1</v>
      </c>
      <c r="AU907">
        <v>1</v>
      </c>
      <c r="AV907">
        <v>1</v>
      </c>
      <c r="AW907">
        <v>1</v>
      </c>
      <c r="AX907">
        <v>1</v>
      </c>
      <c r="AY907">
        <v>1</v>
      </c>
      <c r="AZ907">
        <v>1</v>
      </c>
      <c r="BA907">
        <v>1</v>
      </c>
      <c r="BB907">
        <v>1</v>
      </c>
      <c r="BC907">
        <v>1</v>
      </c>
      <c r="BD907">
        <v>1</v>
      </c>
      <c r="BE907">
        <v>1</v>
      </c>
      <c r="BF907">
        <v>1</v>
      </c>
      <c r="BG907">
        <v>1</v>
      </c>
      <c r="BH907">
        <v>1</v>
      </c>
      <c r="BI907">
        <v>1</v>
      </c>
      <c r="BJ907">
        <v>1</v>
      </c>
      <c r="BK907">
        <v>1</v>
      </c>
      <c r="BL907">
        <v>1</v>
      </c>
      <c r="BM907">
        <v>1</v>
      </c>
      <c r="BN907">
        <v>1</v>
      </c>
      <c r="BO907">
        <v>1</v>
      </c>
      <c r="BP907">
        <v>1</v>
      </c>
      <c r="BQ907">
        <v>1</v>
      </c>
      <c r="BR907">
        <v>1</v>
      </c>
      <c r="BS907">
        <v>1</v>
      </c>
      <c r="BT907">
        <v>1</v>
      </c>
      <c r="BU907">
        <v>1</v>
      </c>
      <c r="BV907">
        <v>1</v>
      </c>
      <c r="BW907">
        <v>0</v>
      </c>
    </row>
    <row r="908" spans="1:75" x14ac:dyDescent="0.25">
      <c r="A908">
        <v>2449000</v>
      </c>
      <c r="B908">
        <v>2</v>
      </c>
      <c r="C908" s="1">
        <v>18749</v>
      </c>
      <c r="D908">
        <v>1</v>
      </c>
      <c r="E908">
        <v>10.199999999999999</v>
      </c>
      <c r="F908">
        <v>30.2</v>
      </c>
      <c r="G908">
        <v>3</v>
      </c>
      <c r="H908">
        <v>3</v>
      </c>
      <c r="I908">
        <v>1</v>
      </c>
      <c r="J908">
        <v>1</v>
      </c>
      <c r="K908">
        <v>0</v>
      </c>
      <c r="L908">
        <v>920.5</v>
      </c>
      <c r="M908">
        <v>1</v>
      </c>
      <c r="N908">
        <v>0</v>
      </c>
      <c r="O908">
        <v>0</v>
      </c>
      <c r="P908">
        <v>10.199999999999999</v>
      </c>
      <c r="Q908">
        <v>0</v>
      </c>
      <c r="R908">
        <v>0</v>
      </c>
      <c r="S908">
        <v>0</v>
      </c>
      <c r="T908">
        <v>0</v>
      </c>
      <c r="U908">
        <v>0</v>
      </c>
      <c r="V908">
        <v>0</v>
      </c>
      <c r="W908">
        <v>0</v>
      </c>
      <c r="X908">
        <v>0</v>
      </c>
      <c r="Y908">
        <v>0</v>
      </c>
      <c r="Z908">
        <v>0</v>
      </c>
      <c r="AA908">
        <v>0</v>
      </c>
      <c r="AB908">
        <v>0</v>
      </c>
      <c r="AC908">
        <v>0</v>
      </c>
      <c r="AD908">
        <v>0</v>
      </c>
      <c r="AE908">
        <v>10</v>
      </c>
      <c r="AF908">
        <v>0</v>
      </c>
      <c r="AG908">
        <v>0</v>
      </c>
      <c r="AH908">
        <v>0</v>
      </c>
      <c r="AI908">
        <v>0</v>
      </c>
      <c r="AJ908">
        <v>0</v>
      </c>
      <c r="AK908">
        <v>0</v>
      </c>
      <c r="AL908">
        <v>0</v>
      </c>
      <c r="AM908">
        <v>0</v>
      </c>
      <c r="AN908">
        <v>0</v>
      </c>
      <c r="AO908">
        <v>0</v>
      </c>
      <c r="AP908">
        <v>10</v>
      </c>
      <c r="AQ908">
        <v>0</v>
      </c>
      <c r="AR908">
        <v>0</v>
      </c>
      <c r="AS908">
        <v>1</v>
      </c>
      <c r="AT908">
        <v>1</v>
      </c>
      <c r="AU908">
        <v>1</v>
      </c>
      <c r="AV908">
        <v>1</v>
      </c>
      <c r="AW908">
        <v>1</v>
      </c>
      <c r="AX908">
        <v>1</v>
      </c>
      <c r="AY908">
        <v>1</v>
      </c>
      <c r="AZ908">
        <v>1</v>
      </c>
      <c r="BA908">
        <v>1</v>
      </c>
      <c r="BB908">
        <v>1</v>
      </c>
      <c r="BC908">
        <v>1</v>
      </c>
      <c r="BD908">
        <v>1</v>
      </c>
      <c r="BE908">
        <v>1</v>
      </c>
      <c r="BF908">
        <v>1</v>
      </c>
      <c r="BG908">
        <v>1</v>
      </c>
      <c r="BH908">
        <v>1</v>
      </c>
      <c r="BI908">
        <v>1</v>
      </c>
      <c r="BJ908">
        <v>1</v>
      </c>
      <c r="BK908">
        <v>1</v>
      </c>
      <c r="BL908">
        <v>1</v>
      </c>
      <c r="BM908">
        <v>1</v>
      </c>
      <c r="BN908">
        <v>1</v>
      </c>
      <c r="BO908">
        <v>1</v>
      </c>
      <c r="BP908">
        <v>1</v>
      </c>
      <c r="BQ908">
        <v>1</v>
      </c>
      <c r="BR908">
        <v>1</v>
      </c>
      <c r="BS908">
        <v>1</v>
      </c>
      <c r="BT908">
        <v>1</v>
      </c>
      <c r="BU908">
        <v>1</v>
      </c>
      <c r="BV908">
        <v>1</v>
      </c>
      <c r="BW908">
        <v>1</v>
      </c>
    </row>
    <row r="909" spans="1:75" x14ac:dyDescent="0.25">
      <c r="A909">
        <v>2449000</v>
      </c>
      <c r="B909">
        <v>2</v>
      </c>
      <c r="C909" s="1">
        <v>18780</v>
      </c>
      <c r="D909">
        <v>1</v>
      </c>
      <c r="E909">
        <v>18.2</v>
      </c>
      <c r="F909">
        <v>46.6</v>
      </c>
      <c r="G909">
        <v>26</v>
      </c>
      <c r="H909">
        <v>4</v>
      </c>
      <c r="I909">
        <v>1</v>
      </c>
      <c r="J909">
        <v>1</v>
      </c>
      <c r="K909">
        <v>0</v>
      </c>
      <c r="L909">
        <v>920.5</v>
      </c>
      <c r="M909">
        <v>1</v>
      </c>
      <c r="N909">
        <v>0</v>
      </c>
      <c r="O909">
        <v>0</v>
      </c>
      <c r="P909">
        <v>0</v>
      </c>
      <c r="Q909">
        <v>0</v>
      </c>
      <c r="R909">
        <v>0</v>
      </c>
      <c r="S909">
        <v>10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18.2</v>
      </c>
      <c r="AN909">
        <v>0</v>
      </c>
      <c r="AO909">
        <v>12.2</v>
      </c>
      <c r="AP909">
        <v>6.2</v>
      </c>
      <c r="AQ909">
        <v>0</v>
      </c>
      <c r="AS909">
        <v>1</v>
      </c>
      <c r="AT909">
        <v>1</v>
      </c>
      <c r="AU909">
        <v>1</v>
      </c>
      <c r="AV909">
        <v>1</v>
      </c>
      <c r="AW909">
        <v>1</v>
      </c>
      <c r="AX909">
        <v>1</v>
      </c>
      <c r="AY909">
        <v>1</v>
      </c>
      <c r="AZ909">
        <v>1</v>
      </c>
      <c r="BA909">
        <v>1</v>
      </c>
      <c r="BB909">
        <v>1</v>
      </c>
      <c r="BC909">
        <v>1</v>
      </c>
      <c r="BD909">
        <v>1</v>
      </c>
      <c r="BE909">
        <v>1</v>
      </c>
      <c r="BF909">
        <v>1</v>
      </c>
      <c r="BG909">
        <v>1</v>
      </c>
      <c r="BH909">
        <v>1</v>
      </c>
      <c r="BI909">
        <v>1</v>
      </c>
      <c r="BJ909">
        <v>1</v>
      </c>
      <c r="BK909">
        <v>1</v>
      </c>
      <c r="BL909">
        <v>1</v>
      </c>
      <c r="BM909">
        <v>1</v>
      </c>
      <c r="BN909">
        <v>1</v>
      </c>
      <c r="BO909">
        <v>1</v>
      </c>
      <c r="BP909">
        <v>1</v>
      </c>
      <c r="BQ909">
        <v>1</v>
      </c>
      <c r="BR909">
        <v>1</v>
      </c>
      <c r="BS909">
        <v>1</v>
      </c>
      <c r="BT909">
        <v>1</v>
      </c>
      <c r="BU909">
        <v>1</v>
      </c>
      <c r="BV909">
        <v>1</v>
      </c>
      <c r="BW909">
        <v>0</v>
      </c>
    </row>
    <row r="910" spans="1:75" x14ac:dyDescent="0.25">
      <c r="A910">
        <v>2449000</v>
      </c>
      <c r="B910">
        <v>2</v>
      </c>
      <c r="C910" s="1">
        <v>18810</v>
      </c>
      <c r="D910">
        <v>1</v>
      </c>
      <c r="E910">
        <v>18.2</v>
      </c>
      <c r="F910">
        <v>36.6</v>
      </c>
      <c r="G910">
        <v>4</v>
      </c>
      <c r="H910">
        <v>3</v>
      </c>
      <c r="I910">
        <v>1</v>
      </c>
      <c r="J910">
        <v>1</v>
      </c>
      <c r="K910">
        <v>0</v>
      </c>
      <c r="L910">
        <v>920.5</v>
      </c>
      <c r="M910">
        <v>1</v>
      </c>
      <c r="N910">
        <v>0</v>
      </c>
      <c r="O910">
        <v>0</v>
      </c>
      <c r="P910">
        <v>0</v>
      </c>
      <c r="Q910">
        <v>18.2</v>
      </c>
      <c r="R910">
        <v>0</v>
      </c>
      <c r="S910">
        <v>0</v>
      </c>
      <c r="T910">
        <v>0</v>
      </c>
      <c r="U910">
        <v>0</v>
      </c>
      <c r="V910">
        <v>0</v>
      </c>
      <c r="W910">
        <v>12.2</v>
      </c>
      <c r="X910">
        <v>0</v>
      </c>
      <c r="Y910">
        <v>0</v>
      </c>
      <c r="Z910">
        <v>0</v>
      </c>
      <c r="AA910">
        <v>0</v>
      </c>
      <c r="AB910">
        <v>0</v>
      </c>
      <c r="AC910">
        <v>0</v>
      </c>
      <c r="AD910">
        <v>0</v>
      </c>
      <c r="AE910">
        <v>0</v>
      </c>
      <c r="AF910">
        <v>0</v>
      </c>
      <c r="AG910">
        <v>0</v>
      </c>
      <c r="AH910">
        <v>0</v>
      </c>
      <c r="AI910">
        <v>0</v>
      </c>
      <c r="AJ910">
        <v>0</v>
      </c>
      <c r="AK910">
        <v>6.2</v>
      </c>
      <c r="AL910">
        <v>0</v>
      </c>
      <c r="AM910">
        <v>0</v>
      </c>
      <c r="AN910">
        <v>0</v>
      </c>
      <c r="AO910">
        <v>0</v>
      </c>
      <c r="AP910">
        <v>0</v>
      </c>
      <c r="AQ910">
        <v>0</v>
      </c>
      <c r="AR910">
        <v>0</v>
      </c>
      <c r="AS910">
        <v>1</v>
      </c>
      <c r="AT910">
        <v>1</v>
      </c>
      <c r="AU910">
        <v>1</v>
      </c>
      <c r="AV910">
        <v>1</v>
      </c>
      <c r="AW910">
        <v>1</v>
      </c>
      <c r="AX910">
        <v>1</v>
      </c>
      <c r="AY910">
        <v>1</v>
      </c>
      <c r="AZ910">
        <v>1</v>
      </c>
      <c r="BA910">
        <v>1</v>
      </c>
      <c r="BB910">
        <v>1</v>
      </c>
      <c r="BC910">
        <v>1</v>
      </c>
      <c r="BD910">
        <v>1</v>
      </c>
      <c r="BE910">
        <v>1</v>
      </c>
      <c r="BF910">
        <v>1</v>
      </c>
      <c r="BG910">
        <v>1</v>
      </c>
      <c r="BH910">
        <v>1</v>
      </c>
      <c r="BI910">
        <v>1</v>
      </c>
      <c r="BJ910">
        <v>1</v>
      </c>
      <c r="BK910">
        <v>1</v>
      </c>
      <c r="BL910">
        <v>1</v>
      </c>
      <c r="BM910">
        <v>1</v>
      </c>
      <c r="BN910">
        <v>1</v>
      </c>
      <c r="BO910">
        <v>1</v>
      </c>
      <c r="BP910">
        <v>1</v>
      </c>
      <c r="BQ910">
        <v>1</v>
      </c>
      <c r="BR910">
        <v>1</v>
      </c>
      <c r="BS910">
        <v>1</v>
      </c>
      <c r="BT910">
        <v>1</v>
      </c>
      <c r="BU910">
        <v>1</v>
      </c>
      <c r="BV910">
        <v>1</v>
      </c>
      <c r="BW910">
        <v>1</v>
      </c>
    </row>
    <row r="911" spans="1:75" x14ac:dyDescent="0.25">
      <c r="A911">
        <v>2449000</v>
      </c>
      <c r="B911">
        <v>2</v>
      </c>
      <c r="C911" s="1">
        <v>18841</v>
      </c>
      <c r="D911">
        <v>1</v>
      </c>
      <c r="E911">
        <v>12</v>
      </c>
      <c r="F911">
        <v>71.2</v>
      </c>
      <c r="G911">
        <v>25</v>
      </c>
      <c r="H911">
        <v>7</v>
      </c>
      <c r="I911">
        <v>1</v>
      </c>
      <c r="J911">
        <v>1</v>
      </c>
      <c r="K911">
        <v>0</v>
      </c>
      <c r="L911">
        <v>920.5</v>
      </c>
      <c r="M911">
        <v>1</v>
      </c>
      <c r="N911">
        <v>0</v>
      </c>
      <c r="O911">
        <v>0</v>
      </c>
      <c r="P911">
        <v>0</v>
      </c>
      <c r="Q911">
        <v>0</v>
      </c>
      <c r="R911">
        <v>8.1999999999999993</v>
      </c>
      <c r="S911">
        <v>0</v>
      </c>
      <c r="T911">
        <v>0</v>
      </c>
      <c r="U911">
        <v>0</v>
      </c>
      <c r="V911">
        <v>0</v>
      </c>
      <c r="W911">
        <v>0</v>
      </c>
      <c r="X911">
        <v>0</v>
      </c>
      <c r="Y911">
        <v>0</v>
      </c>
      <c r="Z911">
        <v>0</v>
      </c>
      <c r="AA911">
        <v>0</v>
      </c>
      <c r="AB911">
        <v>0</v>
      </c>
      <c r="AC911">
        <v>0</v>
      </c>
      <c r="AD911">
        <v>0</v>
      </c>
      <c r="AE911">
        <v>0</v>
      </c>
      <c r="AF911">
        <v>0</v>
      </c>
      <c r="AG911">
        <v>8.1999999999999993</v>
      </c>
      <c r="AH911">
        <v>10.6</v>
      </c>
      <c r="AI911">
        <v>0</v>
      </c>
      <c r="AJ911">
        <v>10.199999999999999</v>
      </c>
      <c r="AK911">
        <v>0</v>
      </c>
      <c r="AL911">
        <v>12</v>
      </c>
      <c r="AM911">
        <v>0</v>
      </c>
      <c r="AN911">
        <v>0</v>
      </c>
      <c r="AO911">
        <v>0</v>
      </c>
      <c r="AP911">
        <v>12</v>
      </c>
      <c r="AQ911">
        <v>10</v>
      </c>
      <c r="AR911">
        <v>0</v>
      </c>
      <c r="AS911">
        <v>1</v>
      </c>
      <c r="AT911">
        <v>1</v>
      </c>
      <c r="AU911">
        <v>1</v>
      </c>
      <c r="AV911">
        <v>1</v>
      </c>
      <c r="AW911">
        <v>1</v>
      </c>
      <c r="AX911">
        <v>1</v>
      </c>
      <c r="AY911">
        <v>1</v>
      </c>
      <c r="AZ911">
        <v>1</v>
      </c>
      <c r="BA911">
        <v>1</v>
      </c>
      <c r="BB911">
        <v>1</v>
      </c>
      <c r="BC911">
        <v>1</v>
      </c>
      <c r="BD911">
        <v>1</v>
      </c>
      <c r="BE911">
        <v>1</v>
      </c>
      <c r="BF911">
        <v>1</v>
      </c>
      <c r="BG911">
        <v>1</v>
      </c>
      <c r="BH911">
        <v>1</v>
      </c>
      <c r="BI911">
        <v>1</v>
      </c>
      <c r="BJ911">
        <v>1</v>
      </c>
      <c r="BK911">
        <v>1</v>
      </c>
      <c r="BL911">
        <v>1</v>
      </c>
      <c r="BM911">
        <v>1</v>
      </c>
      <c r="BN911">
        <v>1</v>
      </c>
      <c r="BO911">
        <v>1</v>
      </c>
      <c r="BP911">
        <v>1</v>
      </c>
      <c r="BQ911">
        <v>1</v>
      </c>
      <c r="BR911">
        <v>1</v>
      </c>
      <c r="BS911">
        <v>1</v>
      </c>
      <c r="BT911">
        <v>1</v>
      </c>
      <c r="BU911">
        <v>1</v>
      </c>
      <c r="BV911">
        <v>1</v>
      </c>
      <c r="BW911">
        <v>1</v>
      </c>
    </row>
    <row r="912" spans="1:75" x14ac:dyDescent="0.25">
      <c r="A912">
        <v>2449000</v>
      </c>
      <c r="B912">
        <v>2</v>
      </c>
      <c r="C912" s="1">
        <v>18872</v>
      </c>
      <c r="D912">
        <v>1</v>
      </c>
      <c r="E912">
        <v>12</v>
      </c>
      <c r="F912">
        <v>27.4</v>
      </c>
      <c r="G912">
        <v>17</v>
      </c>
      <c r="H912">
        <v>3</v>
      </c>
      <c r="I912">
        <v>1</v>
      </c>
      <c r="J912">
        <v>1</v>
      </c>
      <c r="K912">
        <v>0</v>
      </c>
      <c r="L912">
        <v>920.5</v>
      </c>
      <c r="M912">
        <v>1</v>
      </c>
      <c r="N912">
        <v>0</v>
      </c>
      <c r="O912">
        <v>0</v>
      </c>
      <c r="P912">
        <v>0</v>
      </c>
      <c r="Q912">
        <v>0</v>
      </c>
      <c r="R912">
        <v>0</v>
      </c>
      <c r="S912">
        <v>0</v>
      </c>
      <c r="T912">
        <v>0</v>
      </c>
      <c r="U912">
        <v>0</v>
      </c>
      <c r="V912">
        <v>0</v>
      </c>
      <c r="W912">
        <v>0</v>
      </c>
      <c r="X912">
        <v>0</v>
      </c>
      <c r="Y912">
        <v>0</v>
      </c>
      <c r="Z912">
        <v>0</v>
      </c>
      <c r="AA912">
        <v>0</v>
      </c>
      <c r="AB912">
        <v>0</v>
      </c>
      <c r="AC912">
        <v>0</v>
      </c>
      <c r="AD912">
        <v>12</v>
      </c>
      <c r="AE912">
        <v>11.2</v>
      </c>
      <c r="AF912">
        <v>0</v>
      </c>
      <c r="AG912">
        <v>0</v>
      </c>
      <c r="AH912">
        <v>0</v>
      </c>
      <c r="AI912">
        <v>0</v>
      </c>
      <c r="AJ912">
        <v>0</v>
      </c>
      <c r="AK912">
        <v>0</v>
      </c>
      <c r="AL912">
        <v>0</v>
      </c>
      <c r="AM912">
        <v>4.2</v>
      </c>
      <c r="AN912">
        <v>0</v>
      </c>
      <c r="AO912">
        <v>0</v>
      </c>
      <c r="AP912">
        <v>0</v>
      </c>
      <c r="AQ912">
        <v>0</v>
      </c>
      <c r="AS912">
        <v>1</v>
      </c>
      <c r="AT912">
        <v>1</v>
      </c>
      <c r="AU912">
        <v>1</v>
      </c>
      <c r="AV912">
        <v>1</v>
      </c>
      <c r="AW912">
        <v>1</v>
      </c>
      <c r="AX912">
        <v>1</v>
      </c>
      <c r="AY912">
        <v>1</v>
      </c>
      <c r="AZ912">
        <v>1</v>
      </c>
      <c r="BA912">
        <v>1</v>
      </c>
      <c r="BB912">
        <v>1</v>
      </c>
      <c r="BC912">
        <v>1</v>
      </c>
      <c r="BD912">
        <v>1</v>
      </c>
      <c r="BE912">
        <v>1</v>
      </c>
      <c r="BF912">
        <v>1</v>
      </c>
      <c r="BG912">
        <v>1</v>
      </c>
      <c r="BH912">
        <v>1</v>
      </c>
      <c r="BI912">
        <v>1</v>
      </c>
      <c r="BJ912">
        <v>1</v>
      </c>
      <c r="BK912">
        <v>1</v>
      </c>
      <c r="BL912">
        <v>1</v>
      </c>
      <c r="BM912">
        <v>1</v>
      </c>
      <c r="BN912">
        <v>1</v>
      </c>
      <c r="BO912">
        <v>1</v>
      </c>
      <c r="BP912">
        <v>1</v>
      </c>
      <c r="BQ912">
        <v>1</v>
      </c>
      <c r="BR912">
        <v>1</v>
      </c>
      <c r="BS912">
        <v>1</v>
      </c>
      <c r="BT912">
        <v>1</v>
      </c>
      <c r="BU912">
        <v>1</v>
      </c>
      <c r="BV912">
        <v>1</v>
      </c>
      <c r="BW912">
        <v>0</v>
      </c>
    </row>
    <row r="913" spans="1:75" x14ac:dyDescent="0.25">
      <c r="A913">
        <v>2449000</v>
      </c>
      <c r="B913">
        <v>2</v>
      </c>
      <c r="C913" s="1">
        <v>18902</v>
      </c>
      <c r="D913">
        <v>1</v>
      </c>
      <c r="E913">
        <v>36.200000000000003</v>
      </c>
      <c r="F913">
        <v>144.6</v>
      </c>
      <c r="G913">
        <v>19</v>
      </c>
      <c r="H913">
        <v>10</v>
      </c>
      <c r="I913">
        <v>1</v>
      </c>
      <c r="J913">
        <v>1</v>
      </c>
      <c r="K913">
        <v>0</v>
      </c>
      <c r="L913">
        <v>920.5</v>
      </c>
      <c r="M913">
        <v>1</v>
      </c>
      <c r="N913">
        <v>0</v>
      </c>
      <c r="O913">
        <v>0</v>
      </c>
      <c r="P913">
        <v>0</v>
      </c>
      <c r="Q913">
        <v>0</v>
      </c>
      <c r="R913">
        <v>8.1999999999999993</v>
      </c>
      <c r="S913">
        <v>10.199999999999999</v>
      </c>
      <c r="T913">
        <v>0</v>
      </c>
      <c r="U913">
        <v>0</v>
      </c>
      <c r="V913">
        <v>0</v>
      </c>
      <c r="W913">
        <v>0</v>
      </c>
      <c r="X913">
        <v>0</v>
      </c>
      <c r="Y913">
        <v>0</v>
      </c>
      <c r="Z913">
        <v>0</v>
      </c>
      <c r="AA913">
        <v>11</v>
      </c>
      <c r="AB913">
        <v>14.2</v>
      </c>
      <c r="AC913">
        <v>20.2</v>
      </c>
      <c r="AD913">
        <v>0</v>
      </c>
      <c r="AE913">
        <v>0</v>
      </c>
      <c r="AF913">
        <v>36.200000000000003</v>
      </c>
      <c r="AG913">
        <v>0</v>
      </c>
      <c r="AH913">
        <v>0</v>
      </c>
      <c r="AI913">
        <v>0</v>
      </c>
      <c r="AJ913">
        <v>0</v>
      </c>
      <c r="AK913">
        <v>0</v>
      </c>
      <c r="AL913">
        <v>10</v>
      </c>
      <c r="AM913">
        <v>6.2</v>
      </c>
      <c r="AN913">
        <v>0</v>
      </c>
      <c r="AO913">
        <v>22.2</v>
      </c>
      <c r="AP913">
        <v>6.2</v>
      </c>
      <c r="AQ913">
        <v>0</v>
      </c>
      <c r="AR913">
        <v>0</v>
      </c>
      <c r="AS913">
        <v>1</v>
      </c>
      <c r="AT913">
        <v>1</v>
      </c>
      <c r="AU913">
        <v>1</v>
      </c>
      <c r="AV913">
        <v>1</v>
      </c>
      <c r="AW913">
        <v>1</v>
      </c>
      <c r="AX913">
        <v>1</v>
      </c>
      <c r="AY913">
        <v>1</v>
      </c>
      <c r="AZ913">
        <v>1</v>
      </c>
      <c r="BA913">
        <v>1</v>
      </c>
      <c r="BB913">
        <v>1</v>
      </c>
      <c r="BC913">
        <v>1</v>
      </c>
      <c r="BD913">
        <v>1</v>
      </c>
      <c r="BE913">
        <v>1</v>
      </c>
      <c r="BF913">
        <v>1</v>
      </c>
      <c r="BG913">
        <v>1</v>
      </c>
      <c r="BH913">
        <v>1</v>
      </c>
      <c r="BI913">
        <v>1</v>
      </c>
      <c r="BJ913">
        <v>1</v>
      </c>
      <c r="BK913">
        <v>1</v>
      </c>
      <c r="BL913">
        <v>1</v>
      </c>
      <c r="BM913">
        <v>1</v>
      </c>
      <c r="BN913">
        <v>1</v>
      </c>
      <c r="BO913">
        <v>1</v>
      </c>
      <c r="BP913">
        <v>1</v>
      </c>
      <c r="BQ913">
        <v>1</v>
      </c>
      <c r="BR913">
        <v>1</v>
      </c>
      <c r="BS913">
        <v>1</v>
      </c>
      <c r="BT913">
        <v>1</v>
      </c>
      <c r="BU913">
        <v>1</v>
      </c>
      <c r="BV913">
        <v>1</v>
      </c>
      <c r="BW913">
        <v>1</v>
      </c>
    </row>
    <row r="914" spans="1:75" x14ac:dyDescent="0.25">
      <c r="A914">
        <v>2449000</v>
      </c>
      <c r="B914">
        <v>2</v>
      </c>
      <c r="C914" s="1">
        <v>18933</v>
      </c>
      <c r="D914">
        <v>1</v>
      </c>
      <c r="E914">
        <v>12.2</v>
      </c>
      <c r="F914">
        <v>63.4</v>
      </c>
      <c r="G914">
        <v>15</v>
      </c>
      <c r="H914">
        <v>7</v>
      </c>
      <c r="I914">
        <v>1</v>
      </c>
      <c r="J914">
        <v>1</v>
      </c>
      <c r="K914">
        <v>0</v>
      </c>
      <c r="L914">
        <v>920.5</v>
      </c>
      <c r="M914">
        <v>1</v>
      </c>
      <c r="N914">
        <v>0</v>
      </c>
      <c r="O914">
        <v>0</v>
      </c>
      <c r="P914">
        <v>0</v>
      </c>
      <c r="Q914">
        <v>0</v>
      </c>
      <c r="R914">
        <v>0</v>
      </c>
      <c r="S914">
        <v>10.199999999999999</v>
      </c>
      <c r="T914">
        <v>9.1999999999999993</v>
      </c>
      <c r="U914">
        <v>0</v>
      </c>
      <c r="V914">
        <v>0</v>
      </c>
      <c r="W914">
        <v>0</v>
      </c>
      <c r="X914">
        <v>0</v>
      </c>
      <c r="Y914">
        <v>0</v>
      </c>
      <c r="Z914">
        <v>6.2</v>
      </c>
      <c r="AA914">
        <v>0</v>
      </c>
      <c r="AB914">
        <v>12.2</v>
      </c>
      <c r="AC914">
        <v>0</v>
      </c>
      <c r="AD914">
        <v>0</v>
      </c>
      <c r="AE914">
        <v>0</v>
      </c>
      <c r="AF914">
        <v>0</v>
      </c>
      <c r="AG914">
        <v>0</v>
      </c>
      <c r="AH914">
        <v>0</v>
      </c>
      <c r="AI914">
        <v>0</v>
      </c>
      <c r="AJ914">
        <v>0</v>
      </c>
      <c r="AK914">
        <v>10.199999999999999</v>
      </c>
      <c r="AL914">
        <v>9.1999999999999993</v>
      </c>
      <c r="AM914">
        <v>0</v>
      </c>
      <c r="AN914">
        <v>0</v>
      </c>
      <c r="AO914">
        <v>6.2</v>
      </c>
      <c r="AP914">
        <v>0</v>
      </c>
      <c r="AQ914">
        <v>0</v>
      </c>
      <c r="AS914">
        <v>1</v>
      </c>
      <c r="AT914">
        <v>1</v>
      </c>
      <c r="AU914">
        <v>1</v>
      </c>
      <c r="AV914">
        <v>1</v>
      </c>
      <c r="AW914">
        <v>1</v>
      </c>
      <c r="AX914">
        <v>1</v>
      </c>
      <c r="AY914">
        <v>1</v>
      </c>
      <c r="AZ914">
        <v>1</v>
      </c>
      <c r="BA914">
        <v>1</v>
      </c>
      <c r="BB914">
        <v>1</v>
      </c>
      <c r="BC914">
        <v>1</v>
      </c>
      <c r="BD914">
        <v>1</v>
      </c>
      <c r="BE914">
        <v>1</v>
      </c>
      <c r="BF914">
        <v>1</v>
      </c>
      <c r="BG914">
        <v>1</v>
      </c>
      <c r="BH914">
        <v>1</v>
      </c>
      <c r="BI914">
        <v>1</v>
      </c>
      <c r="BJ914">
        <v>1</v>
      </c>
      <c r="BK914">
        <v>1</v>
      </c>
      <c r="BL914">
        <v>1</v>
      </c>
      <c r="BM914">
        <v>1</v>
      </c>
      <c r="BN914">
        <v>1</v>
      </c>
      <c r="BO914">
        <v>1</v>
      </c>
      <c r="BP914">
        <v>1</v>
      </c>
      <c r="BQ914">
        <v>1</v>
      </c>
      <c r="BR914">
        <v>1</v>
      </c>
      <c r="BS914">
        <v>1</v>
      </c>
      <c r="BT914">
        <v>1</v>
      </c>
      <c r="BU914">
        <v>1</v>
      </c>
      <c r="BV914">
        <v>1</v>
      </c>
      <c r="BW914">
        <v>0</v>
      </c>
    </row>
    <row r="915" spans="1:75" x14ac:dyDescent="0.25">
      <c r="A915">
        <v>2449000</v>
      </c>
      <c r="B915">
        <v>2</v>
      </c>
      <c r="C915" s="1">
        <v>18963</v>
      </c>
      <c r="D915">
        <v>1</v>
      </c>
      <c r="E915">
        <v>10.199999999999999</v>
      </c>
      <c r="F915">
        <v>48.8</v>
      </c>
      <c r="G915">
        <v>16</v>
      </c>
      <c r="H915">
        <v>6</v>
      </c>
      <c r="I915">
        <v>1</v>
      </c>
      <c r="J915">
        <v>1</v>
      </c>
      <c r="K915">
        <v>0</v>
      </c>
      <c r="L915">
        <v>920.5</v>
      </c>
      <c r="M915">
        <v>1</v>
      </c>
      <c r="N915">
        <v>0</v>
      </c>
      <c r="O915">
        <v>0</v>
      </c>
      <c r="P915">
        <v>0</v>
      </c>
      <c r="Q915">
        <v>0</v>
      </c>
      <c r="R915">
        <v>0</v>
      </c>
      <c r="S915">
        <v>10</v>
      </c>
      <c r="T915">
        <v>0</v>
      </c>
      <c r="U915">
        <v>6.2</v>
      </c>
      <c r="V915">
        <v>0</v>
      </c>
      <c r="W915">
        <v>0</v>
      </c>
      <c r="X915">
        <v>0</v>
      </c>
      <c r="Y915">
        <v>0</v>
      </c>
      <c r="Z915">
        <v>0</v>
      </c>
      <c r="AA915">
        <v>0</v>
      </c>
      <c r="AB915">
        <v>0</v>
      </c>
      <c r="AC915">
        <v>10.199999999999999</v>
      </c>
      <c r="AD915">
        <v>0</v>
      </c>
      <c r="AE915">
        <v>0</v>
      </c>
      <c r="AF915">
        <v>0</v>
      </c>
      <c r="AG915">
        <v>0</v>
      </c>
      <c r="AH915">
        <v>6.2</v>
      </c>
      <c r="AI915">
        <v>0</v>
      </c>
      <c r="AJ915">
        <v>9.4</v>
      </c>
      <c r="AK915">
        <v>0</v>
      </c>
      <c r="AL915">
        <v>0</v>
      </c>
      <c r="AM915">
        <v>0</v>
      </c>
      <c r="AN915">
        <v>0</v>
      </c>
      <c r="AO915">
        <v>6.8</v>
      </c>
      <c r="AP915">
        <v>0</v>
      </c>
      <c r="AQ915">
        <v>0</v>
      </c>
      <c r="AR915">
        <v>0</v>
      </c>
      <c r="AS915">
        <v>1</v>
      </c>
      <c r="AT915">
        <v>1</v>
      </c>
      <c r="AU915">
        <v>1</v>
      </c>
      <c r="AV915">
        <v>1</v>
      </c>
      <c r="AW915">
        <v>1</v>
      </c>
      <c r="AX915">
        <v>1</v>
      </c>
      <c r="AY915">
        <v>1</v>
      </c>
      <c r="AZ915">
        <v>1</v>
      </c>
      <c r="BA915">
        <v>1</v>
      </c>
      <c r="BB915">
        <v>1</v>
      </c>
      <c r="BC915">
        <v>1</v>
      </c>
      <c r="BD915">
        <v>1</v>
      </c>
      <c r="BE915">
        <v>1</v>
      </c>
      <c r="BF915">
        <v>1</v>
      </c>
      <c r="BG915">
        <v>1</v>
      </c>
      <c r="BH915">
        <v>1</v>
      </c>
      <c r="BI915">
        <v>1</v>
      </c>
      <c r="BJ915">
        <v>1</v>
      </c>
      <c r="BK915">
        <v>1</v>
      </c>
      <c r="BL915">
        <v>1</v>
      </c>
      <c r="BM915">
        <v>1</v>
      </c>
      <c r="BN915">
        <v>1</v>
      </c>
      <c r="BO915">
        <v>1</v>
      </c>
      <c r="BP915">
        <v>1</v>
      </c>
      <c r="BQ915">
        <v>1</v>
      </c>
      <c r="BR915">
        <v>1</v>
      </c>
      <c r="BS915">
        <v>1</v>
      </c>
      <c r="BT915">
        <v>1</v>
      </c>
      <c r="BU915">
        <v>1</v>
      </c>
      <c r="BV915">
        <v>1</v>
      </c>
      <c r="BW915">
        <v>1</v>
      </c>
    </row>
    <row r="916" spans="1:75" x14ac:dyDescent="0.25">
      <c r="A916">
        <v>2449000</v>
      </c>
      <c r="B916">
        <v>2</v>
      </c>
      <c r="C916" s="1">
        <v>18994</v>
      </c>
      <c r="D916">
        <v>1</v>
      </c>
      <c r="E916">
        <v>21.2</v>
      </c>
      <c r="F916">
        <v>68.599999999999994</v>
      </c>
      <c r="G916">
        <v>8</v>
      </c>
      <c r="H916">
        <v>7</v>
      </c>
      <c r="I916">
        <v>1</v>
      </c>
      <c r="J916">
        <v>1</v>
      </c>
      <c r="K916">
        <v>0</v>
      </c>
      <c r="L916">
        <v>998.90002441406205</v>
      </c>
      <c r="M916">
        <v>1</v>
      </c>
      <c r="N916">
        <v>9.1999999999999993</v>
      </c>
      <c r="O916">
        <v>0</v>
      </c>
      <c r="P916">
        <v>4.2</v>
      </c>
      <c r="Q916">
        <v>0</v>
      </c>
      <c r="R916">
        <v>0</v>
      </c>
      <c r="S916">
        <v>0</v>
      </c>
      <c r="T916">
        <v>0</v>
      </c>
      <c r="U916">
        <v>21.2</v>
      </c>
      <c r="V916">
        <v>6.2</v>
      </c>
      <c r="W916">
        <v>0</v>
      </c>
      <c r="X916">
        <v>0</v>
      </c>
      <c r="Y916">
        <v>15.2</v>
      </c>
      <c r="Z916">
        <v>0</v>
      </c>
      <c r="AA916">
        <v>0</v>
      </c>
      <c r="AB916">
        <v>0</v>
      </c>
      <c r="AC916">
        <v>0</v>
      </c>
      <c r="AD916">
        <v>0</v>
      </c>
      <c r="AE916">
        <v>0</v>
      </c>
      <c r="AF916">
        <v>0</v>
      </c>
      <c r="AG916">
        <v>0</v>
      </c>
      <c r="AH916">
        <v>0</v>
      </c>
      <c r="AI916">
        <v>0</v>
      </c>
      <c r="AJ916">
        <v>0</v>
      </c>
      <c r="AK916">
        <v>0</v>
      </c>
      <c r="AL916">
        <v>0</v>
      </c>
      <c r="AM916">
        <v>6.2</v>
      </c>
      <c r="AN916">
        <v>0</v>
      </c>
      <c r="AO916">
        <v>0</v>
      </c>
      <c r="AP916">
        <v>6.4</v>
      </c>
      <c r="AQ916">
        <v>0</v>
      </c>
      <c r="AR916">
        <v>0</v>
      </c>
      <c r="AS916">
        <v>1</v>
      </c>
      <c r="AT916">
        <v>1</v>
      </c>
      <c r="AU916">
        <v>1</v>
      </c>
      <c r="AV916">
        <v>1</v>
      </c>
      <c r="AW916">
        <v>1</v>
      </c>
      <c r="AX916">
        <v>1</v>
      </c>
      <c r="AY916">
        <v>1</v>
      </c>
      <c r="AZ916">
        <v>1</v>
      </c>
      <c r="BA916">
        <v>1</v>
      </c>
      <c r="BB916">
        <v>1</v>
      </c>
      <c r="BC916">
        <v>1</v>
      </c>
      <c r="BD916">
        <v>1</v>
      </c>
      <c r="BE916">
        <v>1</v>
      </c>
      <c r="BF916">
        <v>1</v>
      </c>
      <c r="BG916">
        <v>1</v>
      </c>
      <c r="BH916">
        <v>1</v>
      </c>
      <c r="BI916">
        <v>1</v>
      </c>
      <c r="BJ916">
        <v>1</v>
      </c>
      <c r="BK916">
        <v>1</v>
      </c>
      <c r="BL916">
        <v>1</v>
      </c>
      <c r="BM916">
        <v>1</v>
      </c>
      <c r="BN916">
        <v>1</v>
      </c>
      <c r="BO916">
        <v>1</v>
      </c>
      <c r="BP916">
        <v>1</v>
      </c>
      <c r="BQ916">
        <v>1</v>
      </c>
      <c r="BR916">
        <v>1</v>
      </c>
      <c r="BS916">
        <v>1</v>
      </c>
      <c r="BT916">
        <v>1</v>
      </c>
      <c r="BU916">
        <v>1</v>
      </c>
      <c r="BV916">
        <v>1</v>
      </c>
      <c r="BW916">
        <v>1</v>
      </c>
    </row>
    <row r="917" spans="1:75" x14ac:dyDescent="0.25">
      <c r="A917">
        <v>2449000</v>
      </c>
      <c r="B917">
        <v>2</v>
      </c>
      <c r="C917" s="1">
        <v>19025</v>
      </c>
      <c r="D917">
        <v>1</v>
      </c>
      <c r="E917">
        <v>32.200000000000003</v>
      </c>
      <c r="F917">
        <v>138.80000000000001</v>
      </c>
      <c r="G917">
        <v>3</v>
      </c>
      <c r="H917">
        <v>11</v>
      </c>
      <c r="I917">
        <v>1</v>
      </c>
      <c r="J917">
        <v>1</v>
      </c>
      <c r="K917">
        <v>0</v>
      </c>
      <c r="L917">
        <v>998.90002441406205</v>
      </c>
      <c r="M917">
        <v>1</v>
      </c>
      <c r="N917">
        <v>6.2</v>
      </c>
      <c r="O917">
        <v>12.2</v>
      </c>
      <c r="P917">
        <v>32.200000000000003</v>
      </c>
      <c r="Q917">
        <v>0</v>
      </c>
      <c r="R917">
        <v>0</v>
      </c>
      <c r="S917">
        <v>12.2</v>
      </c>
      <c r="T917">
        <v>9.1999999999999993</v>
      </c>
      <c r="U917">
        <v>18</v>
      </c>
      <c r="V917">
        <v>0</v>
      </c>
      <c r="W917">
        <v>0</v>
      </c>
      <c r="X917">
        <v>0</v>
      </c>
      <c r="Y917">
        <v>0</v>
      </c>
      <c r="Z917">
        <v>0</v>
      </c>
      <c r="AA917">
        <v>0</v>
      </c>
      <c r="AB917">
        <v>0</v>
      </c>
      <c r="AC917">
        <v>0</v>
      </c>
      <c r="AD917">
        <v>0</v>
      </c>
      <c r="AE917">
        <v>0</v>
      </c>
      <c r="AF917">
        <v>0</v>
      </c>
      <c r="AG917">
        <v>0</v>
      </c>
      <c r="AH917">
        <v>6.2</v>
      </c>
      <c r="AI917">
        <v>0</v>
      </c>
      <c r="AJ917">
        <v>0</v>
      </c>
      <c r="AK917">
        <v>0</v>
      </c>
      <c r="AL917">
        <v>10.199999999999999</v>
      </c>
      <c r="AM917">
        <v>12.2</v>
      </c>
      <c r="AN917">
        <v>9.1999999999999993</v>
      </c>
      <c r="AO917">
        <v>11</v>
      </c>
      <c r="AP917">
        <v>0</v>
      </c>
      <c r="AS917">
        <v>1</v>
      </c>
      <c r="AT917">
        <v>1</v>
      </c>
      <c r="AU917">
        <v>1</v>
      </c>
      <c r="AV917">
        <v>1</v>
      </c>
      <c r="AW917">
        <v>1</v>
      </c>
      <c r="AX917">
        <v>1</v>
      </c>
      <c r="AY917">
        <v>1</v>
      </c>
      <c r="AZ917">
        <v>1</v>
      </c>
      <c r="BA917">
        <v>1</v>
      </c>
      <c r="BB917">
        <v>1</v>
      </c>
      <c r="BC917">
        <v>1</v>
      </c>
      <c r="BD917">
        <v>1</v>
      </c>
      <c r="BE917">
        <v>1</v>
      </c>
      <c r="BF917">
        <v>1</v>
      </c>
      <c r="BG917">
        <v>1</v>
      </c>
      <c r="BH917">
        <v>1</v>
      </c>
      <c r="BI917">
        <v>1</v>
      </c>
      <c r="BJ917">
        <v>1</v>
      </c>
      <c r="BK917">
        <v>1</v>
      </c>
      <c r="BL917">
        <v>1</v>
      </c>
      <c r="BM917">
        <v>1</v>
      </c>
      <c r="BN917">
        <v>1</v>
      </c>
      <c r="BO917">
        <v>1</v>
      </c>
      <c r="BP917">
        <v>1</v>
      </c>
      <c r="BQ917">
        <v>1</v>
      </c>
      <c r="BR917">
        <v>1</v>
      </c>
      <c r="BS917">
        <v>1</v>
      </c>
      <c r="BT917">
        <v>1</v>
      </c>
      <c r="BU917">
        <v>1</v>
      </c>
      <c r="BV917">
        <v>0</v>
      </c>
      <c r="BW917">
        <v>0</v>
      </c>
    </row>
    <row r="918" spans="1:75" x14ac:dyDescent="0.25">
      <c r="A918">
        <v>2449000</v>
      </c>
      <c r="B918">
        <v>2</v>
      </c>
      <c r="C918" s="1">
        <v>19054</v>
      </c>
      <c r="D918">
        <v>1</v>
      </c>
      <c r="E918">
        <v>36.200000000000003</v>
      </c>
      <c r="F918">
        <v>120.8</v>
      </c>
      <c r="G918">
        <v>9</v>
      </c>
      <c r="H918">
        <v>11</v>
      </c>
      <c r="I918">
        <v>1</v>
      </c>
      <c r="J918">
        <v>1</v>
      </c>
      <c r="K918">
        <v>0</v>
      </c>
      <c r="L918">
        <v>998.90002441406205</v>
      </c>
      <c r="M918">
        <v>1</v>
      </c>
      <c r="N918">
        <v>0</v>
      </c>
      <c r="O918">
        <v>0</v>
      </c>
      <c r="P918">
        <v>8.1999999999999993</v>
      </c>
      <c r="Q918">
        <v>0.2</v>
      </c>
      <c r="R918">
        <v>0</v>
      </c>
      <c r="S918">
        <v>0</v>
      </c>
      <c r="T918">
        <v>0</v>
      </c>
      <c r="U918">
        <v>0</v>
      </c>
      <c r="V918">
        <v>36.200000000000003</v>
      </c>
      <c r="W918">
        <v>8.1999999999999993</v>
      </c>
      <c r="X918">
        <v>0</v>
      </c>
      <c r="Y918">
        <v>12.2</v>
      </c>
      <c r="Z918">
        <v>0</v>
      </c>
      <c r="AA918">
        <v>0</v>
      </c>
      <c r="AB918">
        <v>10.199999999999999</v>
      </c>
      <c r="AC918">
        <v>12</v>
      </c>
      <c r="AD918">
        <v>9.1999999999999993</v>
      </c>
      <c r="AE918">
        <v>0</v>
      </c>
      <c r="AF918">
        <v>8.1999999999999993</v>
      </c>
      <c r="AG918">
        <v>0</v>
      </c>
      <c r="AH918">
        <v>0</v>
      </c>
      <c r="AI918">
        <v>0</v>
      </c>
      <c r="AJ918">
        <v>0</v>
      </c>
      <c r="AK918">
        <v>0</v>
      </c>
      <c r="AL918">
        <v>10</v>
      </c>
      <c r="AM918">
        <v>6.2</v>
      </c>
      <c r="AN918">
        <v>0</v>
      </c>
      <c r="AO918">
        <v>0</v>
      </c>
      <c r="AP918">
        <v>0</v>
      </c>
      <c r="AQ918">
        <v>0</v>
      </c>
      <c r="AR918">
        <v>0</v>
      </c>
      <c r="AS918">
        <v>1</v>
      </c>
      <c r="AT918">
        <v>1</v>
      </c>
      <c r="AU918">
        <v>1</v>
      </c>
      <c r="AV918">
        <v>1</v>
      </c>
      <c r="AW918">
        <v>1</v>
      </c>
      <c r="AX918">
        <v>1</v>
      </c>
      <c r="AY918">
        <v>1</v>
      </c>
      <c r="AZ918">
        <v>1</v>
      </c>
      <c r="BA918">
        <v>1</v>
      </c>
      <c r="BB918">
        <v>1</v>
      </c>
      <c r="BC918">
        <v>1</v>
      </c>
      <c r="BD918">
        <v>1</v>
      </c>
      <c r="BE918">
        <v>1</v>
      </c>
      <c r="BF918">
        <v>1</v>
      </c>
      <c r="BG918">
        <v>1</v>
      </c>
      <c r="BH918">
        <v>1</v>
      </c>
      <c r="BI918">
        <v>1</v>
      </c>
      <c r="BJ918">
        <v>1</v>
      </c>
      <c r="BK918">
        <v>1</v>
      </c>
      <c r="BL918">
        <v>1</v>
      </c>
      <c r="BM918">
        <v>1</v>
      </c>
      <c r="BN918">
        <v>1</v>
      </c>
      <c r="BO918">
        <v>1</v>
      </c>
      <c r="BP918">
        <v>1</v>
      </c>
      <c r="BQ918">
        <v>1</v>
      </c>
      <c r="BR918">
        <v>1</v>
      </c>
      <c r="BS918">
        <v>1</v>
      </c>
      <c r="BT918">
        <v>1</v>
      </c>
      <c r="BU918">
        <v>1</v>
      </c>
      <c r="BV918">
        <v>1</v>
      </c>
      <c r="BW918">
        <v>1</v>
      </c>
    </row>
    <row r="919" spans="1:75" x14ac:dyDescent="0.25">
      <c r="A919">
        <v>2449000</v>
      </c>
      <c r="B919">
        <v>2</v>
      </c>
      <c r="C919" s="1">
        <v>19085</v>
      </c>
      <c r="D919">
        <v>1</v>
      </c>
      <c r="E919">
        <v>12.2</v>
      </c>
      <c r="F919">
        <v>22.4</v>
      </c>
      <c r="G919">
        <v>10</v>
      </c>
      <c r="H919">
        <v>2</v>
      </c>
      <c r="I919">
        <v>1</v>
      </c>
      <c r="J919">
        <v>1</v>
      </c>
      <c r="K919">
        <v>0</v>
      </c>
      <c r="L919">
        <v>998.90002441406205</v>
      </c>
      <c r="M919">
        <v>1</v>
      </c>
      <c r="N919">
        <v>10.199999999999999</v>
      </c>
      <c r="O919">
        <v>0</v>
      </c>
      <c r="P919">
        <v>0</v>
      </c>
      <c r="Q919">
        <v>0</v>
      </c>
      <c r="R919">
        <v>0</v>
      </c>
      <c r="S919">
        <v>0</v>
      </c>
      <c r="T919">
        <v>0</v>
      </c>
      <c r="U919">
        <v>0</v>
      </c>
      <c r="V919">
        <v>0</v>
      </c>
      <c r="W919">
        <v>12.2</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S919">
        <v>1</v>
      </c>
      <c r="AT919">
        <v>1</v>
      </c>
      <c r="AU919">
        <v>1</v>
      </c>
      <c r="AV919">
        <v>1</v>
      </c>
      <c r="AW919">
        <v>1</v>
      </c>
      <c r="AX919">
        <v>1</v>
      </c>
      <c r="AY919">
        <v>1</v>
      </c>
      <c r="AZ919">
        <v>1</v>
      </c>
      <c r="BA919">
        <v>1</v>
      </c>
      <c r="BB919">
        <v>1</v>
      </c>
      <c r="BC919">
        <v>1</v>
      </c>
      <c r="BD919">
        <v>1</v>
      </c>
      <c r="BE919">
        <v>1</v>
      </c>
      <c r="BF919">
        <v>1</v>
      </c>
      <c r="BG919">
        <v>1</v>
      </c>
      <c r="BH919">
        <v>1</v>
      </c>
      <c r="BI919">
        <v>1</v>
      </c>
      <c r="BJ919">
        <v>1</v>
      </c>
      <c r="BK919">
        <v>1</v>
      </c>
      <c r="BL919">
        <v>1</v>
      </c>
      <c r="BM919">
        <v>1</v>
      </c>
      <c r="BN919">
        <v>1</v>
      </c>
      <c r="BO919">
        <v>1</v>
      </c>
      <c r="BP919">
        <v>1</v>
      </c>
      <c r="BQ919">
        <v>1</v>
      </c>
      <c r="BR919">
        <v>1</v>
      </c>
      <c r="BS919">
        <v>1</v>
      </c>
      <c r="BT919">
        <v>1</v>
      </c>
      <c r="BU919">
        <v>1</v>
      </c>
      <c r="BV919">
        <v>1</v>
      </c>
      <c r="BW919">
        <v>0</v>
      </c>
    </row>
    <row r="920" spans="1:75" x14ac:dyDescent="0.25">
      <c r="A920">
        <v>2449000</v>
      </c>
      <c r="B920">
        <v>2</v>
      </c>
      <c r="C920" s="1">
        <v>19115</v>
      </c>
      <c r="D920">
        <v>1</v>
      </c>
      <c r="E920">
        <v>6.2</v>
      </c>
      <c r="F920">
        <v>14.6</v>
      </c>
      <c r="G920">
        <v>24</v>
      </c>
      <c r="H920">
        <v>3</v>
      </c>
      <c r="I920">
        <v>1</v>
      </c>
      <c r="J920">
        <v>1</v>
      </c>
      <c r="K920">
        <v>0</v>
      </c>
      <c r="L920">
        <v>998.90002441406205</v>
      </c>
      <c r="M920">
        <v>1</v>
      </c>
      <c r="N920">
        <v>0</v>
      </c>
      <c r="O920">
        <v>0</v>
      </c>
      <c r="P920">
        <v>0</v>
      </c>
      <c r="Q920">
        <v>4.2</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6.2</v>
      </c>
      <c r="AL920">
        <v>0</v>
      </c>
      <c r="AM920">
        <v>4.2</v>
      </c>
      <c r="AN920">
        <v>0</v>
      </c>
      <c r="AO920">
        <v>0</v>
      </c>
      <c r="AP920">
        <v>0</v>
      </c>
      <c r="AQ920">
        <v>0</v>
      </c>
      <c r="AR920">
        <v>0</v>
      </c>
      <c r="AS920">
        <v>1</v>
      </c>
      <c r="AT920">
        <v>1</v>
      </c>
      <c r="AU920">
        <v>1</v>
      </c>
      <c r="AV920">
        <v>1</v>
      </c>
      <c r="AW920">
        <v>1</v>
      </c>
      <c r="AX920">
        <v>1</v>
      </c>
      <c r="AY920">
        <v>1</v>
      </c>
      <c r="AZ920">
        <v>1</v>
      </c>
      <c r="BA920">
        <v>1</v>
      </c>
      <c r="BB920">
        <v>1</v>
      </c>
      <c r="BC920">
        <v>1</v>
      </c>
      <c r="BD920">
        <v>1</v>
      </c>
      <c r="BE920">
        <v>1</v>
      </c>
      <c r="BF920">
        <v>1</v>
      </c>
      <c r="BG920">
        <v>1</v>
      </c>
      <c r="BH920">
        <v>1</v>
      </c>
      <c r="BI920">
        <v>1</v>
      </c>
      <c r="BJ920">
        <v>1</v>
      </c>
      <c r="BK920">
        <v>1</v>
      </c>
      <c r="BL920">
        <v>1</v>
      </c>
      <c r="BM920">
        <v>1</v>
      </c>
      <c r="BN920">
        <v>1</v>
      </c>
      <c r="BO920">
        <v>1</v>
      </c>
      <c r="BP920">
        <v>1</v>
      </c>
      <c r="BQ920">
        <v>1</v>
      </c>
      <c r="BR920">
        <v>1</v>
      </c>
      <c r="BS920">
        <v>1</v>
      </c>
      <c r="BT920">
        <v>1</v>
      </c>
      <c r="BU920">
        <v>1</v>
      </c>
      <c r="BV920">
        <v>1</v>
      </c>
      <c r="BW920">
        <v>1</v>
      </c>
    </row>
    <row r="921" spans="1:75" x14ac:dyDescent="0.25">
      <c r="A921">
        <v>2449000</v>
      </c>
      <c r="B921">
        <v>2</v>
      </c>
      <c r="C921" s="1">
        <v>19146</v>
      </c>
      <c r="D921">
        <v>1</v>
      </c>
      <c r="E921">
        <v>26.2</v>
      </c>
      <c r="F921">
        <v>141</v>
      </c>
      <c r="G921">
        <v>17</v>
      </c>
      <c r="H921">
        <v>9</v>
      </c>
      <c r="I921">
        <v>1</v>
      </c>
      <c r="J921">
        <v>1</v>
      </c>
      <c r="K921">
        <v>0</v>
      </c>
      <c r="L921">
        <v>998.90002441406205</v>
      </c>
      <c r="M921">
        <v>1</v>
      </c>
      <c r="N921">
        <v>0</v>
      </c>
      <c r="O921">
        <v>0</v>
      </c>
      <c r="P921">
        <v>0</v>
      </c>
      <c r="Q921">
        <v>0</v>
      </c>
      <c r="R921">
        <v>0</v>
      </c>
      <c r="S921">
        <v>8.1999999999999993</v>
      </c>
      <c r="T921">
        <v>0</v>
      </c>
      <c r="U921">
        <v>0</v>
      </c>
      <c r="V921">
        <v>6.2</v>
      </c>
      <c r="W921">
        <v>0</v>
      </c>
      <c r="X921">
        <v>0</v>
      </c>
      <c r="Y921">
        <v>10</v>
      </c>
      <c r="Z921">
        <v>12.2</v>
      </c>
      <c r="AA921">
        <v>25.2</v>
      </c>
      <c r="AB921">
        <v>10.199999999999999</v>
      </c>
      <c r="AC921">
        <v>17.2</v>
      </c>
      <c r="AD921">
        <v>26.2</v>
      </c>
      <c r="AE921">
        <v>25.6</v>
      </c>
      <c r="AF921">
        <v>0</v>
      </c>
      <c r="AG921">
        <v>0</v>
      </c>
      <c r="AH921">
        <v>0</v>
      </c>
      <c r="AI921">
        <v>0</v>
      </c>
      <c r="AJ921">
        <v>0</v>
      </c>
      <c r="AK921">
        <v>0</v>
      </c>
      <c r="AL921">
        <v>0</v>
      </c>
      <c r="AM921">
        <v>0</v>
      </c>
      <c r="AN921">
        <v>0</v>
      </c>
      <c r="AO921">
        <v>0</v>
      </c>
      <c r="AP921">
        <v>0</v>
      </c>
      <c r="AQ921">
        <v>0</v>
      </c>
      <c r="AS921">
        <v>1</v>
      </c>
      <c r="AT921">
        <v>1</v>
      </c>
      <c r="AU921">
        <v>1</v>
      </c>
      <c r="AV921">
        <v>1</v>
      </c>
      <c r="AW921">
        <v>1</v>
      </c>
      <c r="AX921">
        <v>1</v>
      </c>
      <c r="AY921">
        <v>1</v>
      </c>
      <c r="AZ921">
        <v>1</v>
      </c>
      <c r="BA921">
        <v>1</v>
      </c>
      <c r="BB921">
        <v>1</v>
      </c>
      <c r="BC921">
        <v>1</v>
      </c>
      <c r="BD921">
        <v>1</v>
      </c>
      <c r="BE921">
        <v>1</v>
      </c>
      <c r="BF921">
        <v>1</v>
      </c>
      <c r="BG921">
        <v>1</v>
      </c>
      <c r="BH921">
        <v>1</v>
      </c>
      <c r="BI921">
        <v>1</v>
      </c>
      <c r="BJ921">
        <v>1</v>
      </c>
      <c r="BK921">
        <v>1</v>
      </c>
      <c r="BL921">
        <v>1</v>
      </c>
      <c r="BM921">
        <v>1</v>
      </c>
      <c r="BN921">
        <v>1</v>
      </c>
      <c r="BO921">
        <v>1</v>
      </c>
      <c r="BP921">
        <v>1</v>
      </c>
      <c r="BQ921">
        <v>1</v>
      </c>
      <c r="BR921">
        <v>1</v>
      </c>
      <c r="BS921">
        <v>1</v>
      </c>
      <c r="BT921">
        <v>1</v>
      </c>
      <c r="BU921">
        <v>1</v>
      </c>
      <c r="BV921">
        <v>1</v>
      </c>
      <c r="BW921">
        <v>0</v>
      </c>
    </row>
    <row r="922" spans="1:75" x14ac:dyDescent="0.25">
      <c r="A922">
        <v>2449000</v>
      </c>
      <c r="B922">
        <v>2</v>
      </c>
      <c r="C922" s="1">
        <v>19176</v>
      </c>
      <c r="D922">
        <v>1</v>
      </c>
      <c r="E922">
        <v>9.1999999999999993</v>
      </c>
      <c r="F922">
        <v>15.4</v>
      </c>
      <c r="G922">
        <v>23</v>
      </c>
      <c r="H922">
        <v>2</v>
      </c>
      <c r="I922">
        <v>1</v>
      </c>
      <c r="J922">
        <v>1</v>
      </c>
      <c r="K922">
        <v>0</v>
      </c>
      <c r="L922">
        <v>998.90002441406205</v>
      </c>
      <c r="M922">
        <v>1</v>
      </c>
      <c r="N922">
        <v>0</v>
      </c>
      <c r="O922">
        <v>0</v>
      </c>
      <c r="P922">
        <v>0</v>
      </c>
      <c r="Q922">
        <v>0</v>
      </c>
      <c r="R922">
        <v>0</v>
      </c>
      <c r="S922">
        <v>6.2</v>
      </c>
      <c r="T922">
        <v>0</v>
      </c>
      <c r="U922">
        <v>0</v>
      </c>
      <c r="V922">
        <v>0</v>
      </c>
      <c r="W922">
        <v>0</v>
      </c>
      <c r="X922">
        <v>0</v>
      </c>
      <c r="Y922">
        <v>0</v>
      </c>
      <c r="Z922">
        <v>0</v>
      </c>
      <c r="AA922">
        <v>0</v>
      </c>
      <c r="AB922">
        <v>0</v>
      </c>
      <c r="AC922">
        <v>0</v>
      </c>
      <c r="AD922">
        <v>0</v>
      </c>
      <c r="AE922">
        <v>0</v>
      </c>
      <c r="AF922">
        <v>0</v>
      </c>
      <c r="AG922">
        <v>0</v>
      </c>
      <c r="AH922">
        <v>0</v>
      </c>
      <c r="AI922">
        <v>0</v>
      </c>
      <c r="AJ922">
        <v>9.1999999999999993</v>
      </c>
      <c r="AK922">
        <v>0</v>
      </c>
      <c r="AL922">
        <v>0</v>
      </c>
      <c r="AM922">
        <v>0</v>
      </c>
      <c r="AN922">
        <v>0</v>
      </c>
      <c r="AO922">
        <v>0</v>
      </c>
      <c r="AP922">
        <v>0</v>
      </c>
      <c r="AQ922">
        <v>0</v>
      </c>
      <c r="AR922">
        <v>0</v>
      </c>
      <c r="AS922">
        <v>1</v>
      </c>
      <c r="AT922">
        <v>1</v>
      </c>
      <c r="AU922">
        <v>1</v>
      </c>
      <c r="AV922">
        <v>1</v>
      </c>
      <c r="AW922">
        <v>1</v>
      </c>
      <c r="AX922">
        <v>1</v>
      </c>
      <c r="AY922">
        <v>1</v>
      </c>
      <c r="AZ922">
        <v>1</v>
      </c>
      <c r="BA922">
        <v>1</v>
      </c>
      <c r="BB922">
        <v>1</v>
      </c>
      <c r="BC922">
        <v>1</v>
      </c>
      <c r="BD922">
        <v>1</v>
      </c>
      <c r="BE922">
        <v>1</v>
      </c>
      <c r="BF922">
        <v>1</v>
      </c>
      <c r="BG922">
        <v>1</v>
      </c>
      <c r="BH922">
        <v>1</v>
      </c>
      <c r="BI922">
        <v>1</v>
      </c>
      <c r="BJ922">
        <v>1</v>
      </c>
      <c r="BK922">
        <v>1</v>
      </c>
      <c r="BL922">
        <v>1</v>
      </c>
      <c r="BM922">
        <v>1</v>
      </c>
      <c r="BN922">
        <v>1</v>
      </c>
      <c r="BO922">
        <v>1</v>
      </c>
      <c r="BP922">
        <v>1</v>
      </c>
      <c r="BQ922">
        <v>1</v>
      </c>
      <c r="BR922">
        <v>1</v>
      </c>
      <c r="BS922">
        <v>1</v>
      </c>
      <c r="BT922">
        <v>1</v>
      </c>
      <c r="BU922">
        <v>1</v>
      </c>
      <c r="BV922">
        <v>1</v>
      </c>
      <c r="BW922">
        <v>1</v>
      </c>
    </row>
    <row r="923" spans="1:75" x14ac:dyDescent="0.25">
      <c r="A923">
        <v>2449000</v>
      </c>
      <c r="B923">
        <v>2</v>
      </c>
      <c r="C923" s="1">
        <v>19207</v>
      </c>
      <c r="D923">
        <v>1</v>
      </c>
      <c r="E923">
        <v>6.2</v>
      </c>
      <c r="F923">
        <v>13.9</v>
      </c>
      <c r="G923">
        <v>26</v>
      </c>
      <c r="H923">
        <v>7</v>
      </c>
      <c r="I923">
        <v>1</v>
      </c>
      <c r="J923">
        <v>1</v>
      </c>
      <c r="K923">
        <v>0</v>
      </c>
      <c r="L923">
        <v>998.90002441406205</v>
      </c>
      <c r="M923">
        <v>1</v>
      </c>
      <c r="N923">
        <v>0</v>
      </c>
      <c r="O923">
        <v>0</v>
      </c>
      <c r="P923">
        <v>0.1</v>
      </c>
      <c r="Q923">
        <v>0.1</v>
      </c>
      <c r="R923">
        <v>0.8</v>
      </c>
      <c r="S923">
        <v>0</v>
      </c>
      <c r="T923">
        <v>0</v>
      </c>
      <c r="U923">
        <v>0</v>
      </c>
      <c r="V923">
        <v>0</v>
      </c>
      <c r="W923">
        <v>0</v>
      </c>
      <c r="X923">
        <v>0</v>
      </c>
      <c r="Y923">
        <v>0</v>
      </c>
      <c r="Z923">
        <v>0</v>
      </c>
      <c r="AA923">
        <v>0</v>
      </c>
      <c r="AB923">
        <v>0</v>
      </c>
      <c r="AC923">
        <v>0</v>
      </c>
      <c r="AD923">
        <v>0</v>
      </c>
      <c r="AE923">
        <v>0.8</v>
      </c>
      <c r="AF923">
        <v>0.7</v>
      </c>
      <c r="AG923">
        <v>0</v>
      </c>
      <c r="AH923">
        <v>0</v>
      </c>
      <c r="AI923">
        <v>0</v>
      </c>
      <c r="AJ923">
        <v>0</v>
      </c>
      <c r="AK923">
        <v>0</v>
      </c>
      <c r="AL923">
        <v>0</v>
      </c>
      <c r="AM923">
        <v>6.2</v>
      </c>
      <c r="AN923">
        <v>5.2</v>
      </c>
      <c r="AO923">
        <v>0</v>
      </c>
      <c r="AP923">
        <v>0</v>
      </c>
      <c r="AQ923">
        <v>0</v>
      </c>
      <c r="AR923">
        <v>0</v>
      </c>
      <c r="AS923">
        <v>1</v>
      </c>
      <c r="AT923">
        <v>1</v>
      </c>
      <c r="AU923">
        <v>1</v>
      </c>
      <c r="AV923">
        <v>1</v>
      </c>
      <c r="AW923">
        <v>1</v>
      </c>
      <c r="AX923">
        <v>1</v>
      </c>
      <c r="AY923">
        <v>1</v>
      </c>
      <c r="AZ923">
        <v>1</v>
      </c>
      <c r="BA923">
        <v>1</v>
      </c>
      <c r="BB923">
        <v>1</v>
      </c>
      <c r="BC923">
        <v>1</v>
      </c>
      <c r="BD923">
        <v>1</v>
      </c>
      <c r="BE923">
        <v>1</v>
      </c>
      <c r="BF923">
        <v>1</v>
      </c>
      <c r="BG923">
        <v>1</v>
      </c>
      <c r="BH923">
        <v>1</v>
      </c>
      <c r="BI923">
        <v>1</v>
      </c>
      <c r="BJ923">
        <v>1</v>
      </c>
      <c r="BK923">
        <v>1</v>
      </c>
      <c r="BL923">
        <v>1</v>
      </c>
      <c r="BM923">
        <v>1</v>
      </c>
      <c r="BN923">
        <v>1</v>
      </c>
      <c r="BO923">
        <v>1</v>
      </c>
      <c r="BP923">
        <v>1</v>
      </c>
      <c r="BQ923">
        <v>1</v>
      </c>
      <c r="BR923">
        <v>1</v>
      </c>
      <c r="BS923">
        <v>1</v>
      </c>
      <c r="BT923">
        <v>1</v>
      </c>
      <c r="BU923">
        <v>1</v>
      </c>
      <c r="BV923">
        <v>1</v>
      </c>
      <c r="BW923">
        <v>1</v>
      </c>
    </row>
    <row r="924" spans="1:75" x14ac:dyDescent="0.25">
      <c r="A924">
        <v>2449000</v>
      </c>
      <c r="B924">
        <v>2</v>
      </c>
      <c r="C924" s="1">
        <v>19238</v>
      </c>
      <c r="D924">
        <v>1</v>
      </c>
      <c r="E924">
        <v>25.2</v>
      </c>
      <c r="F924">
        <v>132.80000000000001</v>
      </c>
      <c r="G924">
        <v>6</v>
      </c>
      <c r="H924">
        <v>9</v>
      </c>
      <c r="I924">
        <v>1</v>
      </c>
      <c r="J924">
        <v>1</v>
      </c>
      <c r="K924">
        <v>0</v>
      </c>
      <c r="L924">
        <v>998.90002441406205</v>
      </c>
      <c r="M924">
        <v>1</v>
      </c>
      <c r="N924">
        <v>0</v>
      </c>
      <c r="O924">
        <v>0</v>
      </c>
      <c r="P924">
        <v>0</v>
      </c>
      <c r="Q924">
        <v>4.2</v>
      </c>
      <c r="R924">
        <v>9.1999999999999993</v>
      </c>
      <c r="S924">
        <v>25.2</v>
      </c>
      <c r="T924">
        <v>12.2</v>
      </c>
      <c r="U924">
        <v>0</v>
      </c>
      <c r="V924">
        <v>0</v>
      </c>
      <c r="W924">
        <v>0</v>
      </c>
      <c r="X924">
        <v>0</v>
      </c>
      <c r="Y924">
        <v>0</v>
      </c>
      <c r="Z924">
        <v>18.2</v>
      </c>
      <c r="AA924">
        <v>0</v>
      </c>
      <c r="AB924">
        <v>19.2</v>
      </c>
      <c r="AC924">
        <v>0</v>
      </c>
      <c r="AD924">
        <v>18.2</v>
      </c>
      <c r="AE924">
        <v>22.2</v>
      </c>
      <c r="AF924">
        <v>4.2</v>
      </c>
      <c r="AG924">
        <v>0</v>
      </c>
      <c r="AH924">
        <v>0</v>
      </c>
      <c r="AI924">
        <v>0</v>
      </c>
      <c r="AJ924">
        <v>0</v>
      </c>
      <c r="AK924">
        <v>0</v>
      </c>
      <c r="AL924">
        <v>0</v>
      </c>
      <c r="AM924">
        <v>0</v>
      </c>
      <c r="AN924">
        <v>0</v>
      </c>
      <c r="AO924">
        <v>0</v>
      </c>
      <c r="AP924">
        <v>0</v>
      </c>
      <c r="AQ924">
        <v>0</v>
      </c>
      <c r="AS924">
        <v>1</v>
      </c>
      <c r="AT924">
        <v>1</v>
      </c>
      <c r="AU924">
        <v>1</v>
      </c>
      <c r="AV924">
        <v>1</v>
      </c>
      <c r="AW924">
        <v>1</v>
      </c>
      <c r="AX924">
        <v>1</v>
      </c>
      <c r="AY924">
        <v>1</v>
      </c>
      <c r="AZ924">
        <v>1</v>
      </c>
      <c r="BA924">
        <v>1</v>
      </c>
      <c r="BB924">
        <v>1</v>
      </c>
      <c r="BC924">
        <v>1</v>
      </c>
      <c r="BD924">
        <v>1</v>
      </c>
      <c r="BE924">
        <v>1</v>
      </c>
      <c r="BF924">
        <v>1</v>
      </c>
      <c r="BG924">
        <v>1</v>
      </c>
      <c r="BH924">
        <v>1</v>
      </c>
      <c r="BI924">
        <v>1</v>
      </c>
      <c r="BJ924">
        <v>1</v>
      </c>
      <c r="BK924">
        <v>1</v>
      </c>
      <c r="BL924">
        <v>1</v>
      </c>
      <c r="BM924">
        <v>1</v>
      </c>
      <c r="BN924">
        <v>1</v>
      </c>
      <c r="BO924">
        <v>1</v>
      </c>
      <c r="BP924">
        <v>1</v>
      </c>
      <c r="BQ924">
        <v>1</v>
      </c>
      <c r="BR924">
        <v>1</v>
      </c>
      <c r="BS924">
        <v>1</v>
      </c>
      <c r="BT924">
        <v>1</v>
      </c>
      <c r="BU924">
        <v>1</v>
      </c>
      <c r="BV924">
        <v>1</v>
      </c>
      <c r="BW924">
        <v>0</v>
      </c>
    </row>
    <row r="925" spans="1:75" x14ac:dyDescent="0.25">
      <c r="A925">
        <v>2449000</v>
      </c>
      <c r="B925">
        <v>2</v>
      </c>
      <c r="C925" s="1">
        <v>19268</v>
      </c>
      <c r="D925">
        <v>1</v>
      </c>
      <c r="E925">
        <v>28.2</v>
      </c>
      <c r="F925">
        <v>123.6</v>
      </c>
      <c r="G925">
        <v>14</v>
      </c>
      <c r="H925">
        <v>8</v>
      </c>
      <c r="I925">
        <v>1</v>
      </c>
      <c r="J925">
        <v>1</v>
      </c>
      <c r="K925">
        <v>0</v>
      </c>
      <c r="L925">
        <v>998.90002441406205</v>
      </c>
      <c r="M925">
        <v>1</v>
      </c>
      <c r="N925">
        <v>0</v>
      </c>
      <c r="O925">
        <v>0</v>
      </c>
      <c r="P925">
        <v>0</v>
      </c>
      <c r="Q925">
        <v>0</v>
      </c>
      <c r="R925">
        <v>0</v>
      </c>
      <c r="S925">
        <v>0</v>
      </c>
      <c r="T925">
        <v>0</v>
      </c>
      <c r="U925">
        <v>25.2</v>
      </c>
      <c r="V925">
        <v>19.2</v>
      </c>
      <c r="W925">
        <v>0</v>
      </c>
      <c r="X925">
        <v>0</v>
      </c>
      <c r="Y925">
        <v>0</v>
      </c>
      <c r="Z925">
        <v>0</v>
      </c>
      <c r="AA925">
        <v>28.2</v>
      </c>
      <c r="AB925">
        <v>0</v>
      </c>
      <c r="AC925">
        <v>0</v>
      </c>
      <c r="AD925">
        <v>0</v>
      </c>
      <c r="AE925">
        <v>0</v>
      </c>
      <c r="AF925">
        <v>0</v>
      </c>
      <c r="AG925">
        <v>26.2</v>
      </c>
      <c r="AH925">
        <v>0</v>
      </c>
      <c r="AI925">
        <v>3.2</v>
      </c>
      <c r="AJ925">
        <v>9.1999999999999993</v>
      </c>
      <c r="AK925">
        <v>0</v>
      </c>
      <c r="AL925">
        <v>7.2</v>
      </c>
      <c r="AM925">
        <v>0</v>
      </c>
      <c r="AN925">
        <v>0</v>
      </c>
      <c r="AO925">
        <v>5.2</v>
      </c>
      <c r="AP925">
        <v>0</v>
      </c>
      <c r="AQ925">
        <v>0</v>
      </c>
      <c r="AR925">
        <v>0</v>
      </c>
      <c r="AS925">
        <v>1</v>
      </c>
      <c r="AT925">
        <v>1</v>
      </c>
      <c r="AU925">
        <v>1</v>
      </c>
      <c r="AV925">
        <v>1</v>
      </c>
      <c r="AW925">
        <v>1</v>
      </c>
      <c r="AX925">
        <v>1</v>
      </c>
      <c r="AY925">
        <v>1</v>
      </c>
      <c r="AZ925">
        <v>1</v>
      </c>
      <c r="BA925">
        <v>1</v>
      </c>
      <c r="BB925">
        <v>1</v>
      </c>
      <c r="BC925">
        <v>1</v>
      </c>
      <c r="BD925">
        <v>1</v>
      </c>
      <c r="BE925">
        <v>1</v>
      </c>
      <c r="BF925">
        <v>1</v>
      </c>
      <c r="BG925">
        <v>1</v>
      </c>
      <c r="BH925">
        <v>1</v>
      </c>
      <c r="BI925">
        <v>1</v>
      </c>
      <c r="BJ925">
        <v>1</v>
      </c>
      <c r="BK925">
        <v>1</v>
      </c>
      <c r="BL925">
        <v>1</v>
      </c>
      <c r="BM925">
        <v>1</v>
      </c>
      <c r="BN925">
        <v>1</v>
      </c>
      <c r="BO925">
        <v>1</v>
      </c>
      <c r="BP925">
        <v>1</v>
      </c>
      <c r="BQ925">
        <v>1</v>
      </c>
      <c r="BR925">
        <v>1</v>
      </c>
      <c r="BS925">
        <v>1</v>
      </c>
      <c r="BT925">
        <v>1</v>
      </c>
      <c r="BU925">
        <v>1</v>
      </c>
      <c r="BV925">
        <v>1</v>
      </c>
      <c r="BW925">
        <v>1</v>
      </c>
    </row>
    <row r="926" spans="1:75" x14ac:dyDescent="0.25">
      <c r="A926">
        <v>2449000</v>
      </c>
      <c r="B926">
        <v>2</v>
      </c>
      <c r="C926" s="1">
        <v>19299</v>
      </c>
      <c r="D926">
        <v>1</v>
      </c>
      <c r="E926">
        <v>28</v>
      </c>
      <c r="F926">
        <v>126.8</v>
      </c>
      <c r="G926">
        <v>20</v>
      </c>
      <c r="H926">
        <v>10</v>
      </c>
      <c r="I926">
        <v>1</v>
      </c>
      <c r="J926">
        <v>1</v>
      </c>
      <c r="K926">
        <v>0</v>
      </c>
      <c r="L926">
        <v>998.90002441406205</v>
      </c>
      <c r="M926">
        <v>1</v>
      </c>
      <c r="N926">
        <v>0</v>
      </c>
      <c r="O926">
        <v>25.2</v>
      </c>
      <c r="P926">
        <v>6.2</v>
      </c>
      <c r="Q926">
        <v>6.2</v>
      </c>
      <c r="R926">
        <v>0</v>
      </c>
      <c r="S926">
        <v>0</v>
      </c>
      <c r="T926">
        <v>0</v>
      </c>
      <c r="U926">
        <v>0</v>
      </c>
      <c r="V926">
        <v>0</v>
      </c>
      <c r="W926">
        <v>4.2</v>
      </c>
      <c r="X926">
        <v>0</v>
      </c>
      <c r="Y926">
        <v>0</v>
      </c>
      <c r="Z926">
        <v>0</v>
      </c>
      <c r="AA926">
        <v>0</v>
      </c>
      <c r="AB926">
        <v>0</v>
      </c>
      <c r="AC926">
        <v>0</v>
      </c>
      <c r="AD926">
        <v>0</v>
      </c>
      <c r="AE926">
        <v>4.2</v>
      </c>
      <c r="AF926">
        <v>25.2</v>
      </c>
      <c r="AG926">
        <v>28</v>
      </c>
      <c r="AH926">
        <v>0</v>
      </c>
      <c r="AI926">
        <v>0</v>
      </c>
      <c r="AJ926">
        <v>0</v>
      </c>
      <c r="AK926">
        <v>0</v>
      </c>
      <c r="AL926">
        <v>0</v>
      </c>
      <c r="AM926">
        <v>0</v>
      </c>
      <c r="AN926">
        <v>12</v>
      </c>
      <c r="AO926">
        <v>9.4</v>
      </c>
      <c r="AP926">
        <v>0</v>
      </c>
      <c r="AQ926">
        <v>6.2</v>
      </c>
      <c r="AS926">
        <v>1</v>
      </c>
      <c r="AT926">
        <v>1</v>
      </c>
      <c r="AU926">
        <v>1</v>
      </c>
      <c r="AV926">
        <v>1</v>
      </c>
      <c r="AW926">
        <v>1</v>
      </c>
      <c r="AX926">
        <v>1</v>
      </c>
      <c r="AY926">
        <v>1</v>
      </c>
      <c r="AZ926">
        <v>1</v>
      </c>
      <c r="BA926">
        <v>1</v>
      </c>
      <c r="BB926">
        <v>1</v>
      </c>
      <c r="BC926">
        <v>1</v>
      </c>
      <c r="BD926">
        <v>1</v>
      </c>
      <c r="BE926">
        <v>1</v>
      </c>
      <c r="BF926">
        <v>1</v>
      </c>
      <c r="BG926">
        <v>1</v>
      </c>
      <c r="BH926">
        <v>1</v>
      </c>
      <c r="BI926">
        <v>1</v>
      </c>
      <c r="BJ926">
        <v>1</v>
      </c>
      <c r="BK926">
        <v>1</v>
      </c>
      <c r="BL926">
        <v>1</v>
      </c>
      <c r="BM926">
        <v>1</v>
      </c>
      <c r="BN926">
        <v>1</v>
      </c>
      <c r="BO926">
        <v>1</v>
      </c>
      <c r="BP926">
        <v>1</v>
      </c>
      <c r="BQ926">
        <v>1</v>
      </c>
      <c r="BR926">
        <v>1</v>
      </c>
      <c r="BS926">
        <v>1</v>
      </c>
      <c r="BT926">
        <v>1</v>
      </c>
      <c r="BU926">
        <v>1</v>
      </c>
      <c r="BV926">
        <v>1</v>
      </c>
      <c r="BW926">
        <v>0</v>
      </c>
    </row>
    <row r="927" spans="1:75" x14ac:dyDescent="0.25">
      <c r="A927">
        <v>2449000</v>
      </c>
      <c r="B927">
        <v>2</v>
      </c>
      <c r="C927" s="1">
        <v>19329</v>
      </c>
      <c r="D927">
        <v>1</v>
      </c>
      <c r="E927">
        <v>32.200000000000003</v>
      </c>
      <c r="F927">
        <v>80.2</v>
      </c>
      <c r="G927">
        <v>12</v>
      </c>
      <c r="H927">
        <v>7</v>
      </c>
      <c r="I927">
        <v>1</v>
      </c>
      <c r="J927">
        <v>1</v>
      </c>
      <c r="K927">
        <v>0</v>
      </c>
      <c r="L927">
        <v>998.90002441406205</v>
      </c>
      <c r="M927">
        <v>1</v>
      </c>
      <c r="N927">
        <v>0</v>
      </c>
      <c r="O927">
        <v>0</v>
      </c>
      <c r="P927">
        <v>0</v>
      </c>
      <c r="Q927">
        <v>0</v>
      </c>
      <c r="R927">
        <v>9.1999999999999993</v>
      </c>
      <c r="S927">
        <v>0</v>
      </c>
      <c r="T927">
        <v>0</v>
      </c>
      <c r="U927">
        <v>0</v>
      </c>
      <c r="V927">
        <v>0</v>
      </c>
      <c r="W927">
        <v>0</v>
      </c>
      <c r="X927">
        <v>0</v>
      </c>
      <c r="Y927">
        <v>32.200000000000003</v>
      </c>
      <c r="Z927">
        <v>0</v>
      </c>
      <c r="AA927">
        <v>4.2</v>
      </c>
      <c r="AB927">
        <v>0</v>
      </c>
      <c r="AC927">
        <v>0</v>
      </c>
      <c r="AD927">
        <v>0</v>
      </c>
      <c r="AE927">
        <v>0</v>
      </c>
      <c r="AF927">
        <v>6.2</v>
      </c>
      <c r="AG927">
        <v>0</v>
      </c>
      <c r="AH927">
        <v>0</v>
      </c>
      <c r="AI927">
        <v>6.2</v>
      </c>
      <c r="AJ927">
        <v>0</v>
      </c>
      <c r="AK927">
        <v>0</v>
      </c>
      <c r="AL927">
        <v>0</v>
      </c>
      <c r="AM927">
        <v>12.2</v>
      </c>
      <c r="AN927">
        <v>0</v>
      </c>
      <c r="AO927">
        <v>0</v>
      </c>
      <c r="AP927">
        <v>0</v>
      </c>
      <c r="AQ927">
        <v>0</v>
      </c>
      <c r="AR927">
        <v>10</v>
      </c>
      <c r="AS927">
        <v>1</v>
      </c>
      <c r="AT927">
        <v>1</v>
      </c>
      <c r="AU927">
        <v>1</v>
      </c>
      <c r="AV927">
        <v>1</v>
      </c>
      <c r="AW927">
        <v>1</v>
      </c>
      <c r="AX927">
        <v>1</v>
      </c>
      <c r="AY927">
        <v>1</v>
      </c>
      <c r="AZ927">
        <v>1</v>
      </c>
      <c r="BA927">
        <v>1</v>
      </c>
      <c r="BB927">
        <v>1</v>
      </c>
      <c r="BC927">
        <v>1</v>
      </c>
      <c r="BD927">
        <v>1</v>
      </c>
      <c r="BE927">
        <v>1</v>
      </c>
      <c r="BF927">
        <v>1</v>
      </c>
      <c r="BG927">
        <v>1</v>
      </c>
      <c r="BH927">
        <v>1</v>
      </c>
      <c r="BI927">
        <v>1</v>
      </c>
      <c r="BJ927">
        <v>1</v>
      </c>
      <c r="BK927">
        <v>1</v>
      </c>
      <c r="BL927">
        <v>1</v>
      </c>
      <c r="BM927">
        <v>1</v>
      </c>
      <c r="BN927">
        <v>1</v>
      </c>
      <c r="BO927">
        <v>1</v>
      </c>
      <c r="BP927">
        <v>1</v>
      </c>
      <c r="BQ927">
        <v>1</v>
      </c>
      <c r="BR927">
        <v>1</v>
      </c>
      <c r="BS927">
        <v>1</v>
      </c>
      <c r="BT927">
        <v>1</v>
      </c>
      <c r="BU927">
        <v>1</v>
      </c>
      <c r="BV927">
        <v>1</v>
      </c>
      <c r="BW927">
        <v>1</v>
      </c>
    </row>
    <row r="928" spans="1:75" x14ac:dyDescent="0.25">
      <c r="A928">
        <v>2449000</v>
      </c>
      <c r="B928">
        <v>2</v>
      </c>
      <c r="C928" s="1">
        <v>19360</v>
      </c>
      <c r="D928">
        <v>1</v>
      </c>
      <c r="E928">
        <v>28.2</v>
      </c>
      <c r="F928">
        <v>216</v>
      </c>
      <c r="G928">
        <v>8</v>
      </c>
      <c r="H928">
        <v>15</v>
      </c>
      <c r="I928">
        <v>1</v>
      </c>
      <c r="J928">
        <v>1</v>
      </c>
      <c r="K928">
        <v>0</v>
      </c>
      <c r="L928">
        <v>1282.19995117188</v>
      </c>
      <c r="M928">
        <v>1</v>
      </c>
      <c r="N928">
        <v>9.1999999999999993</v>
      </c>
      <c r="O928">
        <v>0</v>
      </c>
      <c r="P928">
        <v>6</v>
      </c>
      <c r="Q928">
        <v>12.2</v>
      </c>
      <c r="R928">
        <v>25</v>
      </c>
      <c r="S928">
        <v>6.2</v>
      </c>
      <c r="T928">
        <v>18.399999999999999</v>
      </c>
      <c r="U928">
        <v>28.2</v>
      </c>
      <c r="V928">
        <v>12</v>
      </c>
      <c r="W928">
        <v>0</v>
      </c>
      <c r="X928">
        <v>0</v>
      </c>
      <c r="Y928">
        <v>0</v>
      </c>
      <c r="Z928">
        <v>18.2</v>
      </c>
      <c r="AA928">
        <v>0</v>
      </c>
      <c r="AB928">
        <v>26</v>
      </c>
      <c r="AC928">
        <v>8.1999999999999993</v>
      </c>
      <c r="AD928">
        <v>0</v>
      </c>
      <c r="AE928">
        <v>0</v>
      </c>
      <c r="AF928">
        <v>0</v>
      </c>
      <c r="AG928">
        <v>0</v>
      </c>
      <c r="AH928">
        <v>0</v>
      </c>
      <c r="AI928">
        <v>0</v>
      </c>
      <c r="AJ928">
        <v>0</v>
      </c>
      <c r="AK928">
        <v>4</v>
      </c>
      <c r="AL928">
        <v>8.1999999999999993</v>
      </c>
      <c r="AM928">
        <v>0</v>
      </c>
      <c r="AN928">
        <v>0</v>
      </c>
      <c r="AO928">
        <v>0</v>
      </c>
      <c r="AP928">
        <v>12.2</v>
      </c>
      <c r="AQ928">
        <v>22</v>
      </c>
      <c r="AR928">
        <v>0</v>
      </c>
      <c r="AS928">
        <v>1</v>
      </c>
      <c r="AT928">
        <v>1</v>
      </c>
      <c r="AU928">
        <v>1</v>
      </c>
      <c r="AV928">
        <v>1</v>
      </c>
      <c r="AW928">
        <v>1</v>
      </c>
      <c r="AX928">
        <v>1</v>
      </c>
      <c r="AY928">
        <v>1</v>
      </c>
      <c r="AZ928">
        <v>1</v>
      </c>
      <c r="BA928">
        <v>1</v>
      </c>
      <c r="BB928">
        <v>1</v>
      </c>
      <c r="BC928">
        <v>1</v>
      </c>
      <c r="BD928">
        <v>1</v>
      </c>
      <c r="BE928">
        <v>1</v>
      </c>
      <c r="BF928">
        <v>1</v>
      </c>
      <c r="BG928">
        <v>1</v>
      </c>
      <c r="BH928">
        <v>1</v>
      </c>
      <c r="BI928">
        <v>1</v>
      </c>
      <c r="BJ928">
        <v>1</v>
      </c>
      <c r="BK928">
        <v>1</v>
      </c>
      <c r="BL928">
        <v>1</v>
      </c>
      <c r="BM928">
        <v>1</v>
      </c>
      <c r="BN928">
        <v>1</v>
      </c>
      <c r="BO928">
        <v>1</v>
      </c>
      <c r="BP928">
        <v>1</v>
      </c>
      <c r="BQ928">
        <v>1</v>
      </c>
      <c r="BR928">
        <v>1</v>
      </c>
      <c r="BS928">
        <v>1</v>
      </c>
      <c r="BT928">
        <v>1</v>
      </c>
      <c r="BU928">
        <v>1</v>
      </c>
      <c r="BV928">
        <v>1</v>
      </c>
      <c r="BW928">
        <v>1</v>
      </c>
    </row>
    <row r="929" spans="1:75" x14ac:dyDescent="0.25">
      <c r="A929">
        <v>2449000</v>
      </c>
      <c r="B929">
        <v>2</v>
      </c>
      <c r="C929" s="1">
        <v>19391</v>
      </c>
      <c r="D929">
        <v>1</v>
      </c>
      <c r="E929">
        <v>32.200000000000003</v>
      </c>
      <c r="F929">
        <v>105.4</v>
      </c>
      <c r="G929">
        <v>2</v>
      </c>
      <c r="H929">
        <v>7</v>
      </c>
      <c r="I929">
        <v>1</v>
      </c>
      <c r="J929">
        <v>1</v>
      </c>
      <c r="K929">
        <v>0</v>
      </c>
      <c r="L929">
        <v>1282.19995117188</v>
      </c>
      <c r="M929">
        <v>1</v>
      </c>
      <c r="N929">
        <v>6.2</v>
      </c>
      <c r="O929">
        <v>32.200000000000003</v>
      </c>
      <c r="P929">
        <v>0</v>
      </c>
      <c r="Q929">
        <v>0</v>
      </c>
      <c r="R929">
        <v>0</v>
      </c>
      <c r="S929">
        <v>0</v>
      </c>
      <c r="T929">
        <v>0</v>
      </c>
      <c r="U929">
        <v>0</v>
      </c>
      <c r="V929">
        <v>0</v>
      </c>
      <c r="W929">
        <v>0</v>
      </c>
      <c r="X929">
        <v>17.2</v>
      </c>
      <c r="Y929">
        <v>9.1999999999999993</v>
      </c>
      <c r="Z929">
        <v>10.199999999999999</v>
      </c>
      <c r="AA929">
        <v>0</v>
      </c>
      <c r="AB929">
        <v>0</v>
      </c>
      <c r="AC929">
        <v>0</v>
      </c>
      <c r="AD929">
        <v>0</v>
      </c>
      <c r="AE929">
        <v>0</v>
      </c>
      <c r="AF929">
        <v>0</v>
      </c>
      <c r="AG929">
        <v>0</v>
      </c>
      <c r="AH929">
        <v>0</v>
      </c>
      <c r="AI929">
        <v>0</v>
      </c>
      <c r="AJ929">
        <v>0</v>
      </c>
      <c r="AK929">
        <v>10.199999999999999</v>
      </c>
      <c r="AL929">
        <v>20.2</v>
      </c>
      <c r="AM929">
        <v>0</v>
      </c>
      <c r="AN929">
        <v>0</v>
      </c>
      <c r="AO929">
        <v>0</v>
      </c>
      <c r="AS929">
        <v>1</v>
      </c>
      <c r="AT929">
        <v>1</v>
      </c>
      <c r="AU929">
        <v>1</v>
      </c>
      <c r="AV929">
        <v>1</v>
      </c>
      <c r="AW929">
        <v>1</v>
      </c>
      <c r="AX929">
        <v>1</v>
      </c>
      <c r="AY929">
        <v>1</v>
      </c>
      <c r="AZ929">
        <v>1</v>
      </c>
      <c r="BA929">
        <v>1</v>
      </c>
      <c r="BB929">
        <v>1</v>
      </c>
      <c r="BC929">
        <v>1</v>
      </c>
      <c r="BD929">
        <v>1</v>
      </c>
      <c r="BE929">
        <v>1</v>
      </c>
      <c r="BF929">
        <v>1</v>
      </c>
      <c r="BG929">
        <v>1</v>
      </c>
      <c r="BH929">
        <v>1</v>
      </c>
      <c r="BI929">
        <v>1</v>
      </c>
      <c r="BJ929">
        <v>1</v>
      </c>
      <c r="BK929">
        <v>1</v>
      </c>
      <c r="BL929">
        <v>1</v>
      </c>
      <c r="BM929">
        <v>1</v>
      </c>
      <c r="BN929">
        <v>1</v>
      </c>
      <c r="BO929">
        <v>1</v>
      </c>
      <c r="BP929">
        <v>1</v>
      </c>
      <c r="BQ929">
        <v>1</v>
      </c>
      <c r="BR929">
        <v>1</v>
      </c>
      <c r="BS929">
        <v>1</v>
      </c>
      <c r="BT929">
        <v>1</v>
      </c>
      <c r="BU929">
        <v>0</v>
      </c>
      <c r="BV929">
        <v>0</v>
      </c>
      <c r="BW929">
        <v>0</v>
      </c>
    </row>
    <row r="930" spans="1:75" x14ac:dyDescent="0.25">
      <c r="A930">
        <v>2449000</v>
      </c>
      <c r="B930">
        <v>2</v>
      </c>
      <c r="C930" s="1">
        <v>19419</v>
      </c>
      <c r="D930">
        <v>1</v>
      </c>
      <c r="E930">
        <v>28.2</v>
      </c>
      <c r="F930">
        <v>129</v>
      </c>
      <c r="G930">
        <v>12</v>
      </c>
      <c r="H930">
        <v>8</v>
      </c>
      <c r="I930">
        <v>1</v>
      </c>
      <c r="J930">
        <v>1</v>
      </c>
      <c r="K930">
        <v>0</v>
      </c>
      <c r="L930">
        <v>1282.19995117188</v>
      </c>
      <c r="M930">
        <v>1</v>
      </c>
      <c r="N930">
        <v>0</v>
      </c>
      <c r="O930">
        <v>0</v>
      </c>
      <c r="P930">
        <v>20.2</v>
      </c>
      <c r="Q930">
        <v>22</v>
      </c>
      <c r="R930">
        <v>0</v>
      </c>
      <c r="S930">
        <v>0</v>
      </c>
      <c r="T930">
        <v>0</v>
      </c>
      <c r="U930">
        <v>0</v>
      </c>
      <c r="V930">
        <v>0</v>
      </c>
      <c r="W930">
        <v>0</v>
      </c>
      <c r="X930">
        <v>2</v>
      </c>
      <c r="Y930">
        <v>28.2</v>
      </c>
      <c r="Z930">
        <v>0</v>
      </c>
      <c r="AA930">
        <v>0</v>
      </c>
      <c r="AB930">
        <v>0</v>
      </c>
      <c r="AC930">
        <v>4.2</v>
      </c>
      <c r="AD930">
        <v>0</v>
      </c>
      <c r="AE930">
        <v>0</v>
      </c>
      <c r="AF930">
        <v>0</v>
      </c>
      <c r="AG930">
        <v>0</v>
      </c>
      <c r="AH930">
        <v>12.2</v>
      </c>
      <c r="AI930">
        <v>0</v>
      </c>
      <c r="AJ930">
        <v>0</v>
      </c>
      <c r="AK930">
        <v>12</v>
      </c>
      <c r="AL930">
        <v>0</v>
      </c>
      <c r="AM930">
        <v>0</v>
      </c>
      <c r="AN930">
        <v>28.2</v>
      </c>
      <c r="AO930">
        <v>0</v>
      </c>
      <c r="AP930">
        <v>0</v>
      </c>
      <c r="AQ930">
        <v>0</v>
      </c>
      <c r="AR930">
        <v>0</v>
      </c>
      <c r="AS930">
        <v>1</v>
      </c>
      <c r="AT930">
        <v>1</v>
      </c>
      <c r="AU930">
        <v>1</v>
      </c>
      <c r="AV930">
        <v>1</v>
      </c>
      <c r="AW930">
        <v>1</v>
      </c>
      <c r="AX930">
        <v>1</v>
      </c>
      <c r="AY930">
        <v>1</v>
      </c>
      <c r="AZ930">
        <v>1</v>
      </c>
      <c r="BA930">
        <v>1</v>
      </c>
      <c r="BB930">
        <v>1</v>
      </c>
      <c r="BC930">
        <v>1</v>
      </c>
      <c r="BD930">
        <v>1</v>
      </c>
      <c r="BE930">
        <v>1</v>
      </c>
      <c r="BF930">
        <v>1</v>
      </c>
      <c r="BG930">
        <v>1</v>
      </c>
      <c r="BH930">
        <v>1</v>
      </c>
      <c r="BI930">
        <v>1</v>
      </c>
      <c r="BJ930">
        <v>1</v>
      </c>
      <c r="BK930">
        <v>1</v>
      </c>
      <c r="BL930">
        <v>1</v>
      </c>
      <c r="BM930">
        <v>1</v>
      </c>
      <c r="BN930">
        <v>1</v>
      </c>
      <c r="BO930">
        <v>1</v>
      </c>
      <c r="BP930">
        <v>1</v>
      </c>
      <c r="BQ930">
        <v>1</v>
      </c>
      <c r="BR930">
        <v>1</v>
      </c>
      <c r="BS930">
        <v>1</v>
      </c>
      <c r="BT930">
        <v>1</v>
      </c>
      <c r="BU930">
        <v>1</v>
      </c>
      <c r="BV930">
        <v>1</v>
      </c>
      <c r="BW930">
        <v>1</v>
      </c>
    </row>
    <row r="931" spans="1:75" x14ac:dyDescent="0.25">
      <c r="A931">
        <v>2449000</v>
      </c>
      <c r="B931">
        <v>2</v>
      </c>
      <c r="C931" s="1">
        <v>19450</v>
      </c>
      <c r="D931">
        <v>1</v>
      </c>
      <c r="E931">
        <v>38.200000000000003</v>
      </c>
      <c r="F931">
        <v>168.2</v>
      </c>
      <c r="G931">
        <v>5</v>
      </c>
      <c r="H931">
        <v>8</v>
      </c>
      <c r="I931">
        <v>1</v>
      </c>
      <c r="J931">
        <v>1</v>
      </c>
      <c r="K931">
        <v>0</v>
      </c>
      <c r="L931">
        <v>1282.19995117188</v>
      </c>
      <c r="M931">
        <v>1</v>
      </c>
      <c r="N931">
        <v>0</v>
      </c>
      <c r="O931">
        <v>12</v>
      </c>
      <c r="P931">
        <v>18.2</v>
      </c>
      <c r="Q931">
        <v>0</v>
      </c>
      <c r="R931">
        <v>38.200000000000003</v>
      </c>
      <c r="S931">
        <v>0</v>
      </c>
      <c r="T931">
        <v>0</v>
      </c>
      <c r="U931">
        <v>28.2</v>
      </c>
      <c r="V931">
        <v>0</v>
      </c>
      <c r="W931">
        <v>0</v>
      </c>
      <c r="X931">
        <v>0</v>
      </c>
      <c r="Y931">
        <v>0</v>
      </c>
      <c r="Z931">
        <v>0</v>
      </c>
      <c r="AA931">
        <v>0</v>
      </c>
      <c r="AB931">
        <v>0</v>
      </c>
      <c r="AC931">
        <v>21</v>
      </c>
      <c r="AD931">
        <v>28.2</v>
      </c>
      <c r="AE931">
        <v>0</v>
      </c>
      <c r="AF931">
        <v>0</v>
      </c>
      <c r="AG931">
        <v>0</v>
      </c>
      <c r="AH931">
        <v>0</v>
      </c>
      <c r="AI931">
        <v>16.2</v>
      </c>
      <c r="AJ931">
        <v>0</v>
      </c>
      <c r="AK931">
        <v>0</v>
      </c>
      <c r="AL931">
        <v>0</v>
      </c>
      <c r="AM931">
        <v>0</v>
      </c>
      <c r="AN931">
        <v>0</v>
      </c>
      <c r="AO931">
        <v>6.2</v>
      </c>
      <c r="AP931">
        <v>0</v>
      </c>
      <c r="AQ931">
        <v>0</v>
      </c>
      <c r="AS931">
        <v>1</v>
      </c>
      <c r="AT931">
        <v>1</v>
      </c>
      <c r="AU931">
        <v>1</v>
      </c>
      <c r="AV931">
        <v>1</v>
      </c>
      <c r="AW931">
        <v>1</v>
      </c>
      <c r="AX931">
        <v>1</v>
      </c>
      <c r="AY931">
        <v>1</v>
      </c>
      <c r="AZ931">
        <v>1</v>
      </c>
      <c r="BA931">
        <v>1</v>
      </c>
      <c r="BB931">
        <v>1</v>
      </c>
      <c r="BC931">
        <v>1</v>
      </c>
      <c r="BD931">
        <v>1</v>
      </c>
      <c r="BE931">
        <v>1</v>
      </c>
      <c r="BF931">
        <v>1</v>
      </c>
      <c r="BG931">
        <v>1</v>
      </c>
      <c r="BH931">
        <v>1</v>
      </c>
      <c r="BI931">
        <v>1</v>
      </c>
      <c r="BJ931">
        <v>1</v>
      </c>
      <c r="BK931">
        <v>1</v>
      </c>
      <c r="BL931">
        <v>1</v>
      </c>
      <c r="BM931">
        <v>1</v>
      </c>
      <c r="BN931">
        <v>1</v>
      </c>
      <c r="BO931">
        <v>1</v>
      </c>
      <c r="BP931">
        <v>1</v>
      </c>
      <c r="BQ931">
        <v>1</v>
      </c>
      <c r="BR931">
        <v>1</v>
      </c>
      <c r="BS931">
        <v>1</v>
      </c>
      <c r="BT931">
        <v>1</v>
      </c>
      <c r="BU931">
        <v>1</v>
      </c>
      <c r="BV931">
        <v>1</v>
      </c>
      <c r="BW931">
        <v>0</v>
      </c>
    </row>
    <row r="932" spans="1:75" x14ac:dyDescent="0.25">
      <c r="A932">
        <v>2449000</v>
      </c>
      <c r="B932">
        <v>2</v>
      </c>
      <c r="C932" s="1">
        <v>19480</v>
      </c>
      <c r="D932">
        <v>1</v>
      </c>
      <c r="E932">
        <v>28.2</v>
      </c>
      <c r="F932">
        <v>108.3</v>
      </c>
      <c r="G932">
        <v>31</v>
      </c>
      <c r="H932">
        <v>10</v>
      </c>
      <c r="I932">
        <v>1</v>
      </c>
      <c r="J932">
        <v>1</v>
      </c>
      <c r="K932">
        <v>0</v>
      </c>
      <c r="L932">
        <v>1282.19995117188</v>
      </c>
      <c r="M932">
        <v>1</v>
      </c>
      <c r="N932">
        <v>0</v>
      </c>
      <c r="O932">
        <v>0</v>
      </c>
      <c r="P932">
        <v>0</v>
      </c>
      <c r="Q932">
        <v>0</v>
      </c>
      <c r="R932">
        <v>0</v>
      </c>
      <c r="S932">
        <v>0</v>
      </c>
      <c r="T932">
        <v>0</v>
      </c>
      <c r="U932">
        <v>0</v>
      </c>
      <c r="V932">
        <v>0</v>
      </c>
      <c r="W932">
        <v>0</v>
      </c>
      <c r="X932">
        <v>4.2</v>
      </c>
      <c r="Y932">
        <v>0</v>
      </c>
      <c r="Z932">
        <v>0</v>
      </c>
      <c r="AA932">
        <v>0</v>
      </c>
      <c r="AB932">
        <v>4.2</v>
      </c>
      <c r="AC932">
        <v>0</v>
      </c>
      <c r="AD932">
        <v>0</v>
      </c>
      <c r="AE932">
        <v>0</v>
      </c>
      <c r="AF932">
        <v>0.1</v>
      </c>
      <c r="AG932">
        <v>0</v>
      </c>
      <c r="AH932">
        <v>0</v>
      </c>
      <c r="AI932">
        <v>8.1999999999999993</v>
      </c>
      <c r="AJ932">
        <v>10.199999999999999</v>
      </c>
      <c r="AK932">
        <v>10</v>
      </c>
      <c r="AL932">
        <v>25.2</v>
      </c>
      <c r="AM932">
        <v>12</v>
      </c>
      <c r="AN932">
        <v>6</v>
      </c>
      <c r="AO932">
        <v>0</v>
      </c>
      <c r="AP932">
        <v>0</v>
      </c>
      <c r="AQ932">
        <v>0</v>
      </c>
      <c r="AR932">
        <v>28.2</v>
      </c>
      <c r="AS932">
        <v>1</v>
      </c>
      <c r="AT932">
        <v>1</v>
      </c>
      <c r="AU932">
        <v>1</v>
      </c>
      <c r="AV932">
        <v>1</v>
      </c>
      <c r="AW932">
        <v>1</v>
      </c>
      <c r="AX932">
        <v>1</v>
      </c>
      <c r="AY932">
        <v>1</v>
      </c>
      <c r="AZ932">
        <v>1</v>
      </c>
      <c r="BA932">
        <v>1</v>
      </c>
      <c r="BB932">
        <v>1</v>
      </c>
      <c r="BC932">
        <v>1</v>
      </c>
      <c r="BD932">
        <v>1</v>
      </c>
      <c r="BE932">
        <v>1</v>
      </c>
      <c r="BF932">
        <v>1</v>
      </c>
      <c r="BG932">
        <v>1</v>
      </c>
      <c r="BH932">
        <v>1</v>
      </c>
      <c r="BI932">
        <v>1</v>
      </c>
      <c r="BJ932">
        <v>1</v>
      </c>
      <c r="BK932">
        <v>1</v>
      </c>
      <c r="BL932">
        <v>1</v>
      </c>
      <c r="BM932">
        <v>1</v>
      </c>
      <c r="BN932">
        <v>1</v>
      </c>
      <c r="BO932">
        <v>1</v>
      </c>
      <c r="BP932">
        <v>1</v>
      </c>
      <c r="BQ932">
        <v>1</v>
      </c>
      <c r="BR932">
        <v>1</v>
      </c>
      <c r="BS932">
        <v>1</v>
      </c>
      <c r="BT932">
        <v>1</v>
      </c>
      <c r="BU932">
        <v>1</v>
      </c>
      <c r="BV932">
        <v>1</v>
      </c>
      <c r="BW932">
        <v>1</v>
      </c>
    </row>
    <row r="933" spans="1:75" x14ac:dyDescent="0.25">
      <c r="A933">
        <v>2449000</v>
      </c>
      <c r="B933">
        <v>2</v>
      </c>
      <c r="C933" s="1">
        <v>19511</v>
      </c>
      <c r="D933">
        <v>1</v>
      </c>
      <c r="E933">
        <v>28.2</v>
      </c>
      <c r="F933">
        <v>44.6</v>
      </c>
      <c r="G933">
        <v>10</v>
      </c>
      <c r="H933">
        <v>5</v>
      </c>
      <c r="I933">
        <v>1</v>
      </c>
      <c r="J933">
        <v>1</v>
      </c>
      <c r="K933">
        <v>0</v>
      </c>
      <c r="L933">
        <v>1282.19995117188</v>
      </c>
      <c r="M933">
        <v>1</v>
      </c>
      <c r="N933">
        <v>4.2</v>
      </c>
      <c r="O933">
        <v>0</v>
      </c>
      <c r="P933">
        <v>0</v>
      </c>
      <c r="Q933">
        <v>4</v>
      </c>
      <c r="R933">
        <v>0</v>
      </c>
      <c r="S933">
        <v>0</v>
      </c>
      <c r="T933">
        <v>0</v>
      </c>
      <c r="U933">
        <v>2</v>
      </c>
      <c r="V933">
        <v>0</v>
      </c>
      <c r="W933">
        <v>28.2</v>
      </c>
      <c r="X933">
        <v>0</v>
      </c>
      <c r="Y933">
        <v>0</v>
      </c>
      <c r="Z933">
        <v>0</v>
      </c>
      <c r="AA933">
        <v>0</v>
      </c>
      <c r="AB933">
        <v>0</v>
      </c>
      <c r="AC933">
        <v>0</v>
      </c>
      <c r="AD933">
        <v>0</v>
      </c>
      <c r="AE933">
        <v>0</v>
      </c>
      <c r="AF933">
        <v>6.2</v>
      </c>
      <c r="AG933">
        <v>0</v>
      </c>
      <c r="AH933">
        <v>0</v>
      </c>
      <c r="AI933">
        <v>0</v>
      </c>
      <c r="AJ933">
        <v>0</v>
      </c>
      <c r="AK933">
        <v>0</v>
      </c>
      <c r="AL933">
        <v>0</v>
      </c>
      <c r="AM933">
        <v>0</v>
      </c>
      <c r="AN933">
        <v>0</v>
      </c>
      <c r="AO933">
        <v>0</v>
      </c>
      <c r="AP933">
        <v>0</v>
      </c>
      <c r="AQ933">
        <v>0</v>
      </c>
      <c r="AS933">
        <v>1</v>
      </c>
      <c r="AT933">
        <v>1</v>
      </c>
      <c r="AU933">
        <v>1</v>
      </c>
      <c r="AV933">
        <v>1</v>
      </c>
      <c r="AW933">
        <v>1</v>
      </c>
      <c r="AX933">
        <v>1</v>
      </c>
      <c r="AY933">
        <v>1</v>
      </c>
      <c r="AZ933">
        <v>1</v>
      </c>
      <c r="BA933">
        <v>1</v>
      </c>
      <c r="BB933">
        <v>1</v>
      </c>
      <c r="BC933">
        <v>1</v>
      </c>
      <c r="BD933">
        <v>1</v>
      </c>
      <c r="BE933">
        <v>1</v>
      </c>
      <c r="BF933">
        <v>1</v>
      </c>
      <c r="BG933">
        <v>1</v>
      </c>
      <c r="BH933">
        <v>1</v>
      </c>
      <c r="BI933">
        <v>1</v>
      </c>
      <c r="BJ933">
        <v>1</v>
      </c>
      <c r="BK933">
        <v>1</v>
      </c>
      <c r="BL933">
        <v>1</v>
      </c>
      <c r="BM933">
        <v>1</v>
      </c>
      <c r="BN933">
        <v>1</v>
      </c>
      <c r="BO933">
        <v>1</v>
      </c>
      <c r="BP933">
        <v>1</v>
      </c>
      <c r="BQ933">
        <v>1</v>
      </c>
      <c r="BR933">
        <v>1</v>
      </c>
      <c r="BS933">
        <v>1</v>
      </c>
      <c r="BT933">
        <v>1</v>
      </c>
      <c r="BU933">
        <v>1</v>
      </c>
      <c r="BV933">
        <v>1</v>
      </c>
      <c r="BW933">
        <v>0</v>
      </c>
    </row>
    <row r="934" spans="1:75" x14ac:dyDescent="0.25">
      <c r="A934">
        <v>2449000</v>
      </c>
      <c r="B934">
        <v>2</v>
      </c>
      <c r="C934" s="1">
        <v>19541</v>
      </c>
      <c r="D934">
        <v>1</v>
      </c>
      <c r="E934">
        <v>29.2</v>
      </c>
      <c r="F934">
        <v>62</v>
      </c>
      <c r="G934">
        <v>19</v>
      </c>
      <c r="H934">
        <v>5</v>
      </c>
      <c r="I934">
        <v>1</v>
      </c>
      <c r="J934">
        <v>1</v>
      </c>
      <c r="K934">
        <v>0</v>
      </c>
      <c r="L934">
        <v>1282.19995117188</v>
      </c>
      <c r="M934">
        <v>1</v>
      </c>
      <c r="N934">
        <v>0</v>
      </c>
      <c r="O934">
        <v>0</v>
      </c>
      <c r="P934">
        <v>0</v>
      </c>
      <c r="Q934">
        <v>4.2</v>
      </c>
      <c r="R934">
        <v>0</v>
      </c>
      <c r="S934">
        <v>0</v>
      </c>
      <c r="T934">
        <v>6.2</v>
      </c>
      <c r="U934">
        <v>0</v>
      </c>
      <c r="V934">
        <v>0</v>
      </c>
      <c r="W934">
        <v>18.2</v>
      </c>
      <c r="X934">
        <v>0</v>
      </c>
      <c r="Y934">
        <v>0</v>
      </c>
      <c r="Z934">
        <v>0</v>
      </c>
      <c r="AA934">
        <v>0</v>
      </c>
      <c r="AB934">
        <v>0</v>
      </c>
      <c r="AC934">
        <v>0</v>
      </c>
      <c r="AD934">
        <v>0</v>
      </c>
      <c r="AE934">
        <v>0</v>
      </c>
      <c r="AF934">
        <v>29.2</v>
      </c>
      <c r="AG934">
        <v>4.2</v>
      </c>
      <c r="AH934">
        <v>0</v>
      </c>
      <c r="AI934">
        <v>0</v>
      </c>
      <c r="AJ934">
        <v>0</v>
      </c>
      <c r="AK934">
        <v>0</v>
      </c>
      <c r="AL934">
        <v>0</v>
      </c>
      <c r="AM934">
        <v>0</v>
      </c>
      <c r="AN934">
        <v>0</v>
      </c>
      <c r="AO934">
        <v>0</v>
      </c>
      <c r="AP934">
        <v>0</v>
      </c>
      <c r="AQ934">
        <v>0</v>
      </c>
      <c r="AR934">
        <v>0</v>
      </c>
      <c r="AS934">
        <v>1</v>
      </c>
      <c r="AT934">
        <v>1</v>
      </c>
      <c r="AU934">
        <v>1</v>
      </c>
      <c r="AV934">
        <v>1</v>
      </c>
      <c r="AW934">
        <v>1</v>
      </c>
      <c r="AX934">
        <v>1</v>
      </c>
      <c r="AY934">
        <v>1</v>
      </c>
      <c r="AZ934">
        <v>1</v>
      </c>
      <c r="BA934">
        <v>1</v>
      </c>
      <c r="BB934">
        <v>1</v>
      </c>
      <c r="BC934">
        <v>1</v>
      </c>
      <c r="BD934">
        <v>1</v>
      </c>
      <c r="BE934">
        <v>1</v>
      </c>
      <c r="BF934">
        <v>1</v>
      </c>
      <c r="BG934">
        <v>1</v>
      </c>
      <c r="BH934">
        <v>1</v>
      </c>
      <c r="BI934">
        <v>1</v>
      </c>
      <c r="BJ934">
        <v>1</v>
      </c>
      <c r="BK934">
        <v>1</v>
      </c>
      <c r="BL934">
        <v>1</v>
      </c>
      <c r="BM934">
        <v>1</v>
      </c>
      <c r="BN934">
        <v>1</v>
      </c>
      <c r="BO934">
        <v>1</v>
      </c>
      <c r="BP934">
        <v>1</v>
      </c>
      <c r="BQ934">
        <v>1</v>
      </c>
      <c r="BR934">
        <v>1</v>
      </c>
      <c r="BS934">
        <v>1</v>
      </c>
      <c r="BT934">
        <v>1</v>
      </c>
      <c r="BU934">
        <v>1</v>
      </c>
      <c r="BV934">
        <v>1</v>
      </c>
      <c r="BW934">
        <v>1</v>
      </c>
    </row>
    <row r="935" spans="1:75" x14ac:dyDescent="0.25">
      <c r="A935">
        <v>2449000</v>
      </c>
      <c r="B935">
        <v>2</v>
      </c>
      <c r="C935" s="1">
        <v>19572</v>
      </c>
      <c r="D935">
        <v>1</v>
      </c>
      <c r="E935">
        <v>27.2</v>
      </c>
      <c r="F935">
        <v>33.6</v>
      </c>
      <c r="G935">
        <v>27</v>
      </c>
      <c r="H935">
        <v>3</v>
      </c>
      <c r="I935">
        <v>1</v>
      </c>
      <c r="J935">
        <v>1</v>
      </c>
      <c r="K935">
        <v>0</v>
      </c>
      <c r="L935">
        <v>1282.19995117188</v>
      </c>
      <c r="M935">
        <v>1</v>
      </c>
      <c r="N935">
        <v>0</v>
      </c>
      <c r="O935">
        <v>0</v>
      </c>
      <c r="P935">
        <v>0</v>
      </c>
      <c r="Q935">
        <v>0</v>
      </c>
      <c r="R935">
        <v>0</v>
      </c>
      <c r="S935">
        <v>0</v>
      </c>
      <c r="T935">
        <v>0</v>
      </c>
      <c r="U935">
        <v>4.2</v>
      </c>
      <c r="V935">
        <v>0</v>
      </c>
      <c r="W935">
        <v>0</v>
      </c>
      <c r="X935">
        <v>0</v>
      </c>
      <c r="Y935">
        <v>0</v>
      </c>
      <c r="Z935">
        <v>0</v>
      </c>
      <c r="AA935">
        <v>0</v>
      </c>
      <c r="AB935">
        <v>0</v>
      </c>
      <c r="AC935">
        <v>0</v>
      </c>
      <c r="AD935">
        <v>0</v>
      </c>
      <c r="AE935">
        <v>0</v>
      </c>
      <c r="AF935">
        <v>0</v>
      </c>
      <c r="AG935">
        <v>0</v>
      </c>
      <c r="AH935">
        <v>0</v>
      </c>
      <c r="AI935">
        <v>0</v>
      </c>
      <c r="AJ935">
        <v>0</v>
      </c>
      <c r="AK935">
        <v>0</v>
      </c>
      <c r="AL935">
        <v>0</v>
      </c>
      <c r="AM935">
        <v>0</v>
      </c>
      <c r="AN935">
        <v>27.2</v>
      </c>
      <c r="AO935">
        <v>0</v>
      </c>
      <c r="AP935">
        <v>0</v>
      </c>
      <c r="AQ935">
        <v>2.2000000000000002</v>
      </c>
      <c r="AR935">
        <v>0</v>
      </c>
      <c r="AS935">
        <v>1</v>
      </c>
      <c r="AT935">
        <v>1</v>
      </c>
      <c r="AU935">
        <v>1</v>
      </c>
      <c r="AV935">
        <v>1</v>
      </c>
      <c r="AW935">
        <v>1</v>
      </c>
      <c r="AX935">
        <v>1</v>
      </c>
      <c r="AY935">
        <v>1</v>
      </c>
      <c r="AZ935">
        <v>1</v>
      </c>
      <c r="BA935">
        <v>1</v>
      </c>
      <c r="BB935">
        <v>1</v>
      </c>
      <c r="BC935">
        <v>1</v>
      </c>
      <c r="BD935">
        <v>1</v>
      </c>
      <c r="BE935">
        <v>1</v>
      </c>
      <c r="BF935">
        <v>1</v>
      </c>
      <c r="BG935">
        <v>1</v>
      </c>
      <c r="BH935">
        <v>1</v>
      </c>
      <c r="BI935">
        <v>1</v>
      </c>
      <c r="BJ935">
        <v>1</v>
      </c>
      <c r="BK935">
        <v>1</v>
      </c>
      <c r="BL935">
        <v>1</v>
      </c>
      <c r="BM935">
        <v>1</v>
      </c>
      <c r="BN935">
        <v>1</v>
      </c>
      <c r="BO935">
        <v>1</v>
      </c>
      <c r="BP935">
        <v>1</v>
      </c>
      <c r="BQ935">
        <v>1</v>
      </c>
      <c r="BR935">
        <v>1</v>
      </c>
      <c r="BS935">
        <v>1</v>
      </c>
      <c r="BT935">
        <v>1</v>
      </c>
      <c r="BU935">
        <v>1</v>
      </c>
      <c r="BV935">
        <v>1</v>
      </c>
      <c r="BW935">
        <v>1</v>
      </c>
    </row>
    <row r="936" spans="1:75" x14ac:dyDescent="0.25">
      <c r="A936">
        <v>2449000</v>
      </c>
      <c r="B936">
        <v>2</v>
      </c>
      <c r="C936" s="1">
        <v>19603</v>
      </c>
      <c r="D936">
        <v>1</v>
      </c>
      <c r="E936">
        <v>27.2</v>
      </c>
      <c r="F936">
        <v>79</v>
      </c>
      <c r="G936">
        <v>24</v>
      </c>
      <c r="H936">
        <v>5</v>
      </c>
      <c r="I936">
        <v>1</v>
      </c>
      <c r="J936">
        <v>1</v>
      </c>
      <c r="K936">
        <v>0</v>
      </c>
      <c r="L936">
        <v>1282.19995117188</v>
      </c>
      <c r="M936">
        <v>1</v>
      </c>
      <c r="N936">
        <v>0</v>
      </c>
      <c r="O936">
        <v>0</v>
      </c>
      <c r="P936">
        <v>0</v>
      </c>
      <c r="Q936">
        <v>0</v>
      </c>
      <c r="R936">
        <v>0</v>
      </c>
      <c r="S936">
        <v>0</v>
      </c>
      <c r="T936">
        <v>21.2</v>
      </c>
      <c r="U936">
        <v>0</v>
      </c>
      <c r="V936">
        <v>0</v>
      </c>
      <c r="W936">
        <v>6.2</v>
      </c>
      <c r="X936">
        <v>0</v>
      </c>
      <c r="Y936">
        <v>0</v>
      </c>
      <c r="Z936">
        <v>0</v>
      </c>
      <c r="AA936">
        <v>8.1999999999999993</v>
      </c>
      <c r="AB936">
        <v>0</v>
      </c>
      <c r="AC936">
        <v>16.2</v>
      </c>
      <c r="AD936">
        <v>0</v>
      </c>
      <c r="AE936">
        <v>0</v>
      </c>
      <c r="AF936">
        <v>0</v>
      </c>
      <c r="AG936">
        <v>0</v>
      </c>
      <c r="AH936">
        <v>0</v>
      </c>
      <c r="AI936">
        <v>0</v>
      </c>
      <c r="AJ936">
        <v>0</v>
      </c>
      <c r="AK936">
        <v>27.2</v>
      </c>
      <c r="AL936">
        <v>0</v>
      </c>
      <c r="AM936">
        <v>0</v>
      </c>
      <c r="AN936">
        <v>0</v>
      </c>
      <c r="AO936">
        <v>0</v>
      </c>
      <c r="AP936">
        <v>0</v>
      </c>
      <c r="AQ936">
        <v>0</v>
      </c>
      <c r="AS936">
        <v>1</v>
      </c>
      <c r="AT936">
        <v>1</v>
      </c>
      <c r="AU936">
        <v>1</v>
      </c>
      <c r="AV936">
        <v>1</v>
      </c>
      <c r="AW936">
        <v>1</v>
      </c>
      <c r="AX936">
        <v>1</v>
      </c>
      <c r="AY936">
        <v>1</v>
      </c>
      <c r="AZ936">
        <v>1</v>
      </c>
      <c r="BA936">
        <v>1</v>
      </c>
      <c r="BB936">
        <v>1</v>
      </c>
      <c r="BC936">
        <v>1</v>
      </c>
      <c r="BD936">
        <v>1</v>
      </c>
      <c r="BE936">
        <v>1</v>
      </c>
      <c r="BF936">
        <v>1</v>
      </c>
      <c r="BG936">
        <v>1</v>
      </c>
      <c r="BH936">
        <v>1</v>
      </c>
      <c r="BI936">
        <v>1</v>
      </c>
      <c r="BJ936">
        <v>1</v>
      </c>
      <c r="BK936">
        <v>1</v>
      </c>
      <c r="BL936">
        <v>1</v>
      </c>
      <c r="BM936">
        <v>1</v>
      </c>
      <c r="BN936">
        <v>1</v>
      </c>
      <c r="BO936">
        <v>1</v>
      </c>
      <c r="BP936">
        <v>1</v>
      </c>
      <c r="BQ936">
        <v>1</v>
      </c>
      <c r="BR936">
        <v>1</v>
      </c>
      <c r="BS936">
        <v>1</v>
      </c>
      <c r="BT936">
        <v>1</v>
      </c>
      <c r="BU936">
        <v>1</v>
      </c>
      <c r="BV936">
        <v>1</v>
      </c>
      <c r="BW936">
        <v>0</v>
      </c>
    </row>
    <row r="937" spans="1:75" x14ac:dyDescent="0.25">
      <c r="A937">
        <v>2449000</v>
      </c>
      <c r="B937">
        <v>2</v>
      </c>
      <c r="C937" s="1">
        <v>19633</v>
      </c>
      <c r="D937">
        <v>1</v>
      </c>
      <c r="E937">
        <v>29</v>
      </c>
      <c r="F937">
        <v>147.5</v>
      </c>
      <c r="G937">
        <v>6</v>
      </c>
      <c r="H937">
        <v>12</v>
      </c>
      <c r="I937">
        <v>1</v>
      </c>
      <c r="J937">
        <v>1</v>
      </c>
      <c r="K937">
        <v>0</v>
      </c>
      <c r="L937">
        <v>1282.19995117188</v>
      </c>
      <c r="M937">
        <v>1</v>
      </c>
      <c r="N937">
        <v>0</v>
      </c>
      <c r="O937">
        <v>0</v>
      </c>
      <c r="P937">
        <v>10.199999999999999</v>
      </c>
      <c r="Q937">
        <v>0</v>
      </c>
      <c r="R937">
        <v>16.2</v>
      </c>
      <c r="S937">
        <v>29</v>
      </c>
      <c r="T937">
        <v>0</v>
      </c>
      <c r="U937">
        <v>6</v>
      </c>
      <c r="V937">
        <v>0</v>
      </c>
      <c r="W937">
        <v>0</v>
      </c>
      <c r="X937">
        <v>0</v>
      </c>
      <c r="Y937">
        <v>0</v>
      </c>
      <c r="Z937">
        <v>10.199999999999999</v>
      </c>
      <c r="AA937">
        <v>0</v>
      </c>
      <c r="AB937">
        <v>4</v>
      </c>
      <c r="AC937">
        <v>0</v>
      </c>
      <c r="AD937">
        <v>12.2</v>
      </c>
      <c r="AE937">
        <v>0</v>
      </c>
      <c r="AF937">
        <v>21.2</v>
      </c>
      <c r="AG937">
        <v>0</v>
      </c>
      <c r="AH937">
        <v>0</v>
      </c>
      <c r="AI937">
        <v>18.100000000000001</v>
      </c>
      <c r="AJ937">
        <v>0</v>
      </c>
      <c r="AK937">
        <v>0</v>
      </c>
      <c r="AL937">
        <v>0</v>
      </c>
      <c r="AM937">
        <v>2</v>
      </c>
      <c r="AN937">
        <v>10.199999999999999</v>
      </c>
      <c r="AO937">
        <v>0</v>
      </c>
      <c r="AP937">
        <v>0</v>
      </c>
      <c r="AQ937">
        <v>8.1999999999999993</v>
      </c>
      <c r="AR937">
        <v>0</v>
      </c>
      <c r="AS937">
        <v>1</v>
      </c>
      <c r="AT937">
        <v>1</v>
      </c>
      <c r="AU937">
        <v>1</v>
      </c>
      <c r="AV937">
        <v>1</v>
      </c>
      <c r="AW937">
        <v>1</v>
      </c>
      <c r="AX937">
        <v>1</v>
      </c>
      <c r="AY937">
        <v>1</v>
      </c>
      <c r="AZ937">
        <v>1</v>
      </c>
      <c r="BA937">
        <v>1</v>
      </c>
      <c r="BB937">
        <v>1</v>
      </c>
      <c r="BC937">
        <v>1</v>
      </c>
      <c r="BD937">
        <v>1</v>
      </c>
      <c r="BE937">
        <v>1</v>
      </c>
      <c r="BF937">
        <v>1</v>
      </c>
      <c r="BG937">
        <v>1</v>
      </c>
      <c r="BH937">
        <v>1</v>
      </c>
      <c r="BI937">
        <v>1</v>
      </c>
      <c r="BJ937">
        <v>1</v>
      </c>
      <c r="BK937">
        <v>1</v>
      </c>
      <c r="BL937">
        <v>1</v>
      </c>
      <c r="BM937">
        <v>1</v>
      </c>
      <c r="BN937">
        <v>1</v>
      </c>
      <c r="BO937">
        <v>1</v>
      </c>
      <c r="BP937">
        <v>1</v>
      </c>
      <c r="BQ937">
        <v>1</v>
      </c>
      <c r="BR937">
        <v>1</v>
      </c>
      <c r="BS937">
        <v>1</v>
      </c>
      <c r="BT937">
        <v>1</v>
      </c>
      <c r="BU937">
        <v>1</v>
      </c>
      <c r="BV937">
        <v>1</v>
      </c>
      <c r="BW937">
        <v>1</v>
      </c>
    </row>
    <row r="938" spans="1:75" x14ac:dyDescent="0.25">
      <c r="A938">
        <v>2449000</v>
      </c>
      <c r="B938">
        <v>2</v>
      </c>
      <c r="C938" s="1">
        <v>19664</v>
      </c>
      <c r="D938">
        <v>1</v>
      </c>
      <c r="E938">
        <v>21</v>
      </c>
      <c r="F938">
        <v>85.2</v>
      </c>
      <c r="G938">
        <v>1</v>
      </c>
      <c r="H938">
        <v>8</v>
      </c>
      <c r="I938">
        <v>1</v>
      </c>
      <c r="J938">
        <v>1</v>
      </c>
      <c r="K938">
        <v>0</v>
      </c>
      <c r="L938">
        <v>1282.19995117188</v>
      </c>
      <c r="M938">
        <v>1</v>
      </c>
      <c r="N938">
        <v>21</v>
      </c>
      <c r="O938">
        <v>6</v>
      </c>
      <c r="P938">
        <v>0</v>
      </c>
      <c r="Q938">
        <v>0</v>
      </c>
      <c r="R938">
        <v>0</v>
      </c>
      <c r="S938">
        <v>0</v>
      </c>
      <c r="T938">
        <v>0</v>
      </c>
      <c r="U938">
        <v>0</v>
      </c>
      <c r="V938">
        <v>0</v>
      </c>
      <c r="W938">
        <v>0</v>
      </c>
      <c r="X938">
        <v>0</v>
      </c>
      <c r="Y938">
        <v>6</v>
      </c>
      <c r="Z938">
        <v>19.399999999999999</v>
      </c>
      <c r="AA938">
        <v>0</v>
      </c>
      <c r="AB938">
        <v>4.2</v>
      </c>
      <c r="AC938">
        <v>0</v>
      </c>
      <c r="AD938">
        <v>0</v>
      </c>
      <c r="AE938">
        <v>0</v>
      </c>
      <c r="AF938">
        <v>18.2</v>
      </c>
      <c r="AG938">
        <v>0</v>
      </c>
      <c r="AH938">
        <v>4.2</v>
      </c>
      <c r="AI938">
        <v>0</v>
      </c>
      <c r="AJ938">
        <v>0</v>
      </c>
      <c r="AK938">
        <v>0</v>
      </c>
      <c r="AL938">
        <v>0</v>
      </c>
      <c r="AM938">
        <v>0</v>
      </c>
      <c r="AN938">
        <v>0</v>
      </c>
      <c r="AO938">
        <v>0</v>
      </c>
      <c r="AP938">
        <v>6.2</v>
      </c>
      <c r="AQ938">
        <v>0</v>
      </c>
      <c r="AS938">
        <v>1</v>
      </c>
      <c r="AT938">
        <v>1</v>
      </c>
      <c r="AU938">
        <v>1</v>
      </c>
      <c r="AV938">
        <v>1</v>
      </c>
      <c r="AW938">
        <v>1</v>
      </c>
      <c r="AX938">
        <v>1</v>
      </c>
      <c r="AY938">
        <v>1</v>
      </c>
      <c r="AZ938">
        <v>1</v>
      </c>
      <c r="BA938">
        <v>1</v>
      </c>
      <c r="BB938">
        <v>1</v>
      </c>
      <c r="BC938">
        <v>1</v>
      </c>
      <c r="BD938">
        <v>1</v>
      </c>
      <c r="BE938">
        <v>1</v>
      </c>
      <c r="BF938">
        <v>1</v>
      </c>
      <c r="BG938">
        <v>1</v>
      </c>
      <c r="BH938">
        <v>1</v>
      </c>
      <c r="BI938">
        <v>1</v>
      </c>
      <c r="BJ938">
        <v>1</v>
      </c>
      <c r="BK938">
        <v>1</v>
      </c>
      <c r="BL938">
        <v>1</v>
      </c>
      <c r="BM938">
        <v>1</v>
      </c>
      <c r="BN938">
        <v>1</v>
      </c>
      <c r="BO938">
        <v>1</v>
      </c>
      <c r="BP938">
        <v>1</v>
      </c>
      <c r="BQ938">
        <v>1</v>
      </c>
      <c r="BR938">
        <v>1</v>
      </c>
      <c r="BS938">
        <v>1</v>
      </c>
      <c r="BT938">
        <v>1</v>
      </c>
      <c r="BU938">
        <v>1</v>
      </c>
      <c r="BV938">
        <v>1</v>
      </c>
      <c r="BW938">
        <v>0</v>
      </c>
    </row>
    <row r="939" spans="1:75" x14ac:dyDescent="0.25">
      <c r="A939">
        <v>2449000</v>
      </c>
      <c r="B939">
        <v>2</v>
      </c>
      <c r="C939" s="1">
        <v>19694</v>
      </c>
      <c r="D939">
        <v>1</v>
      </c>
      <c r="E939">
        <v>16</v>
      </c>
      <c r="F939">
        <v>103.4</v>
      </c>
      <c r="G939">
        <v>27</v>
      </c>
      <c r="H939">
        <v>10</v>
      </c>
      <c r="I939">
        <v>1</v>
      </c>
      <c r="J939">
        <v>1</v>
      </c>
      <c r="K939">
        <v>0</v>
      </c>
      <c r="L939">
        <v>1282.19995117188</v>
      </c>
      <c r="M939">
        <v>1</v>
      </c>
      <c r="N939">
        <v>0</v>
      </c>
      <c r="O939">
        <v>12</v>
      </c>
      <c r="P939">
        <v>0</v>
      </c>
      <c r="Q939">
        <v>14.2</v>
      </c>
      <c r="R939">
        <v>10.4</v>
      </c>
      <c r="S939">
        <v>7.4</v>
      </c>
      <c r="T939">
        <v>0</v>
      </c>
      <c r="U939">
        <v>0</v>
      </c>
      <c r="V939">
        <v>0</v>
      </c>
      <c r="W939">
        <v>0</v>
      </c>
      <c r="X939">
        <v>0</v>
      </c>
      <c r="Y939">
        <v>0</v>
      </c>
      <c r="Z939">
        <v>0</v>
      </c>
      <c r="AA939">
        <v>6.2</v>
      </c>
      <c r="AB939">
        <v>4.4000000000000004</v>
      </c>
      <c r="AC939">
        <v>12.4</v>
      </c>
      <c r="AD939">
        <v>6.2</v>
      </c>
      <c r="AE939">
        <v>0</v>
      </c>
      <c r="AF939">
        <v>0</v>
      </c>
      <c r="AG939">
        <v>0</v>
      </c>
      <c r="AH939">
        <v>0</v>
      </c>
      <c r="AI939">
        <v>0</v>
      </c>
      <c r="AJ939">
        <v>0</v>
      </c>
      <c r="AK939">
        <v>0</v>
      </c>
      <c r="AL939">
        <v>0</v>
      </c>
      <c r="AM939">
        <v>0</v>
      </c>
      <c r="AN939">
        <v>16</v>
      </c>
      <c r="AO939">
        <v>14.2</v>
      </c>
      <c r="AP939">
        <v>0</v>
      </c>
      <c r="AQ939">
        <v>0</v>
      </c>
      <c r="AR939">
        <v>0</v>
      </c>
      <c r="AS939">
        <v>1</v>
      </c>
      <c r="AT939">
        <v>1</v>
      </c>
      <c r="AU939">
        <v>1</v>
      </c>
      <c r="AV939">
        <v>1</v>
      </c>
      <c r="AW939">
        <v>1</v>
      </c>
      <c r="AX939">
        <v>1</v>
      </c>
      <c r="AY939">
        <v>1</v>
      </c>
      <c r="AZ939">
        <v>1</v>
      </c>
      <c r="BA939">
        <v>1</v>
      </c>
      <c r="BB939">
        <v>1</v>
      </c>
      <c r="BC939">
        <v>1</v>
      </c>
      <c r="BD939">
        <v>1</v>
      </c>
      <c r="BE939">
        <v>1</v>
      </c>
      <c r="BF939">
        <v>1</v>
      </c>
      <c r="BG939">
        <v>1</v>
      </c>
      <c r="BH939">
        <v>1</v>
      </c>
      <c r="BI939">
        <v>1</v>
      </c>
      <c r="BJ939">
        <v>1</v>
      </c>
      <c r="BK939">
        <v>1</v>
      </c>
      <c r="BL939">
        <v>1</v>
      </c>
      <c r="BM939">
        <v>1</v>
      </c>
      <c r="BN939">
        <v>1</v>
      </c>
      <c r="BO939">
        <v>1</v>
      </c>
      <c r="BP939">
        <v>1</v>
      </c>
      <c r="BQ939">
        <v>1</v>
      </c>
      <c r="BR939">
        <v>1</v>
      </c>
      <c r="BS939">
        <v>1</v>
      </c>
      <c r="BT939">
        <v>1</v>
      </c>
      <c r="BU939">
        <v>1</v>
      </c>
      <c r="BV939">
        <v>1</v>
      </c>
      <c r="BW939">
        <v>1</v>
      </c>
    </row>
    <row r="940" spans="1:75" x14ac:dyDescent="0.25">
      <c r="A940">
        <v>2449000</v>
      </c>
      <c r="B940">
        <v>2</v>
      </c>
      <c r="C940" s="1">
        <v>19725</v>
      </c>
      <c r="D940">
        <v>1</v>
      </c>
      <c r="E940">
        <v>19.399999999999999</v>
      </c>
      <c r="F940">
        <v>149.19999999999999</v>
      </c>
      <c r="G940">
        <v>15</v>
      </c>
      <c r="H940">
        <v>14</v>
      </c>
      <c r="I940">
        <v>1</v>
      </c>
      <c r="J940">
        <v>1</v>
      </c>
      <c r="K940">
        <v>0</v>
      </c>
      <c r="L940">
        <v>1101.80004882812</v>
      </c>
      <c r="M940">
        <v>1</v>
      </c>
      <c r="N940">
        <v>0</v>
      </c>
      <c r="O940">
        <v>0</v>
      </c>
      <c r="P940">
        <v>18.2</v>
      </c>
      <c r="Q940">
        <v>17</v>
      </c>
      <c r="R940">
        <v>0</v>
      </c>
      <c r="S940">
        <v>0</v>
      </c>
      <c r="T940">
        <v>6.2</v>
      </c>
      <c r="U940">
        <v>12</v>
      </c>
      <c r="V940">
        <v>10.199999999999999</v>
      </c>
      <c r="W940">
        <v>0</v>
      </c>
      <c r="X940">
        <v>0</v>
      </c>
      <c r="Y940">
        <v>0</v>
      </c>
      <c r="Z940">
        <v>6.2</v>
      </c>
      <c r="AA940">
        <v>12.4</v>
      </c>
      <c r="AB940">
        <v>19.399999999999999</v>
      </c>
      <c r="AC940">
        <v>12.2</v>
      </c>
      <c r="AD940">
        <v>10.199999999999999</v>
      </c>
      <c r="AE940">
        <v>6.4</v>
      </c>
      <c r="AF940">
        <v>0</v>
      </c>
      <c r="AG940">
        <v>0</v>
      </c>
      <c r="AH940">
        <v>0</v>
      </c>
      <c r="AI940">
        <v>0</v>
      </c>
      <c r="AJ940">
        <v>10.4</v>
      </c>
      <c r="AK940">
        <v>0</v>
      </c>
      <c r="AL940">
        <v>0</v>
      </c>
      <c r="AM940">
        <v>4.2</v>
      </c>
      <c r="AN940">
        <v>0</v>
      </c>
      <c r="AO940">
        <v>0</v>
      </c>
      <c r="AP940">
        <v>0</v>
      </c>
      <c r="AQ940">
        <v>0</v>
      </c>
      <c r="AR940">
        <v>4.2</v>
      </c>
      <c r="AS940">
        <v>1</v>
      </c>
      <c r="AT940">
        <v>1</v>
      </c>
      <c r="AU940">
        <v>1</v>
      </c>
      <c r="AV940">
        <v>1</v>
      </c>
      <c r="AW940">
        <v>1</v>
      </c>
      <c r="AX940">
        <v>1</v>
      </c>
      <c r="AY940">
        <v>1</v>
      </c>
      <c r="AZ940">
        <v>1</v>
      </c>
      <c r="BA940">
        <v>1</v>
      </c>
      <c r="BB940">
        <v>1</v>
      </c>
      <c r="BC940">
        <v>1</v>
      </c>
      <c r="BD940">
        <v>1</v>
      </c>
      <c r="BE940">
        <v>1</v>
      </c>
      <c r="BF940">
        <v>1</v>
      </c>
      <c r="BG940">
        <v>1</v>
      </c>
      <c r="BH940">
        <v>1</v>
      </c>
      <c r="BI940">
        <v>1</v>
      </c>
      <c r="BJ940">
        <v>1</v>
      </c>
      <c r="BK940">
        <v>1</v>
      </c>
      <c r="BL940">
        <v>1</v>
      </c>
      <c r="BM940">
        <v>1</v>
      </c>
      <c r="BN940">
        <v>1</v>
      </c>
      <c r="BO940">
        <v>1</v>
      </c>
      <c r="BP940">
        <v>1</v>
      </c>
      <c r="BQ940">
        <v>1</v>
      </c>
      <c r="BR940">
        <v>1</v>
      </c>
      <c r="BS940">
        <v>1</v>
      </c>
      <c r="BT940">
        <v>1</v>
      </c>
      <c r="BU940">
        <v>1</v>
      </c>
      <c r="BV940">
        <v>1</v>
      </c>
      <c r="BW940">
        <v>1</v>
      </c>
    </row>
    <row r="941" spans="1:75" x14ac:dyDescent="0.25">
      <c r="A941">
        <v>2449000</v>
      </c>
      <c r="B941">
        <v>2</v>
      </c>
      <c r="C941" s="1">
        <v>19756</v>
      </c>
      <c r="D941">
        <v>1</v>
      </c>
      <c r="F941">
        <v>171.9</v>
      </c>
      <c r="J941">
        <v>2</v>
      </c>
      <c r="K941">
        <v>0</v>
      </c>
      <c r="L941">
        <v>1101.80004882812</v>
      </c>
      <c r="M941">
        <v>1</v>
      </c>
      <c r="N941">
        <v>12.2</v>
      </c>
      <c r="Q941">
        <v>0</v>
      </c>
      <c r="R941">
        <v>0</v>
      </c>
      <c r="S941">
        <v>12.2</v>
      </c>
      <c r="T941">
        <v>33.4</v>
      </c>
      <c r="U941">
        <v>6.2</v>
      </c>
      <c r="V941">
        <v>0</v>
      </c>
      <c r="W941">
        <v>0</v>
      </c>
      <c r="X941">
        <v>0</v>
      </c>
      <c r="Y941">
        <v>0</v>
      </c>
      <c r="Z941">
        <v>0</v>
      </c>
      <c r="AA941">
        <v>0</v>
      </c>
      <c r="AB941">
        <v>0</v>
      </c>
      <c r="AC941">
        <v>0</v>
      </c>
      <c r="AD941">
        <v>0</v>
      </c>
      <c r="AE941">
        <v>6.4</v>
      </c>
      <c r="AF941">
        <v>12.2</v>
      </c>
      <c r="AG941">
        <v>0</v>
      </c>
      <c r="AH941">
        <v>0</v>
      </c>
      <c r="AI941">
        <v>7</v>
      </c>
      <c r="AJ941">
        <v>0</v>
      </c>
      <c r="AK941">
        <v>0</v>
      </c>
      <c r="AL941">
        <v>0</v>
      </c>
      <c r="AM941">
        <v>0</v>
      </c>
      <c r="AN941">
        <v>0</v>
      </c>
      <c r="AO941">
        <v>6.2</v>
      </c>
      <c r="AS941">
        <v>1</v>
      </c>
      <c r="AT941">
        <v>1</v>
      </c>
      <c r="AU941">
        <v>1</v>
      </c>
      <c r="AV941">
        <v>1</v>
      </c>
      <c r="AW941">
        <v>1</v>
      </c>
      <c r="AX941">
        <v>1</v>
      </c>
      <c r="AY941">
        <v>1</v>
      </c>
      <c r="AZ941">
        <v>1</v>
      </c>
      <c r="BA941">
        <v>1</v>
      </c>
      <c r="BB941">
        <v>1</v>
      </c>
      <c r="BC941">
        <v>1</v>
      </c>
      <c r="BD941">
        <v>1</v>
      </c>
      <c r="BE941">
        <v>1</v>
      </c>
      <c r="BF941">
        <v>1</v>
      </c>
      <c r="BG941">
        <v>1</v>
      </c>
      <c r="BH941">
        <v>1</v>
      </c>
      <c r="BI941">
        <v>1</v>
      </c>
      <c r="BJ941">
        <v>1</v>
      </c>
      <c r="BK941">
        <v>1</v>
      </c>
      <c r="BL941">
        <v>1</v>
      </c>
      <c r="BM941">
        <v>1</v>
      </c>
      <c r="BN941">
        <v>1</v>
      </c>
      <c r="BO941">
        <v>1</v>
      </c>
      <c r="BP941">
        <v>1</v>
      </c>
      <c r="BQ941">
        <v>1</v>
      </c>
      <c r="BR941">
        <v>1</v>
      </c>
      <c r="BS941">
        <v>1</v>
      </c>
      <c r="BT941">
        <v>1</v>
      </c>
      <c r="BU941">
        <v>0</v>
      </c>
      <c r="BV941">
        <v>0</v>
      </c>
      <c r="BW941">
        <v>0</v>
      </c>
    </row>
    <row r="942" spans="1:75" x14ac:dyDescent="0.25">
      <c r="A942">
        <v>2449000</v>
      </c>
      <c r="B942">
        <v>2</v>
      </c>
      <c r="C942" s="1">
        <v>19784</v>
      </c>
      <c r="D942">
        <v>1</v>
      </c>
      <c r="E942">
        <v>17.2</v>
      </c>
      <c r="F942">
        <v>116.6</v>
      </c>
      <c r="G942">
        <v>8</v>
      </c>
      <c r="H942">
        <v>10</v>
      </c>
      <c r="I942">
        <v>1</v>
      </c>
      <c r="J942">
        <v>1</v>
      </c>
      <c r="K942">
        <v>0</v>
      </c>
      <c r="L942">
        <v>1101.80004882812</v>
      </c>
      <c r="M942">
        <v>1</v>
      </c>
      <c r="N942">
        <v>8.4</v>
      </c>
      <c r="O942">
        <v>0</v>
      </c>
      <c r="P942">
        <v>0</v>
      </c>
      <c r="Q942">
        <v>9.1999999999999993</v>
      </c>
      <c r="R942">
        <v>0</v>
      </c>
      <c r="S942">
        <v>16.2</v>
      </c>
      <c r="T942">
        <v>0</v>
      </c>
      <c r="U942">
        <v>17.2</v>
      </c>
      <c r="V942">
        <v>0</v>
      </c>
      <c r="W942">
        <v>12</v>
      </c>
      <c r="X942">
        <v>17</v>
      </c>
      <c r="Y942">
        <v>0</v>
      </c>
      <c r="Z942">
        <v>0</v>
      </c>
      <c r="AA942">
        <v>4.2</v>
      </c>
      <c r="AB942">
        <v>0</v>
      </c>
      <c r="AC942">
        <v>0</v>
      </c>
      <c r="AD942">
        <v>0</v>
      </c>
      <c r="AE942">
        <v>0</v>
      </c>
      <c r="AF942">
        <v>0</v>
      </c>
      <c r="AG942">
        <v>0</v>
      </c>
      <c r="AH942">
        <v>0</v>
      </c>
      <c r="AI942">
        <v>0</v>
      </c>
      <c r="AJ942">
        <v>0</v>
      </c>
      <c r="AK942">
        <v>0</v>
      </c>
      <c r="AL942">
        <v>0</v>
      </c>
      <c r="AM942">
        <v>0</v>
      </c>
      <c r="AN942">
        <v>12.2</v>
      </c>
      <c r="AO942">
        <v>14</v>
      </c>
      <c r="AP942">
        <v>0</v>
      </c>
      <c r="AQ942">
        <v>0</v>
      </c>
      <c r="AR942">
        <v>6.2</v>
      </c>
      <c r="AS942">
        <v>1</v>
      </c>
      <c r="AT942">
        <v>1</v>
      </c>
      <c r="AU942">
        <v>1</v>
      </c>
      <c r="AV942">
        <v>1</v>
      </c>
      <c r="AW942">
        <v>1</v>
      </c>
      <c r="AX942">
        <v>1</v>
      </c>
      <c r="AY942">
        <v>1</v>
      </c>
      <c r="AZ942">
        <v>1</v>
      </c>
      <c r="BA942">
        <v>1</v>
      </c>
      <c r="BB942">
        <v>1</v>
      </c>
      <c r="BC942">
        <v>1</v>
      </c>
      <c r="BD942">
        <v>1</v>
      </c>
      <c r="BE942">
        <v>1</v>
      </c>
      <c r="BF942">
        <v>1</v>
      </c>
      <c r="BG942">
        <v>1</v>
      </c>
      <c r="BH942">
        <v>1</v>
      </c>
      <c r="BI942">
        <v>1</v>
      </c>
      <c r="BJ942">
        <v>1</v>
      </c>
      <c r="BK942">
        <v>1</v>
      </c>
      <c r="BL942">
        <v>1</v>
      </c>
      <c r="BM942">
        <v>1</v>
      </c>
      <c r="BN942">
        <v>1</v>
      </c>
      <c r="BO942">
        <v>1</v>
      </c>
      <c r="BP942">
        <v>1</v>
      </c>
      <c r="BQ942">
        <v>1</v>
      </c>
      <c r="BR942">
        <v>1</v>
      </c>
      <c r="BS942">
        <v>1</v>
      </c>
      <c r="BT942">
        <v>1</v>
      </c>
      <c r="BU942">
        <v>1</v>
      </c>
      <c r="BV942">
        <v>1</v>
      </c>
      <c r="BW942">
        <v>1</v>
      </c>
    </row>
    <row r="943" spans="1:75" x14ac:dyDescent="0.25">
      <c r="A943">
        <v>2449000</v>
      </c>
      <c r="B943">
        <v>2</v>
      </c>
      <c r="C943" s="1">
        <v>19815</v>
      </c>
      <c r="D943">
        <v>1</v>
      </c>
      <c r="E943">
        <v>22.2</v>
      </c>
      <c r="F943">
        <v>83.8</v>
      </c>
      <c r="G943">
        <v>28</v>
      </c>
      <c r="H943">
        <v>8</v>
      </c>
      <c r="I943">
        <v>1</v>
      </c>
      <c r="J943">
        <v>1</v>
      </c>
      <c r="K943">
        <v>0</v>
      </c>
      <c r="L943">
        <v>1101.80004882812</v>
      </c>
      <c r="M943">
        <v>1</v>
      </c>
      <c r="N943">
        <v>6</v>
      </c>
      <c r="O943">
        <v>12.2</v>
      </c>
      <c r="P943">
        <v>10</v>
      </c>
      <c r="Q943">
        <v>0</v>
      </c>
      <c r="R943">
        <v>0</v>
      </c>
      <c r="S943">
        <v>0</v>
      </c>
      <c r="T943">
        <v>0</v>
      </c>
      <c r="U943">
        <v>0</v>
      </c>
      <c r="V943">
        <v>0</v>
      </c>
      <c r="W943">
        <v>0</v>
      </c>
      <c r="X943">
        <v>0</v>
      </c>
      <c r="Y943">
        <v>0</v>
      </c>
      <c r="Z943">
        <v>0</v>
      </c>
      <c r="AA943">
        <v>12.2</v>
      </c>
      <c r="AB943">
        <v>0</v>
      </c>
      <c r="AC943">
        <v>6.2</v>
      </c>
      <c r="AD943">
        <v>3</v>
      </c>
      <c r="AE943">
        <v>0</v>
      </c>
      <c r="AF943">
        <v>0</v>
      </c>
      <c r="AG943">
        <v>0</v>
      </c>
      <c r="AH943">
        <v>0</v>
      </c>
      <c r="AI943">
        <v>0</v>
      </c>
      <c r="AJ943">
        <v>0</v>
      </c>
      <c r="AK943">
        <v>0</v>
      </c>
      <c r="AL943">
        <v>0</v>
      </c>
      <c r="AM943">
        <v>0</v>
      </c>
      <c r="AN943">
        <v>0</v>
      </c>
      <c r="AO943">
        <v>22.2</v>
      </c>
      <c r="AP943">
        <v>0</v>
      </c>
      <c r="AQ943">
        <v>12</v>
      </c>
      <c r="AS943">
        <v>1</v>
      </c>
      <c r="AT943">
        <v>1</v>
      </c>
      <c r="AU943">
        <v>1</v>
      </c>
      <c r="AV943">
        <v>1</v>
      </c>
      <c r="AW943">
        <v>1</v>
      </c>
      <c r="AX943">
        <v>1</v>
      </c>
      <c r="AY943">
        <v>1</v>
      </c>
      <c r="AZ943">
        <v>1</v>
      </c>
      <c r="BA943">
        <v>1</v>
      </c>
      <c r="BB943">
        <v>1</v>
      </c>
      <c r="BC943">
        <v>1</v>
      </c>
      <c r="BD943">
        <v>1</v>
      </c>
      <c r="BE943">
        <v>1</v>
      </c>
      <c r="BF943">
        <v>1</v>
      </c>
      <c r="BG943">
        <v>1</v>
      </c>
      <c r="BH943">
        <v>1</v>
      </c>
      <c r="BI943">
        <v>1</v>
      </c>
      <c r="BJ943">
        <v>1</v>
      </c>
      <c r="BK943">
        <v>1</v>
      </c>
      <c r="BL943">
        <v>1</v>
      </c>
      <c r="BM943">
        <v>1</v>
      </c>
      <c r="BN943">
        <v>1</v>
      </c>
      <c r="BO943">
        <v>1</v>
      </c>
      <c r="BP943">
        <v>1</v>
      </c>
      <c r="BQ943">
        <v>1</v>
      </c>
      <c r="BR943">
        <v>1</v>
      </c>
      <c r="BS943">
        <v>1</v>
      </c>
      <c r="BT943">
        <v>1</v>
      </c>
      <c r="BU943">
        <v>1</v>
      </c>
      <c r="BV943">
        <v>1</v>
      </c>
      <c r="BW943">
        <v>0</v>
      </c>
    </row>
    <row r="944" spans="1:75" x14ac:dyDescent="0.25">
      <c r="A944">
        <v>2449000</v>
      </c>
      <c r="B944">
        <v>2</v>
      </c>
      <c r="C944" s="1">
        <v>19845</v>
      </c>
      <c r="D944">
        <v>1</v>
      </c>
      <c r="E944">
        <v>96.2</v>
      </c>
      <c r="F944">
        <v>252.4</v>
      </c>
      <c r="G944">
        <v>19</v>
      </c>
      <c r="H944">
        <v>10</v>
      </c>
      <c r="I944">
        <v>1</v>
      </c>
      <c r="J944">
        <v>1</v>
      </c>
      <c r="K944">
        <v>0</v>
      </c>
      <c r="L944">
        <v>1101.80004882812</v>
      </c>
      <c r="M944">
        <v>1</v>
      </c>
      <c r="N944">
        <v>0</v>
      </c>
      <c r="O944">
        <v>0</v>
      </c>
      <c r="P944">
        <v>0</v>
      </c>
      <c r="Q944">
        <v>12</v>
      </c>
      <c r="R944">
        <v>0</v>
      </c>
      <c r="S944">
        <v>0</v>
      </c>
      <c r="T944">
        <v>10.199999999999999</v>
      </c>
      <c r="U944">
        <v>0</v>
      </c>
      <c r="V944">
        <v>12</v>
      </c>
      <c r="W944">
        <v>0</v>
      </c>
      <c r="X944">
        <v>11.2</v>
      </c>
      <c r="Y944">
        <v>0</v>
      </c>
      <c r="Z944">
        <v>35.200000000000003</v>
      </c>
      <c r="AA944">
        <v>12.4</v>
      </c>
      <c r="AB944">
        <v>0</v>
      </c>
      <c r="AC944">
        <v>0</v>
      </c>
      <c r="AD944">
        <v>10</v>
      </c>
      <c r="AE944">
        <v>45</v>
      </c>
      <c r="AF944">
        <v>96.2</v>
      </c>
      <c r="AG944">
        <v>0</v>
      </c>
      <c r="AH944">
        <v>0</v>
      </c>
      <c r="AI944">
        <v>0</v>
      </c>
      <c r="AJ944">
        <v>8.1999999999999993</v>
      </c>
      <c r="AK944">
        <v>0</v>
      </c>
      <c r="AL944">
        <v>0</v>
      </c>
      <c r="AM944">
        <v>0</v>
      </c>
      <c r="AN944">
        <v>0</v>
      </c>
      <c r="AO944">
        <v>0</v>
      </c>
      <c r="AP944">
        <v>0</v>
      </c>
      <c r="AQ944">
        <v>0</v>
      </c>
      <c r="AR944">
        <v>0</v>
      </c>
      <c r="AS944">
        <v>1</v>
      </c>
      <c r="AT944">
        <v>1</v>
      </c>
      <c r="AU944">
        <v>1</v>
      </c>
      <c r="AV944">
        <v>1</v>
      </c>
      <c r="AW944">
        <v>1</v>
      </c>
      <c r="AX944">
        <v>1</v>
      </c>
      <c r="AY944">
        <v>1</v>
      </c>
      <c r="AZ944">
        <v>1</v>
      </c>
      <c r="BA944">
        <v>1</v>
      </c>
      <c r="BB944">
        <v>1</v>
      </c>
      <c r="BC944">
        <v>1</v>
      </c>
      <c r="BD944">
        <v>1</v>
      </c>
      <c r="BE944">
        <v>1</v>
      </c>
      <c r="BF944">
        <v>1</v>
      </c>
      <c r="BG944">
        <v>1</v>
      </c>
      <c r="BH944">
        <v>1</v>
      </c>
      <c r="BI944">
        <v>1</v>
      </c>
      <c r="BJ944">
        <v>1</v>
      </c>
      <c r="BK944">
        <v>1</v>
      </c>
      <c r="BL944">
        <v>1</v>
      </c>
      <c r="BM944">
        <v>1</v>
      </c>
      <c r="BN944">
        <v>1</v>
      </c>
      <c r="BO944">
        <v>1</v>
      </c>
      <c r="BP944">
        <v>1</v>
      </c>
      <c r="BQ944">
        <v>1</v>
      </c>
      <c r="BR944">
        <v>1</v>
      </c>
      <c r="BS944">
        <v>1</v>
      </c>
      <c r="BT944">
        <v>1</v>
      </c>
      <c r="BU944">
        <v>1</v>
      </c>
      <c r="BV944">
        <v>1</v>
      </c>
      <c r="BW944">
        <v>1</v>
      </c>
    </row>
    <row r="945" spans="1:75" x14ac:dyDescent="0.25">
      <c r="A945">
        <v>2449000</v>
      </c>
      <c r="B945">
        <v>2</v>
      </c>
      <c r="C945" s="1">
        <v>19876</v>
      </c>
      <c r="D945">
        <v>1</v>
      </c>
      <c r="E945">
        <v>18</v>
      </c>
      <c r="F945">
        <v>94.5</v>
      </c>
      <c r="G945">
        <v>5</v>
      </c>
      <c r="H945">
        <v>10</v>
      </c>
      <c r="I945">
        <v>1</v>
      </c>
      <c r="J945">
        <v>1</v>
      </c>
      <c r="K945">
        <v>0</v>
      </c>
      <c r="L945">
        <v>1101.80004882812</v>
      </c>
      <c r="M945">
        <v>1</v>
      </c>
      <c r="N945">
        <v>6.2</v>
      </c>
      <c r="O945">
        <v>0</v>
      </c>
      <c r="P945">
        <v>0</v>
      </c>
      <c r="Q945">
        <v>0</v>
      </c>
      <c r="R945">
        <v>18</v>
      </c>
      <c r="S945">
        <v>10.199999999999999</v>
      </c>
      <c r="T945">
        <v>9.1999999999999993</v>
      </c>
      <c r="U945">
        <v>0</v>
      </c>
      <c r="V945">
        <v>0</v>
      </c>
      <c r="W945">
        <v>0</v>
      </c>
      <c r="X945">
        <v>16.2</v>
      </c>
      <c r="Y945">
        <v>10.1</v>
      </c>
      <c r="Z945">
        <v>0</v>
      </c>
      <c r="AA945">
        <v>6.2</v>
      </c>
      <c r="AB945">
        <v>0</v>
      </c>
      <c r="AC945">
        <v>5.2</v>
      </c>
      <c r="AD945">
        <v>7</v>
      </c>
      <c r="AE945">
        <v>0</v>
      </c>
      <c r="AF945">
        <v>6.2</v>
      </c>
      <c r="AG945">
        <v>0</v>
      </c>
      <c r="AH945">
        <v>0</v>
      </c>
      <c r="AI945">
        <v>0</v>
      </c>
      <c r="AJ945">
        <v>0</v>
      </c>
      <c r="AK945">
        <v>0</v>
      </c>
      <c r="AL945">
        <v>0</v>
      </c>
      <c r="AM945">
        <v>0</v>
      </c>
      <c r="AN945">
        <v>0</v>
      </c>
      <c r="AO945">
        <v>0</v>
      </c>
      <c r="AP945">
        <v>0</v>
      </c>
      <c r="AQ945">
        <v>0</v>
      </c>
      <c r="AS945">
        <v>1</v>
      </c>
      <c r="AT945">
        <v>1</v>
      </c>
      <c r="AU945">
        <v>1</v>
      </c>
      <c r="AV945">
        <v>1</v>
      </c>
      <c r="AW945">
        <v>1</v>
      </c>
      <c r="AX945">
        <v>1</v>
      </c>
      <c r="AY945">
        <v>1</v>
      </c>
      <c r="AZ945">
        <v>1</v>
      </c>
      <c r="BA945">
        <v>1</v>
      </c>
      <c r="BB945">
        <v>1</v>
      </c>
      <c r="BC945">
        <v>1</v>
      </c>
      <c r="BD945">
        <v>1</v>
      </c>
      <c r="BE945">
        <v>1</v>
      </c>
      <c r="BF945">
        <v>1</v>
      </c>
      <c r="BG945">
        <v>1</v>
      </c>
      <c r="BH945">
        <v>1</v>
      </c>
      <c r="BI945">
        <v>1</v>
      </c>
      <c r="BJ945">
        <v>1</v>
      </c>
      <c r="BK945">
        <v>1</v>
      </c>
      <c r="BL945">
        <v>1</v>
      </c>
      <c r="BM945">
        <v>1</v>
      </c>
      <c r="BN945">
        <v>1</v>
      </c>
      <c r="BO945">
        <v>1</v>
      </c>
      <c r="BP945">
        <v>1</v>
      </c>
      <c r="BQ945">
        <v>1</v>
      </c>
      <c r="BR945">
        <v>1</v>
      </c>
      <c r="BS945">
        <v>1</v>
      </c>
      <c r="BT945">
        <v>1</v>
      </c>
      <c r="BU945">
        <v>1</v>
      </c>
      <c r="BV945">
        <v>1</v>
      </c>
      <c r="BW945">
        <v>0</v>
      </c>
    </row>
    <row r="946" spans="1:75" x14ac:dyDescent="0.25">
      <c r="A946">
        <v>2449000</v>
      </c>
      <c r="B946">
        <v>2</v>
      </c>
      <c r="C946" s="1">
        <v>19906</v>
      </c>
      <c r="D946">
        <v>1</v>
      </c>
      <c r="E946">
        <v>16.2</v>
      </c>
      <c r="F946">
        <v>29.9</v>
      </c>
      <c r="G946">
        <v>16</v>
      </c>
      <c r="H946">
        <v>6</v>
      </c>
      <c r="I946">
        <v>1</v>
      </c>
      <c r="J946">
        <v>1</v>
      </c>
      <c r="K946">
        <v>0</v>
      </c>
      <c r="L946">
        <v>1101.80004882812</v>
      </c>
      <c r="M946">
        <v>1</v>
      </c>
      <c r="N946">
        <v>0</v>
      </c>
      <c r="O946">
        <v>0</v>
      </c>
      <c r="P946">
        <v>0</v>
      </c>
      <c r="Q946">
        <v>0</v>
      </c>
      <c r="R946">
        <v>0</v>
      </c>
      <c r="S946">
        <v>0</v>
      </c>
      <c r="T946">
        <v>0</v>
      </c>
      <c r="U946">
        <v>0</v>
      </c>
      <c r="V946">
        <v>0</v>
      </c>
      <c r="W946">
        <v>0</v>
      </c>
      <c r="X946">
        <v>0</v>
      </c>
      <c r="Y946">
        <v>0.1</v>
      </c>
      <c r="Z946">
        <v>0</v>
      </c>
      <c r="AA946">
        <v>0.2</v>
      </c>
      <c r="AB946">
        <v>13.1</v>
      </c>
      <c r="AC946">
        <v>16.2</v>
      </c>
      <c r="AD946">
        <v>0</v>
      </c>
      <c r="AE946">
        <v>0</v>
      </c>
      <c r="AF946">
        <v>0</v>
      </c>
      <c r="AG946">
        <v>0</v>
      </c>
      <c r="AH946">
        <v>0</v>
      </c>
      <c r="AI946">
        <v>0.2</v>
      </c>
      <c r="AJ946">
        <v>0</v>
      </c>
      <c r="AK946">
        <v>0.1</v>
      </c>
      <c r="AL946">
        <v>0</v>
      </c>
      <c r="AM946">
        <v>0</v>
      </c>
      <c r="AN946">
        <v>0</v>
      </c>
      <c r="AO946">
        <v>0</v>
      </c>
      <c r="AP946">
        <v>0</v>
      </c>
      <c r="AQ946">
        <v>0</v>
      </c>
      <c r="AR946">
        <v>0</v>
      </c>
      <c r="AS946">
        <v>1</v>
      </c>
      <c r="AT946">
        <v>1</v>
      </c>
      <c r="AU946">
        <v>1</v>
      </c>
      <c r="AV946">
        <v>1</v>
      </c>
      <c r="AW946">
        <v>1</v>
      </c>
      <c r="AX946">
        <v>1</v>
      </c>
      <c r="AY946">
        <v>1</v>
      </c>
      <c r="AZ946">
        <v>1</v>
      </c>
      <c r="BA946">
        <v>1</v>
      </c>
      <c r="BB946">
        <v>1</v>
      </c>
      <c r="BC946">
        <v>1</v>
      </c>
      <c r="BD946">
        <v>1</v>
      </c>
      <c r="BE946">
        <v>1</v>
      </c>
      <c r="BF946">
        <v>1</v>
      </c>
      <c r="BG946">
        <v>1</v>
      </c>
      <c r="BH946">
        <v>1</v>
      </c>
      <c r="BI946">
        <v>1</v>
      </c>
      <c r="BJ946">
        <v>1</v>
      </c>
      <c r="BK946">
        <v>1</v>
      </c>
      <c r="BL946">
        <v>1</v>
      </c>
      <c r="BM946">
        <v>1</v>
      </c>
      <c r="BN946">
        <v>1</v>
      </c>
      <c r="BO946">
        <v>1</v>
      </c>
      <c r="BP946">
        <v>1</v>
      </c>
      <c r="BQ946">
        <v>1</v>
      </c>
      <c r="BR946">
        <v>1</v>
      </c>
      <c r="BS946">
        <v>1</v>
      </c>
      <c r="BT946">
        <v>1</v>
      </c>
      <c r="BU946">
        <v>1</v>
      </c>
      <c r="BV946">
        <v>1</v>
      </c>
      <c r="BW946">
        <v>1</v>
      </c>
    </row>
    <row r="947" spans="1:75" x14ac:dyDescent="0.25">
      <c r="A947">
        <v>2449000</v>
      </c>
      <c r="B947">
        <v>2</v>
      </c>
      <c r="C947" s="1">
        <v>19937</v>
      </c>
      <c r="D947">
        <v>1</v>
      </c>
      <c r="E947">
        <v>12.2</v>
      </c>
      <c r="F947">
        <v>13.2</v>
      </c>
      <c r="G947">
        <v>23</v>
      </c>
      <c r="H947">
        <v>6</v>
      </c>
      <c r="I947">
        <v>1</v>
      </c>
      <c r="J947">
        <v>1</v>
      </c>
      <c r="K947">
        <v>0</v>
      </c>
      <c r="L947">
        <v>1101.80004882812</v>
      </c>
      <c r="M947">
        <v>1</v>
      </c>
      <c r="N947">
        <v>0</v>
      </c>
      <c r="O947">
        <v>0</v>
      </c>
      <c r="P947">
        <v>0</v>
      </c>
      <c r="Q947">
        <v>0</v>
      </c>
      <c r="R947">
        <v>0</v>
      </c>
      <c r="S947">
        <v>0</v>
      </c>
      <c r="T947">
        <v>0</v>
      </c>
      <c r="U947">
        <v>0.1</v>
      </c>
      <c r="V947">
        <v>0.2</v>
      </c>
      <c r="W947">
        <v>0</v>
      </c>
      <c r="X947">
        <v>0</v>
      </c>
      <c r="Y947">
        <v>0</v>
      </c>
      <c r="Z947">
        <v>0</v>
      </c>
      <c r="AA947">
        <v>0</v>
      </c>
      <c r="AB947">
        <v>0.2</v>
      </c>
      <c r="AC947">
        <v>0</v>
      </c>
      <c r="AD947">
        <v>0</v>
      </c>
      <c r="AE947">
        <v>0.1</v>
      </c>
      <c r="AF947">
        <v>0</v>
      </c>
      <c r="AG947">
        <v>0</v>
      </c>
      <c r="AH947">
        <v>0</v>
      </c>
      <c r="AI947">
        <v>0</v>
      </c>
      <c r="AJ947">
        <v>12.2</v>
      </c>
      <c r="AK947">
        <v>0</v>
      </c>
      <c r="AL947">
        <v>0</v>
      </c>
      <c r="AM947">
        <v>0.4</v>
      </c>
      <c r="AN947">
        <v>0</v>
      </c>
      <c r="AO947">
        <v>0</v>
      </c>
      <c r="AP947">
        <v>0</v>
      </c>
      <c r="AQ947">
        <v>0</v>
      </c>
      <c r="AR947">
        <v>0</v>
      </c>
      <c r="AS947">
        <v>1</v>
      </c>
      <c r="AT947">
        <v>1</v>
      </c>
      <c r="AU947">
        <v>1</v>
      </c>
      <c r="AV947">
        <v>1</v>
      </c>
      <c r="AW947">
        <v>1</v>
      </c>
      <c r="AX947">
        <v>1</v>
      </c>
      <c r="AY947">
        <v>1</v>
      </c>
      <c r="AZ947">
        <v>1</v>
      </c>
      <c r="BA947">
        <v>1</v>
      </c>
      <c r="BB947">
        <v>1</v>
      </c>
      <c r="BC947">
        <v>1</v>
      </c>
      <c r="BD947">
        <v>1</v>
      </c>
      <c r="BE947">
        <v>1</v>
      </c>
      <c r="BF947">
        <v>1</v>
      </c>
      <c r="BG947">
        <v>1</v>
      </c>
      <c r="BH947">
        <v>1</v>
      </c>
      <c r="BI947">
        <v>1</v>
      </c>
      <c r="BJ947">
        <v>1</v>
      </c>
      <c r="BK947">
        <v>1</v>
      </c>
      <c r="BL947">
        <v>1</v>
      </c>
      <c r="BM947">
        <v>1</v>
      </c>
      <c r="BN947">
        <v>1</v>
      </c>
      <c r="BO947">
        <v>1</v>
      </c>
      <c r="BP947">
        <v>1</v>
      </c>
      <c r="BQ947">
        <v>1</v>
      </c>
      <c r="BR947">
        <v>1</v>
      </c>
      <c r="BS947">
        <v>1</v>
      </c>
      <c r="BT947">
        <v>1</v>
      </c>
      <c r="BU947">
        <v>1</v>
      </c>
      <c r="BV947">
        <v>1</v>
      </c>
      <c r="BW947">
        <v>1</v>
      </c>
    </row>
    <row r="948" spans="1:75" x14ac:dyDescent="0.25">
      <c r="A948">
        <v>2449000</v>
      </c>
      <c r="B948">
        <v>2</v>
      </c>
      <c r="C948" s="1">
        <v>19968</v>
      </c>
      <c r="D948">
        <v>1</v>
      </c>
      <c r="E948">
        <v>28</v>
      </c>
      <c r="F948">
        <v>72.8</v>
      </c>
      <c r="G948">
        <v>28</v>
      </c>
      <c r="H948">
        <v>9</v>
      </c>
      <c r="I948">
        <v>1</v>
      </c>
      <c r="J948">
        <v>1</v>
      </c>
      <c r="K948">
        <v>0</v>
      </c>
      <c r="L948">
        <v>1101.80004882812</v>
      </c>
      <c r="M948">
        <v>1</v>
      </c>
      <c r="N948">
        <v>0</v>
      </c>
      <c r="O948">
        <v>0</v>
      </c>
      <c r="P948">
        <v>0.1</v>
      </c>
      <c r="Q948">
        <v>0</v>
      </c>
      <c r="R948">
        <v>0.2</v>
      </c>
      <c r="S948">
        <v>0</v>
      </c>
      <c r="T948">
        <v>0</v>
      </c>
      <c r="U948">
        <v>0.1</v>
      </c>
      <c r="V948">
        <v>0</v>
      </c>
      <c r="W948">
        <v>0</v>
      </c>
      <c r="X948">
        <v>0</v>
      </c>
      <c r="Y948">
        <v>0</v>
      </c>
      <c r="Z948">
        <v>10.199999999999999</v>
      </c>
      <c r="AA948">
        <v>0</v>
      </c>
      <c r="AB948">
        <v>0</v>
      </c>
      <c r="AC948">
        <v>0</v>
      </c>
      <c r="AD948">
        <v>0</v>
      </c>
      <c r="AE948">
        <v>0</v>
      </c>
      <c r="AF948">
        <v>10</v>
      </c>
      <c r="AG948">
        <v>0</v>
      </c>
      <c r="AH948">
        <v>10</v>
      </c>
      <c r="AI948">
        <v>0</v>
      </c>
      <c r="AJ948">
        <v>0</v>
      </c>
      <c r="AK948">
        <v>0</v>
      </c>
      <c r="AL948">
        <v>0</v>
      </c>
      <c r="AM948">
        <v>10</v>
      </c>
      <c r="AN948">
        <v>4.2</v>
      </c>
      <c r="AO948">
        <v>28</v>
      </c>
      <c r="AP948">
        <v>0</v>
      </c>
      <c r="AQ948">
        <v>0</v>
      </c>
      <c r="AS948">
        <v>1</v>
      </c>
      <c r="AT948">
        <v>1</v>
      </c>
      <c r="AU948">
        <v>1</v>
      </c>
      <c r="AV948">
        <v>1</v>
      </c>
      <c r="AW948">
        <v>1</v>
      </c>
      <c r="AX948">
        <v>1</v>
      </c>
      <c r="AY948">
        <v>1</v>
      </c>
      <c r="AZ948">
        <v>1</v>
      </c>
      <c r="BA948">
        <v>1</v>
      </c>
      <c r="BB948">
        <v>1</v>
      </c>
      <c r="BC948">
        <v>1</v>
      </c>
      <c r="BD948">
        <v>1</v>
      </c>
      <c r="BE948">
        <v>1</v>
      </c>
      <c r="BF948">
        <v>1</v>
      </c>
      <c r="BG948">
        <v>1</v>
      </c>
      <c r="BH948">
        <v>1</v>
      </c>
      <c r="BI948">
        <v>1</v>
      </c>
      <c r="BJ948">
        <v>1</v>
      </c>
      <c r="BK948">
        <v>1</v>
      </c>
      <c r="BL948">
        <v>1</v>
      </c>
      <c r="BM948">
        <v>1</v>
      </c>
      <c r="BN948">
        <v>1</v>
      </c>
      <c r="BO948">
        <v>1</v>
      </c>
      <c r="BP948">
        <v>1</v>
      </c>
      <c r="BQ948">
        <v>1</v>
      </c>
      <c r="BR948">
        <v>1</v>
      </c>
      <c r="BS948">
        <v>1</v>
      </c>
      <c r="BT948">
        <v>1</v>
      </c>
      <c r="BU948">
        <v>1</v>
      </c>
      <c r="BV948">
        <v>1</v>
      </c>
      <c r="BW948">
        <v>0</v>
      </c>
    </row>
    <row r="949" spans="1:75" x14ac:dyDescent="0.25">
      <c r="A949">
        <v>2449000</v>
      </c>
      <c r="B949">
        <v>2</v>
      </c>
      <c r="C949" s="1">
        <v>19998</v>
      </c>
      <c r="D949">
        <v>1</v>
      </c>
      <c r="E949">
        <v>22.2</v>
      </c>
      <c r="F949">
        <v>127.7</v>
      </c>
      <c r="G949">
        <v>10</v>
      </c>
      <c r="H949">
        <v>14</v>
      </c>
      <c r="I949">
        <v>1</v>
      </c>
      <c r="J949">
        <v>1</v>
      </c>
      <c r="K949">
        <v>0</v>
      </c>
      <c r="L949">
        <v>1101.80004882812</v>
      </c>
      <c r="M949">
        <v>1</v>
      </c>
      <c r="N949">
        <v>0</v>
      </c>
      <c r="O949">
        <v>0</v>
      </c>
      <c r="P949">
        <v>0</v>
      </c>
      <c r="Q949">
        <v>0.1</v>
      </c>
      <c r="R949">
        <v>6</v>
      </c>
      <c r="S949">
        <v>0</v>
      </c>
      <c r="T949">
        <v>6.2</v>
      </c>
      <c r="U949">
        <v>0</v>
      </c>
      <c r="V949">
        <v>0</v>
      </c>
      <c r="W949">
        <v>22.2</v>
      </c>
      <c r="X949">
        <v>0</v>
      </c>
      <c r="Y949">
        <v>0</v>
      </c>
      <c r="Z949">
        <v>10</v>
      </c>
      <c r="AA949">
        <v>9</v>
      </c>
      <c r="AB949">
        <v>0</v>
      </c>
      <c r="AC949">
        <v>16.2</v>
      </c>
      <c r="AD949">
        <v>0</v>
      </c>
      <c r="AE949">
        <v>0</v>
      </c>
      <c r="AF949">
        <v>6.2</v>
      </c>
      <c r="AG949">
        <v>0</v>
      </c>
      <c r="AH949">
        <v>12.2</v>
      </c>
      <c r="AI949">
        <v>10.1</v>
      </c>
      <c r="AJ949">
        <v>0</v>
      </c>
      <c r="AK949">
        <v>0</v>
      </c>
      <c r="AL949">
        <v>0</v>
      </c>
      <c r="AM949">
        <v>0</v>
      </c>
      <c r="AN949">
        <v>0</v>
      </c>
      <c r="AO949">
        <v>6.2</v>
      </c>
      <c r="AP949">
        <v>10.1</v>
      </c>
      <c r="AQ949">
        <v>6.2</v>
      </c>
      <c r="AR949">
        <v>7</v>
      </c>
      <c r="AS949">
        <v>1</v>
      </c>
      <c r="AT949">
        <v>1</v>
      </c>
      <c r="AU949">
        <v>1</v>
      </c>
      <c r="AV949">
        <v>1</v>
      </c>
      <c r="AW949">
        <v>1</v>
      </c>
      <c r="AX949">
        <v>1</v>
      </c>
      <c r="AY949">
        <v>1</v>
      </c>
      <c r="AZ949">
        <v>1</v>
      </c>
      <c r="BA949">
        <v>1</v>
      </c>
      <c r="BB949">
        <v>1</v>
      </c>
      <c r="BC949">
        <v>1</v>
      </c>
      <c r="BD949">
        <v>1</v>
      </c>
      <c r="BE949">
        <v>1</v>
      </c>
      <c r="BF949">
        <v>1</v>
      </c>
      <c r="BG949">
        <v>1</v>
      </c>
      <c r="BH949">
        <v>1</v>
      </c>
      <c r="BI949">
        <v>1</v>
      </c>
      <c r="BJ949">
        <v>1</v>
      </c>
      <c r="BK949">
        <v>1</v>
      </c>
      <c r="BL949">
        <v>1</v>
      </c>
      <c r="BM949">
        <v>1</v>
      </c>
      <c r="BN949">
        <v>1</v>
      </c>
      <c r="BO949">
        <v>1</v>
      </c>
      <c r="BP949">
        <v>1</v>
      </c>
      <c r="BQ949">
        <v>1</v>
      </c>
      <c r="BR949">
        <v>1</v>
      </c>
      <c r="BS949">
        <v>1</v>
      </c>
      <c r="BT949">
        <v>1</v>
      </c>
      <c r="BU949">
        <v>1</v>
      </c>
      <c r="BV949">
        <v>1</v>
      </c>
      <c r="BW949">
        <v>1</v>
      </c>
    </row>
    <row r="950" spans="1:75" x14ac:dyDescent="0.25">
      <c r="A950">
        <v>2449000</v>
      </c>
      <c r="B950">
        <v>2</v>
      </c>
      <c r="C950" s="1">
        <v>20029</v>
      </c>
      <c r="D950">
        <v>1</v>
      </c>
      <c r="E950">
        <v>12.2</v>
      </c>
      <c r="F950">
        <v>12.8</v>
      </c>
      <c r="G950">
        <v>11</v>
      </c>
      <c r="H950">
        <v>4</v>
      </c>
      <c r="I950">
        <v>1</v>
      </c>
      <c r="J950">
        <v>1</v>
      </c>
      <c r="K950">
        <v>0</v>
      </c>
      <c r="L950">
        <v>1101.80004882812</v>
      </c>
      <c r="M950">
        <v>1</v>
      </c>
      <c r="N950">
        <v>0.4</v>
      </c>
      <c r="O950">
        <v>0</v>
      </c>
      <c r="P950">
        <v>0</v>
      </c>
      <c r="Q950">
        <v>0</v>
      </c>
      <c r="R950">
        <v>0</v>
      </c>
      <c r="S950">
        <v>0</v>
      </c>
      <c r="T950">
        <v>0</v>
      </c>
      <c r="U950">
        <v>0</v>
      </c>
      <c r="V950">
        <v>0.1</v>
      </c>
      <c r="W950">
        <v>0</v>
      </c>
      <c r="X950">
        <v>12.2</v>
      </c>
      <c r="Y950">
        <v>0</v>
      </c>
      <c r="Z950">
        <v>0</v>
      </c>
      <c r="AA950">
        <v>0</v>
      </c>
      <c r="AB950">
        <v>0</v>
      </c>
      <c r="AC950">
        <v>0</v>
      </c>
      <c r="AD950">
        <v>0</v>
      </c>
      <c r="AE950">
        <v>0.1</v>
      </c>
      <c r="AF950">
        <v>0</v>
      </c>
      <c r="AG950">
        <v>0</v>
      </c>
      <c r="AH950">
        <v>0</v>
      </c>
      <c r="AI950">
        <v>0</v>
      </c>
      <c r="AJ950">
        <v>0</v>
      </c>
      <c r="AK950">
        <v>0</v>
      </c>
      <c r="AL950">
        <v>0</v>
      </c>
      <c r="AM950">
        <v>0</v>
      </c>
      <c r="AN950">
        <v>0</v>
      </c>
      <c r="AO950">
        <v>0</v>
      </c>
      <c r="AP950">
        <v>0</v>
      </c>
      <c r="AQ950">
        <v>0</v>
      </c>
      <c r="AS950">
        <v>1</v>
      </c>
      <c r="AT950">
        <v>1</v>
      </c>
      <c r="AU950">
        <v>1</v>
      </c>
      <c r="AV950">
        <v>1</v>
      </c>
      <c r="AW950">
        <v>1</v>
      </c>
      <c r="AX950">
        <v>1</v>
      </c>
      <c r="AY950">
        <v>1</v>
      </c>
      <c r="AZ950">
        <v>1</v>
      </c>
      <c r="BA950">
        <v>1</v>
      </c>
      <c r="BB950">
        <v>1</v>
      </c>
      <c r="BC950">
        <v>1</v>
      </c>
      <c r="BD950">
        <v>1</v>
      </c>
      <c r="BE950">
        <v>1</v>
      </c>
      <c r="BF950">
        <v>1</v>
      </c>
      <c r="BG950">
        <v>1</v>
      </c>
      <c r="BH950">
        <v>1</v>
      </c>
      <c r="BI950">
        <v>1</v>
      </c>
      <c r="BJ950">
        <v>1</v>
      </c>
      <c r="BK950">
        <v>1</v>
      </c>
      <c r="BL950">
        <v>1</v>
      </c>
      <c r="BM950">
        <v>1</v>
      </c>
      <c r="BN950">
        <v>1</v>
      </c>
      <c r="BO950">
        <v>1</v>
      </c>
      <c r="BP950">
        <v>1</v>
      </c>
      <c r="BQ950">
        <v>1</v>
      </c>
      <c r="BR950">
        <v>1</v>
      </c>
      <c r="BS950">
        <v>1</v>
      </c>
      <c r="BT950">
        <v>1</v>
      </c>
      <c r="BU950">
        <v>1</v>
      </c>
      <c r="BV950">
        <v>1</v>
      </c>
      <c r="BW950">
        <v>0</v>
      </c>
    </row>
    <row r="951" spans="1:75" x14ac:dyDescent="0.25">
      <c r="A951">
        <v>2449000</v>
      </c>
      <c r="B951">
        <v>2</v>
      </c>
      <c r="C951" s="1">
        <v>20059</v>
      </c>
      <c r="D951">
        <v>1</v>
      </c>
      <c r="E951">
        <v>12.2</v>
      </c>
      <c r="F951">
        <v>53.1</v>
      </c>
      <c r="G951">
        <v>18</v>
      </c>
      <c r="H951">
        <v>11</v>
      </c>
      <c r="I951">
        <v>1</v>
      </c>
      <c r="J951">
        <v>1</v>
      </c>
      <c r="K951">
        <v>0</v>
      </c>
      <c r="L951">
        <v>1101.80004882812</v>
      </c>
      <c r="M951">
        <v>1</v>
      </c>
      <c r="N951">
        <v>0</v>
      </c>
      <c r="O951">
        <v>0</v>
      </c>
      <c r="P951">
        <v>0</v>
      </c>
      <c r="Q951">
        <v>0.2</v>
      </c>
      <c r="R951">
        <v>0</v>
      </c>
      <c r="S951">
        <v>0</v>
      </c>
      <c r="T951">
        <v>0.6</v>
      </c>
      <c r="U951">
        <v>0</v>
      </c>
      <c r="V951">
        <v>0</v>
      </c>
      <c r="W951">
        <v>0.1</v>
      </c>
      <c r="X951">
        <v>0</v>
      </c>
      <c r="Y951">
        <v>0</v>
      </c>
      <c r="Z951">
        <v>10.199999999999999</v>
      </c>
      <c r="AA951">
        <v>0</v>
      </c>
      <c r="AB951">
        <v>0</v>
      </c>
      <c r="AC951">
        <v>0</v>
      </c>
      <c r="AD951">
        <v>0</v>
      </c>
      <c r="AE951">
        <v>12.2</v>
      </c>
      <c r="AF951">
        <v>10</v>
      </c>
      <c r="AG951">
        <v>9.1999999999999993</v>
      </c>
      <c r="AH951">
        <v>0</v>
      </c>
      <c r="AI951">
        <v>0.1</v>
      </c>
      <c r="AJ951">
        <v>0</v>
      </c>
      <c r="AK951">
        <v>0</v>
      </c>
      <c r="AL951">
        <v>0.1</v>
      </c>
      <c r="AM951">
        <v>0.3</v>
      </c>
      <c r="AN951">
        <v>0</v>
      </c>
      <c r="AO951">
        <v>10.1</v>
      </c>
      <c r="AP951">
        <v>0</v>
      </c>
      <c r="AQ951">
        <v>0</v>
      </c>
      <c r="AR951">
        <v>0</v>
      </c>
      <c r="AS951">
        <v>1</v>
      </c>
      <c r="AT951">
        <v>1</v>
      </c>
      <c r="AU951">
        <v>1</v>
      </c>
      <c r="AV951">
        <v>1</v>
      </c>
      <c r="AW951">
        <v>1</v>
      </c>
      <c r="AX951">
        <v>1</v>
      </c>
      <c r="AY951">
        <v>1</v>
      </c>
      <c r="AZ951">
        <v>1</v>
      </c>
      <c r="BA951">
        <v>1</v>
      </c>
      <c r="BB951">
        <v>1</v>
      </c>
      <c r="BC951">
        <v>1</v>
      </c>
      <c r="BD951">
        <v>1</v>
      </c>
      <c r="BE951">
        <v>1</v>
      </c>
      <c r="BF951">
        <v>1</v>
      </c>
      <c r="BG951">
        <v>1</v>
      </c>
      <c r="BH951">
        <v>1</v>
      </c>
      <c r="BI951">
        <v>1</v>
      </c>
      <c r="BJ951">
        <v>1</v>
      </c>
      <c r="BK951">
        <v>1</v>
      </c>
      <c r="BL951">
        <v>1</v>
      </c>
      <c r="BM951">
        <v>1</v>
      </c>
      <c r="BN951">
        <v>1</v>
      </c>
      <c r="BO951">
        <v>1</v>
      </c>
      <c r="BP951">
        <v>1</v>
      </c>
      <c r="BQ951">
        <v>1</v>
      </c>
      <c r="BR951">
        <v>1</v>
      </c>
      <c r="BS951">
        <v>1</v>
      </c>
      <c r="BT951">
        <v>1</v>
      </c>
      <c r="BU951">
        <v>1</v>
      </c>
      <c r="BV951">
        <v>1</v>
      </c>
      <c r="BW951">
        <v>1</v>
      </c>
    </row>
    <row r="952" spans="1:75" x14ac:dyDescent="0.25">
      <c r="A952">
        <v>2449000</v>
      </c>
      <c r="B952">
        <v>2</v>
      </c>
      <c r="C952" s="1">
        <v>20090</v>
      </c>
      <c r="D952">
        <v>1</v>
      </c>
      <c r="E952">
        <v>28.2</v>
      </c>
      <c r="F952">
        <v>109.2</v>
      </c>
      <c r="G952">
        <v>10</v>
      </c>
      <c r="H952">
        <v>15</v>
      </c>
      <c r="I952">
        <v>1</v>
      </c>
      <c r="J952">
        <v>1</v>
      </c>
      <c r="K952">
        <v>0</v>
      </c>
      <c r="L952">
        <v>1315.09997558594</v>
      </c>
      <c r="M952">
        <v>1</v>
      </c>
      <c r="N952">
        <v>0</v>
      </c>
      <c r="O952">
        <v>0.6</v>
      </c>
      <c r="P952">
        <v>10.199999999999999</v>
      </c>
      <c r="Q952">
        <v>0</v>
      </c>
      <c r="R952">
        <v>0</v>
      </c>
      <c r="S952">
        <v>0.1</v>
      </c>
      <c r="T952">
        <v>0</v>
      </c>
      <c r="U952">
        <v>12</v>
      </c>
      <c r="V952">
        <v>0.6</v>
      </c>
      <c r="W952">
        <v>28.2</v>
      </c>
      <c r="X952">
        <v>19</v>
      </c>
      <c r="Y952">
        <v>0</v>
      </c>
      <c r="Z952">
        <v>0</v>
      </c>
      <c r="AA952">
        <v>10.199999999999999</v>
      </c>
      <c r="AB952">
        <v>0</v>
      </c>
      <c r="AC952">
        <v>10.199999999999999</v>
      </c>
      <c r="AD952">
        <v>6.1</v>
      </c>
      <c r="AE952">
        <v>9.1999999999999993</v>
      </c>
      <c r="AF952">
        <v>0</v>
      </c>
      <c r="AG952">
        <v>0</v>
      </c>
      <c r="AH952">
        <v>0</v>
      </c>
      <c r="AI952">
        <v>0</v>
      </c>
      <c r="AJ952">
        <v>0.2</v>
      </c>
      <c r="AK952">
        <v>0</v>
      </c>
      <c r="AL952">
        <v>0.4</v>
      </c>
      <c r="AM952">
        <v>0</v>
      </c>
      <c r="AN952">
        <v>0</v>
      </c>
      <c r="AO952">
        <v>0.1</v>
      </c>
      <c r="AP952">
        <v>0</v>
      </c>
      <c r="AQ952">
        <v>2.1</v>
      </c>
      <c r="AR952">
        <v>0</v>
      </c>
      <c r="AS952">
        <v>1</v>
      </c>
      <c r="AT952">
        <v>1</v>
      </c>
      <c r="AU952">
        <v>1</v>
      </c>
      <c r="AV952">
        <v>1</v>
      </c>
      <c r="AW952">
        <v>1</v>
      </c>
      <c r="AX952">
        <v>1</v>
      </c>
      <c r="AY952">
        <v>1</v>
      </c>
      <c r="AZ952">
        <v>1</v>
      </c>
      <c r="BA952">
        <v>1</v>
      </c>
      <c r="BB952">
        <v>1</v>
      </c>
      <c r="BC952">
        <v>1</v>
      </c>
      <c r="BD952">
        <v>1</v>
      </c>
      <c r="BE952">
        <v>1</v>
      </c>
      <c r="BF952">
        <v>1</v>
      </c>
      <c r="BG952">
        <v>1</v>
      </c>
      <c r="BH952">
        <v>1</v>
      </c>
      <c r="BI952">
        <v>1</v>
      </c>
      <c r="BJ952">
        <v>1</v>
      </c>
      <c r="BK952">
        <v>1</v>
      </c>
      <c r="BL952">
        <v>1</v>
      </c>
      <c r="BM952">
        <v>1</v>
      </c>
      <c r="BN952">
        <v>1</v>
      </c>
      <c r="BO952">
        <v>1</v>
      </c>
      <c r="BP952">
        <v>1</v>
      </c>
      <c r="BQ952">
        <v>1</v>
      </c>
      <c r="BR952">
        <v>1</v>
      </c>
      <c r="BS952">
        <v>1</v>
      </c>
      <c r="BT952">
        <v>1</v>
      </c>
      <c r="BU952">
        <v>1</v>
      </c>
      <c r="BV952">
        <v>1</v>
      </c>
      <c r="BW952">
        <v>1</v>
      </c>
    </row>
    <row r="953" spans="1:75" x14ac:dyDescent="0.25">
      <c r="A953">
        <v>2449000</v>
      </c>
      <c r="B953">
        <v>2</v>
      </c>
      <c r="C953" s="1">
        <v>20121</v>
      </c>
      <c r="D953">
        <v>1</v>
      </c>
      <c r="E953">
        <v>38.200000000000003</v>
      </c>
      <c r="F953">
        <v>108.1</v>
      </c>
      <c r="G953">
        <v>27</v>
      </c>
      <c r="H953">
        <v>10</v>
      </c>
      <c r="I953">
        <v>1</v>
      </c>
      <c r="J953">
        <v>1</v>
      </c>
      <c r="K953">
        <v>0</v>
      </c>
      <c r="L953">
        <v>1315.09997558594</v>
      </c>
      <c r="M953">
        <v>1</v>
      </c>
      <c r="N953">
        <v>0</v>
      </c>
      <c r="O953">
        <v>10.199999999999999</v>
      </c>
      <c r="P953">
        <v>0</v>
      </c>
      <c r="Q953">
        <v>0.6</v>
      </c>
      <c r="R953">
        <v>0</v>
      </c>
      <c r="S953">
        <v>0.2</v>
      </c>
      <c r="T953">
        <v>0</v>
      </c>
      <c r="U953">
        <v>0</v>
      </c>
      <c r="V953">
        <v>0</v>
      </c>
      <c r="W953">
        <v>0</v>
      </c>
      <c r="X953">
        <v>9.1999999999999993</v>
      </c>
      <c r="Y953">
        <v>0</v>
      </c>
      <c r="Z953">
        <v>0</v>
      </c>
      <c r="AA953">
        <v>0</v>
      </c>
      <c r="AB953">
        <v>0</v>
      </c>
      <c r="AC953">
        <v>0</v>
      </c>
      <c r="AD953">
        <v>0.2</v>
      </c>
      <c r="AE953">
        <v>0</v>
      </c>
      <c r="AF953">
        <v>0</v>
      </c>
      <c r="AG953">
        <v>0</v>
      </c>
      <c r="AH953">
        <v>10.199999999999999</v>
      </c>
      <c r="AI953">
        <v>19</v>
      </c>
      <c r="AJ953">
        <v>16.2</v>
      </c>
      <c r="AK953">
        <v>0</v>
      </c>
      <c r="AL953">
        <v>0</v>
      </c>
      <c r="AM953">
        <v>0</v>
      </c>
      <c r="AN953">
        <v>38.200000000000003</v>
      </c>
      <c r="AO953">
        <v>4.0999999999999996</v>
      </c>
      <c r="AS953">
        <v>1</v>
      </c>
      <c r="AT953">
        <v>1</v>
      </c>
      <c r="AU953">
        <v>1</v>
      </c>
      <c r="AV953">
        <v>1</v>
      </c>
      <c r="AW953">
        <v>1</v>
      </c>
      <c r="AX953">
        <v>1</v>
      </c>
      <c r="AY953">
        <v>1</v>
      </c>
      <c r="AZ953">
        <v>1</v>
      </c>
      <c r="BA953">
        <v>1</v>
      </c>
      <c r="BB953">
        <v>1</v>
      </c>
      <c r="BC953">
        <v>1</v>
      </c>
      <c r="BD953">
        <v>1</v>
      </c>
      <c r="BE953">
        <v>1</v>
      </c>
      <c r="BF953">
        <v>1</v>
      </c>
      <c r="BG953">
        <v>1</v>
      </c>
      <c r="BH953">
        <v>1</v>
      </c>
      <c r="BI953">
        <v>1</v>
      </c>
      <c r="BJ953">
        <v>1</v>
      </c>
      <c r="BK953">
        <v>1</v>
      </c>
      <c r="BL953">
        <v>1</v>
      </c>
      <c r="BM953">
        <v>1</v>
      </c>
      <c r="BN953">
        <v>1</v>
      </c>
      <c r="BO953">
        <v>1</v>
      </c>
      <c r="BP953">
        <v>1</v>
      </c>
      <c r="BQ953">
        <v>1</v>
      </c>
      <c r="BR953">
        <v>1</v>
      </c>
      <c r="BS953">
        <v>1</v>
      </c>
      <c r="BT953">
        <v>1</v>
      </c>
      <c r="BU953">
        <v>0</v>
      </c>
      <c r="BV953">
        <v>0</v>
      </c>
      <c r="BW953">
        <v>0</v>
      </c>
    </row>
    <row r="954" spans="1:75" x14ac:dyDescent="0.25">
      <c r="A954">
        <v>2449000</v>
      </c>
      <c r="B954">
        <v>2</v>
      </c>
      <c r="C954" s="1">
        <v>20149</v>
      </c>
      <c r="D954">
        <v>1</v>
      </c>
      <c r="E954">
        <v>32.200000000000003</v>
      </c>
      <c r="F954">
        <v>114.7</v>
      </c>
      <c r="G954">
        <v>15</v>
      </c>
      <c r="H954">
        <v>12</v>
      </c>
      <c r="I954">
        <v>1</v>
      </c>
      <c r="J954">
        <v>1</v>
      </c>
      <c r="K954">
        <v>0</v>
      </c>
      <c r="L954">
        <v>1315.09997558594</v>
      </c>
      <c r="M954">
        <v>1</v>
      </c>
      <c r="N954">
        <v>0</v>
      </c>
      <c r="O954">
        <v>0</v>
      </c>
      <c r="P954">
        <v>0</v>
      </c>
      <c r="Q954">
        <v>0</v>
      </c>
      <c r="R954">
        <v>6.2</v>
      </c>
      <c r="S954">
        <v>12</v>
      </c>
      <c r="T954">
        <v>10</v>
      </c>
      <c r="U954">
        <v>6.2</v>
      </c>
      <c r="V954">
        <v>0</v>
      </c>
      <c r="W954">
        <v>0</v>
      </c>
      <c r="X954">
        <v>9.1999999999999993</v>
      </c>
      <c r="Y954">
        <v>4.0999999999999996</v>
      </c>
      <c r="Z954">
        <v>0</v>
      </c>
      <c r="AA954">
        <v>0.2</v>
      </c>
      <c r="AB954">
        <v>32.200000000000003</v>
      </c>
      <c r="AC954">
        <v>0</v>
      </c>
      <c r="AD954">
        <v>0</v>
      </c>
      <c r="AE954">
        <v>0</v>
      </c>
      <c r="AF954">
        <v>0</v>
      </c>
      <c r="AG954">
        <v>0</v>
      </c>
      <c r="AH954">
        <v>10</v>
      </c>
      <c r="AI954">
        <v>0</v>
      </c>
      <c r="AJ954">
        <v>0.3</v>
      </c>
      <c r="AK954">
        <v>0</v>
      </c>
      <c r="AL954">
        <v>0</v>
      </c>
      <c r="AM954">
        <v>0</v>
      </c>
      <c r="AN954">
        <v>18.2</v>
      </c>
      <c r="AO954">
        <v>6.1</v>
      </c>
      <c r="AP954">
        <v>0</v>
      </c>
      <c r="AQ954">
        <v>0</v>
      </c>
      <c r="AR954">
        <v>0</v>
      </c>
      <c r="AS954">
        <v>1</v>
      </c>
      <c r="AT954">
        <v>1</v>
      </c>
      <c r="AU954">
        <v>1</v>
      </c>
      <c r="AV954">
        <v>1</v>
      </c>
      <c r="AW954">
        <v>1</v>
      </c>
      <c r="AX954">
        <v>1</v>
      </c>
      <c r="AY954">
        <v>1</v>
      </c>
      <c r="AZ954">
        <v>1</v>
      </c>
      <c r="BA954">
        <v>1</v>
      </c>
      <c r="BB954">
        <v>1</v>
      </c>
      <c r="BC954">
        <v>1</v>
      </c>
      <c r="BD954">
        <v>1</v>
      </c>
      <c r="BE954">
        <v>1</v>
      </c>
      <c r="BF954">
        <v>1</v>
      </c>
      <c r="BG954">
        <v>1</v>
      </c>
      <c r="BH954">
        <v>1</v>
      </c>
      <c r="BI954">
        <v>1</v>
      </c>
      <c r="BJ954">
        <v>1</v>
      </c>
      <c r="BK954">
        <v>1</v>
      </c>
      <c r="BL954">
        <v>1</v>
      </c>
      <c r="BM954">
        <v>1</v>
      </c>
      <c r="BN954">
        <v>1</v>
      </c>
      <c r="BO954">
        <v>1</v>
      </c>
      <c r="BP954">
        <v>1</v>
      </c>
      <c r="BQ954">
        <v>1</v>
      </c>
      <c r="BR954">
        <v>1</v>
      </c>
      <c r="BS954">
        <v>1</v>
      </c>
      <c r="BT954">
        <v>1</v>
      </c>
      <c r="BU954">
        <v>1</v>
      </c>
      <c r="BV954">
        <v>1</v>
      </c>
      <c r="BW954">
        <v>1</v>
      </c>
    </row>
    <row r="955" spans="1:75" x14ac:dyDescent="0.25">
      <c r="A955">
        <v>2449000</v>
      </c>
      <c r="B955">
        <v>2</v>
      </c>
      <c r="C955" s="1">
        <v>20180</v>
      </c>
      <c r="D955">
        <v>1</v>
      </c>
      <c r="E955">
        <v>17.2</v>
      </c>
      <c r="F955">
        <v>55.3</v>
      </c>
      <c r="G955">
        <v>28</v>
      </c>
      <c r="H955">
        <v>11</v>
      </c>
      <c r="I955">
        <v>1</v>
      </c>
      <c r="J955">
        <v>1</v>
      </c>
      <c r="K955">
        <v>0</v>
      </c>
      <c r="L955">
        <v>1315.09997558594</v>
      </c>
      <c r="M955">
        <v>1</v>
      </c>
      <c r="N955">
        <v>0</v>
      </c>
      <c r="O955">
        <v>0</v>
      </c>
      <c r="P955">
        <v>6.2</v>
      </c>
      <c r="Q955">
        <v>0.2</v>
      </c>
      <c r="R955">
        <v>0.1</v>
      </c>
      <c r="S955">
        <v>0</v>
      </c>
      <c r="T955">
        <v>0</v>
      </c>
      <c r="U955">
        <v>0</v>
      </c>
      <c r="V955">
        <v>0</v>
      </c>
      <c r="W955">
        <v>0</v>
      </c>
      <c r="X955">
        <v>0.6</v>
      </c>
      <c r="Y955">
        <v>0</v>
      </c>
      <c r="Z955">
        <v>0</v>
      </c>
      <c r="AA955">
        <v>0.3</v>
      </c>
      <c r="AB955">
        <v>10.199999999999999</v>
      </c>
      <c r="AC955">
        <v>6.1</v>
      </c>
      <c r="AD955">
        <v>0</v>
      </c>
      <c r="AE955">
        <v>6.2</v>
      </c>
      <c r="AF955">
        <v>8.1</v>
      </c>
      <c r="AG955">
        <v>0</v>
      </c>
      <c r="AH955">
        <v>0</v>
      </c>
      <c r="AI955">
        <v>0</v>
      </c>
      <c r="AJ955">
        <v>0</v>
      </c>
      <c r="AK955">
        <v>0</v>
      </c>
      <c r="AL955">
        <v>0</v>
      </c>
      <c r="AM955">
        <v>0.1</v>
      </c>
      <c r="AN955">
        <v>0</v>
      </c>
      <c r="AO955">
        <v>17.2</v>
      </c>
      <c r="AP955">
        <v>0</v>
      </c>
      <c r="AQ955">
        <v>0</v>
      </c>
      <c r="AS955">
        <v>1</v>
      </c>
      <c r="AT955">
        <v>1</v>
      </c>
      <c r="AU955">
        <v>1</v>
      </c>
      <c r="AV955">
        <v>1</v>
      </c>
      <c r="AW955">
        <v>1</v>
      </c>
      <c r="AX955">
        <v>1</v>
      </c>
      <c r="AY955">
        <v>1</v>
      </c>
      <c r="AZ955">
        <v>1</v>
      </c>
      <c r="BA955">
        <v>1</v>
      </c>
      <c r="BB955">
        <v>1</v>
      </c>
      <c r="BC955">
        <v>1</v>
      </c>
      <c r="BD955">
        <v>1</v>
      </c>
      <c r="BE955">
        <v>1</v>
      </c>
      <c r="BF955">
        <v>1</v>
      </c>
      <c r="BG955">
        <v>1</v>
      </c>
      <c r="BH955">
        <v>1</v>
      </c>
      <c r="BI955">
        <v>1</v>
      </c>
      <c r="BJ955">
        <v>1</v>
      </c>
      <c r="BK955">
        <v>1</v>
      </c>
      <c r="BL955">
        <v>1</v>
      </c>
      <c r="BM955">
        <v>1</v>
      </c>
      <c r="BN955">
        <v>1</v>
      </c>
      <c r="BO955">
        <v>1</v>
      </c>
      <c r="BP955">
        <v>1</v>
      </c>
      <c r="BQ955">
        <v>1</v>
      </c>
      <c r="BR955">
        <v>1</v>
      </c>
      <c r="BS955">
        <v>1</v>
      </c>
      <c r="BT955">
        <v>1</v>
      </c>
      <c r="BU955">
        <v>1</v>
      </c>
      <c r="BV955">
        <v>1</v>
      </c>
      <c r="BW955">
        <v>0</v>
      </c>
    </row>
    <row r="956" spans="1:75" x14ac:dyDescent="0.25">
      <c r="A956">
        <v>2449000</v>
      </c>
      <c r="B956">
        <v>2</v>
      </c>
      <c r="C956" s="1">
        <v>20210</v>
      </c>
      <c r="D956">
        <v>1</v>
      </c>
      <c r="E956">
        <v>19.100000000000001</v>
      </c>
      <c r="F956">
        <v>84.1</v>
      </c>
      <c r="G956">
        <v>15</v>
      </c>
      <c r="H956">
        <v>12</v>
      </c>
      <c r="I956">
        <v>1</v>
      </c>
      <c r="J956">
        <v>1</v>
      </c>
      <c r="K956">
        <v>0</v>
      </c>
      <c r="L956">
        <v>1315.09997558594</v>
      </c>
      <c r="M956">
        <v>1</v>
      </c>
      <c r="N956">
        <v>0</v>
      </c>
      <c r="O956">
        <v>0</v>
      </c>
      <c r="P956">
        <v>0</v>
      </c>
      <c r="Q956">
        <v>0.2</v>
      </c>
      <c r="R956">
        <v>0</v>
      </c>
      <c r="S956">
        <v>10.1</v>
      </c>
      <c r="T956">
        <v>0.2</v>
      </c>
      <c r="U956">
        <v>0</v>
      </c>
      <c r="V956">
        <v>0</v>
      </c>
      <c r="W956">
        <v>0</v>
      </c>
      <c r="X956">
        <v>0</v>
      </c>
      <c r="Y956">
        <v>0</v>
      </c>
      <c r="Z956">
        <v>0</v>
      </c>
      <c r="AA956">
        <v>0</v>
      </c>
      <c r="AB956">
        <v>19.100000000000001</v>
      </c>
      <c r="AC956">
        <v>0</v>
      </c>
      <c r="AD956">
        <v>10.199999999999999</v>
      </c>
      <c r="AE956">
        <v>0</v>
      </c>
      <c r="AF956">
        <v>10.199999999999999</v>
      </c>
      <c r="AG956">
        <v>14</v>
      </c>
      <c r="AH956">
        <v>0</v>
      </c>
      <c r="AI956">
        <v>0</v>
      </c>
      <c r="AJ956">
        <v>0.2</v>
      </c>
      <c r="AK956">
        <v>0</v>
      </c>
      <c r="AL956">
        <v>0.2</v>
      </c>
      <c r="AM956">
        <v>0.3</v>
      </c>
      <c r="AN956">
        <v>0</v>
      </c>
      <c r="AO956">
        <v>0</v>
      </c>
      <c r="AP956">
        <v>0</v>
      </c>
      <c r="AQ956">
        <v>10.199999999999999</v>
      </c>
      <c r="AR956">
        <v>9.1999999999999993</v>
      </c>
      <c r="AS956">
        <v>1</v>
      </c>
      <c r="AT956">
        <v>1</v>
      </c>
      <c r="AU956">
        <v>1</v>
      </c>
      <c r="AV956">
        <v>1</v>
      </c>
      <c r="AW956">
        <v>1</v>
      </c>
      <c r="AX956">
        <v>1</v>
      </c>
      <c r="AY956">
        <v>1</v>
      </c>
      <c r="AZ956">
        <v>1</v>
      </c>
      <c r="BA956">
        <v>1</v>
      </c>
      <c r="BB956">
        <v>1</v>
      </c>
      <c r="BC956">
        <v>1</v>
      </c>
      <c r="BD956">
        <v>1</v>
      </c>
      <c r="BE956">
        <v>1</v>
      </c>
      <c r="BF956">
        <v>1</v>
      </c>
      <c r="BG956">
        <v>1</v>
      </c>
      <c r="BH956">
        <v>1</v>
      </c>
      <c r="BI956">
        <v>1</v>
      </c>
      <c r="BJ956">
        <v>1</v>
      </c>
      <c r="BK956">
        <v>1</v>
      </c>
      <c r="BL956">
        <v>1</v>
      </c>
      <c r="BM956">
        <v>1</v>
      </c>
      <c r="BN956">
        <v>1</v>
      </c>
      <c r="BO956">
        <v>1</v>
      </c>
      <c r="BP956">
        <v>1</v>
      </c>
      <c r="BQ956">
        <v>1</v>
      </c>
      <c r="BR956">
        <v>1</v>
      </c>
      <c r="BS956">
        <v>1</v>
      </c>
      <c r="BT956">
        <v>1</v>
      </c>
      <c r="BU956">
        <v>1</v>
      </c>
      <c r="BV956">
        <v>1</v>
      </c>
      <c r="BW956">
        <v>1</v>
      </c>
    </row>
    <row r="957" spans="1:75" x14ac:dyDescent="0.25">
      <c r="A957">
        <v>2449000</v>
      </c>
      <c r="B957">
        <v>2</v>
      </c>
      <c r="C957" s="1">
        <v>20241</v>
      </c>
      <c r="D957">
        <v>1</v>
      </c>
      <c r="E957">
        <v>35.1</v>
      </c>
      <c r="F957">
        <v>178.7</v>
      </c>
      <c r="G957">
        <v>14</v>
      </c>
      <c r="H957">
        <v>18</v>
      </c>
      <c r="I957">
        <v>1</v>
      </c>
      <c r="J957">
        <v>1</v>
      </c>
      <c r="K957">
        <v>0</v>
      </c>
      <c r="L957">
        <v>1315.09997558594</v>
      </c>
      <c r="M957">
        <v>1</v>
      </c>
      <c r="N957">
        <v>12.1</v>
      </c>
      <c r="O957">
        <v>0.2</v>
      </c>
      <c r="P957">
        <v>0</v>
      </c>
      <c r="Q957">
        <v>0</v>
      </c>
      <c r="R957">
        <v>6.2</v>
      </c>
      <c r="S957">
        <v>9.1</v>
      </c>
      <c r="T957">
        <v>0</v>
      </c>
      <c r="U957">
        <v>0</v>
      </c>
      <c r="V957">
        <v>7.6</v>
      </c>
      <c r="W957">
        <v>0</v>
      </c>
      <c r="X957">
        <v>0</v>
      </c>
      <c r="Y957">
        <v>21</v>
      </c>
      <c r="Z957">
        <v>0</v>
      </c>
      <c r="AA957">
        <v>35.1</v>
      </c>
      <c r="AB957">
        <v>0.2</v>
      </c>
      <c r="AC957">
        <v>0.4</v>
      </c>
      <c r="AD957">
        <v>14.1</v>
      </c>
      <c r="AE957">
        <v>22.1</v>
      </c>
      <c r="AF957">
        <v>14.5</v>
      </c>
      <c r="AG957">
        <v>20</v>
      </c>
      <c r="AH957">
        <v>0</v>
      </c>
      <c r="AI957">
        <v>9.1</v>
      </c>
      <c r="AJ957">
        <v>6.2</v>
      </c>
      <c r="AK957">
        <v>0</v>
      </c>
      <c r="AL957">
        <v>0</v>
      </c>
      <c r="AM957">
        <v>0.3</v>
      </c>
      <c r="AN957">
        <v>0</v>
      </c>
      <c r="AO957">
        <v>0.1</v>
      </c>
      <c r="AP957">
        <v>0.4</v>
      </c>
      <c r="AQ957">
        <v>0</v>
      </c>
      <c r="AS957">
        <v>1</v>
      </c>
      <c r="AT957">
        <v>1</v>
      </c>
      <c r="AU957">
        <v>1</v>
      </c>
      <c r="AV957">
        <v>1</v>
      </c>
      <c r="AW957">
        <v>1</v>
      </c>
      <c r="AX957">
        <v>1</v>
      </c>
      <c r="AY957">
        <v>1</v>
      </c>
      <c r="AZ957">
        <v>1</v>
      </c>
      <c r="BA957">
        <v>1</v>
      </c>
      <c r="BB957">
        <v>1</v>
      </c>
      <c r="BC957">
        <v>1</v>
      </c>
      <c r="BD957">
        <v>1</v>
      </c>
      <c r="BE957">
        <v>1</v>
      </c>
      <c r="BF957">
        <v>1</v>
      </c>
      <c r="BG957">
        <v>1</v>
      </c>
      <c r="BH957">
        <v>1</v>
      </c>
      <c r="BI957">
        <v>1</v>
      </c>
      <c r="BJ957">
        <v>1</v>
      </c>
      <c r="BK957">
        <v>1</v>
      </c>
      <c r="BL957">
        <v>1</v>
      </c>
      <c r="BM957">
        <v>1</v>
      </c>
      <c r="BN957">
        <v>1</v>
      </c>
      <c r="BO957">
        <v>1</v>
      </c>
      <c r="BP957">
        <v>1</v>
      </c>
      <c r="BQ957">
        <v>1</v>
      </c>
      <c r="BR957">
        <v>1</v>
      </c>
      <c r="BS957">
        <v>1</v>
      </c>
      <c r="BT957">
        <v>1</v>
      </c>
      <c r="BU957">
        <v>1</v>
      </c>
      <c r="BV957">
        <v>1</v>
      </c>
      <c r="BW957">
        <v>0</v>
      </c>
    </row>
    <row r="958" spans="1:75" x14ac:dyDescent="0.25">
      <c r="A958">
        <v>2449000</v>
      </c>
      <c r="B958">
        <v>2</v>
      </c>
      <c r="C958" s="1">
        <v>20271</v>
      </c>
      <c r="D958">
        <v>1</v>
      </c>
      <c r="E958">
        <v>24.1</v>
      </c>
      <c r="F958">
        <v>128.69999999999999</v>
      </c>
      <c r="G958">
        <v>4</v>
      </c>
      <c r="H958">
        <v>19</v>
      </c>
      <c r="I958">
        <v>1</v>
      </c>
      <c r="J958">
        <v>1</v>
      </c>
      <c r="K958">
        <v>0</v>
      </c>
      <c r="L958">
        <v>1315.09997558594</v>
      </c>
      <c r="M958">
        <v>1</v>
      </c>
      <c r="N958">
        <v>0</v>
      </c>
      <c r="O958">
        <v>10.1</v>
      </c>
      <c r="P958">
        <v>21.2</v>
      </c>
      <c r="Q958">
        <v>24.1</v>
      </c>
      <c r="R958">
        <v>9.1</v>
      </c>
      <c r="S958">
        <v>18.2</v>
      </c>
      <c r="T958">
        <v>9</v>
      </c>
      <c r="U958">
        <v>12.2</v>
      </c>
      <c r="V958">
        <v>4.0999999999999996</v>
      </c>
      <c r="W958">
        <v>0.2</v>
      </c>
      <c r="X958">
        <v>0</v>
      </c>
      <c r="Y958">
        <v>0</v>
      </c>
      <c r="Z958">
        <v>0</v>
      </c>
      <c r="AA958">
        <v>0</v>
      </c>
      <c r="AB958">
        <v>0.2</v>
      </c>
      <c r="AC958">
        <v>0</v>
      </c>
      <c r="AD958">
        <v>0.3</v>
      </c>
      <c r="AE958">
        <v>0</v>
      </c>
      <c r="AF958">
        <v>0.1</v>
      </c>
      <c r="AG958">
        <v>0.2</v>
      </c>
      <c r="AH958">
        <v>0</v>
      </c>
      <c r="AI958">
        <v>0.3</v>
      </c>
      <c r="AJ958">
        <v>0</v>
      </c>
      <c r="AK958">
        <v>0</v>
      </c>
      <c r="AL958">
        <v>0</v>
      </c>
      <c r="AM958">
        <v>0.2</v>
      </c>
      <c r="AN958">
        <v>0</v>
      </c>
      <c r="AO958">
        <v>0.3</v>
      </c>
      <c r="AP958">
        <v>0.4</v>
      </c>
      <c r="AQ958">
        <v>18.2</v>
      </c>
      <c r="AR958">
        <v>0.3</v>
      </c>
      <c r="AS958">
        <v>1</v>
      </c>
      <c r="AT958">
        <v>1</v>
      </c>
      <c r="AU958">
        <v>1</v>
      </c>
      <c r="AV958">
        <v>1</v>
      </c>
      <c r="AW958">
        <v>1</v>
      </c>
      <c r="AX958">
        <v>1</v>
      </c>
      <c r="AY958">
        <v>1</v>
      </c>
      <c r="AZ958">
        <v>1</v>
      </c>
      <c r="BA958">
        <v>1</v>
      </c>
      <c r="BB958">
        <v>1</v>
      </c>
      <c r="BC958">
        <v>1</v>
      </c>
      <c r="BD958">
        <v>1</v>
      </c>
      <c r="BE958">
        <v>1</v>
      </c>
      <c r="BF958">
        <v>1</v>
      </c>
      <c r="BG958">
        <v>1</v>
      </c>
      <c r="BH958">
        <v>1</v>
      </c>
      <c r="BI958">
        <v>1</v>
      </c>
      <c r="BJ958">
        <v>1</v>
      </c>
      <c r="BK958">
        <v>1</v>
      </c>
      <c r="BL958">
        <v>1</v>
      </c>
      <c r="BM958">
        <v>1</v>
      </c>
      <c r="BN958">
        <v>1</v>
      </c>
      <c r="BO958">
        <v>1</v>
      </c>
      <c r="BP958">
        <v>1</v>
      </c>
      <c r="BQ958">
        <v>1</v>
      </c>
      <c r="BR958">
        <v>1</v>
      </c>
      <c r="BS958">
        <v>1</v>
      </c>
      <c r="BT958">
        <v>1</v>
      </c>
      <c r="BU958">
        <v>1</v>
      </c>
      <c r="BV958">
        <v>1</v>
      </c>
      <c r="BW958">
        <v>1</v>
      </c>
    </row>
    <row r="959" spans="1:75" x14ac:dyDescent="0.25">
      <c r="A959">
        <v>2449000</v>
      </c>
      <c r="B959">
        <v>2</v>
      </c>
      <c r="C959" s="1">
        <v>20302</v>
      </c>
      <c r="D959">
        <v>1</v>
      </c>
      <c r="E959">
        <v>28.2</v>
      </c>
      <c r="F959">
        <v>104.8</v>
      </c>
      <c r="G959">
        <v>28</v>
      </c>
      <c r="H959">
        <v>14</v>
      </c>
      <c r="I959">
        <v>1</v>
      </c>
      <c r="J959">
        <v>1</v>
      </c>
      <c r="K959">
        <v>0</v>
      </c>
      <c r="L959">
        <v>1315.09997558594</v>
      </c>
      <c r="M959">
        <v>1</v>
      </c>
      <c r="N959">
        <v>0</v>
      </c>
      <c r="O959">
        <v>0.3</v>
      </c>
      <c r="P959">
        <v>0</v>
      </c>
      <c r="Q959">
        <v>0</v>
      </c>
      <c r="R959">
        <v>0</v>
      </c>
      <c r="S959">
        <v>0.1</v>
      </c>
      <c r="T959">
        <v>0</v>
      </c>
      <c r="U959">
        <v>0</v>
      </c>
      <c r="V959">
        <v>0</v>
      </c>
      <c r="W959">
        <v>1.4</v>
      </c>
      <c r="X959">
        <v>0</v>
      </c>
      <c r="Y959">
        <v>0</v>
      </c>
      <c r="Z959">
        <v>0</v>
      </c>
      <c r="AA959">
        <v>0</v>
      </c>
      <c r="AB959">
        <v>9.1</v>
      </c>
      <c r="AC959">
        <v>0</v>
      </c>
      <c r="AD959">
        <v>0</v>
      </c>
      <c r="AE959">
        <v>0.1</v>
      </c>
      <c r="AF959">
        <v>0</v>
      </c>
      <c r="AG959">
        <v>0</v>
      </c>
      <c r="AH959">
        <v>0</v>
      </c>
      <c r="AI959">
        <v>0.1</v>
      </c>
      <c r="AJ959">
        <v>0.6</v>
      </c>
      <c r="AK959">
        <v>14.2</v>
      </c>
      <c r="AL959">
        <v>20.399999999999999</v>
      </c>
      <c r="AM959">
        <v>10.1</v>
      </c>
      <c r="AN959">
        <v>6</v>
      </c>
      <c r="AO959">
        <v>28.2</v>
      </c>
      <c r="AP959">
        <v>14</v>
      </c>
      <c r="AQ959">
        <v>0.2</v>
      </c>
      <c r="AR959">
        <v>0</v>
      </c>
      <c r="AS959">
        <v>1</v>
      </c>
      <c r="AT959">
        <v>1</v>
      </c>
      <c r="AU959">
        <v>1</v>
      </c>
      <c r="AV959">
        <v>1</v>
      </c>
      <c r="AW959">
        <v>1</v>
      </c>
      <c r="AX959">
        <v>1</v>
      </c>
      <c r="AY959">
        <v>1</v>
      </c>
      <c r="AZ959">
        <v>1</v>
      </c>
      <c r="BA959">
        <v>1</v>
      </c>
      <c r="BB959">
        <v>1</v>
      </c>
      <c r="BC959">
        <v>1</v>
      </c>
      <c r="BD959">
        <v>1</v>
      </c>
      <c r="BE959">
        <v>1</v>
      </c>
      <c r="BF959">
        <v>1</v>
      </c>
      <c r="BG959">
        <v>1</v>
      </c>
      <c r="BH959">
        <v>1</v>
      </c>
      <c r="BI959">
        <v>1</v>
      </c>
      <c r="BJ959">
        <v>1</v>
      </c>
      <c r="BK959">
        <v>1</v>
      </c>
      <c r="BL959">
        <v>1</v>
      </c>
      <c r="BM959">
        <v>1</v>
      </c>
      <c r="BN959">
        <v>1</v>
      </c>
      <c r="BO959">
        <v>1</v>
      </c>
      <c r="BP959">
        <v>1</v>
      </c>
      <c r="BQ959">
        <v>1</v>
      </c>
      <c r="BR959">
        <v>1</v>
      </c>
      <c r="BS959">
        <v>1</v>
      </c>
      <c r="BT959">
        <v>1</v>
      </c>
      <c r="BU959">
        <v>1</v>
      </c>
      <c r="BV959">
        <v>1</v>
      </c>
      <c r="BW959">
        <v>1</v>
      </c>
    </row>
    <row r="960" spans="1:75" x14ac:dyDescent="0.25">
      <c r="A960">
        <v>2449000</v>
      </c>
      <c r="B960">
        <v>2</v>
      </c>
      <c r="C960" s="1">
        <v>20333</v>
      </c>
      <c r="D960">
        <v>1</v>
      </c>
      <c r="E960">
        <v>21.2</v>
      </c>
      <c r="F960">
        <v>36.6</v>
      </c>
      <c r="G960">
        <v>3</v>
      </c>
      <c r="H960">
        <v>9</v>
      </c>
      <c r="I960">
        <v>1</v>
      </c>
      <c r="J960">
        <v>1</v>
      </c>
      <c r="K960">
        <v>0</v>
      </c>
      <c r="L960">
        <v>1315.09997558594</v>
      </c>
      <c r="M960">
        <v>1</v>
      </c>
      <c r="N960">
        <v>0</v>
      </c>
      <c r="O960">
        <v>0</v>
      </c>
      <c r="P960">
        <v>21.2</v>
      </c>
      <c r="Q960">
        <v>10</v>
      </c>
      <c r="R960">
        <v>4.4000000000000004</v>
      </c>
      <c r="S960">
        <v>0</v>
      </c>
      <c r="T960">
        <v>0</v>
      </c>
      <c r="U960">
        <v>0</v>
      </c>
      <c r="V960">
        <v>0</v>
      </c>
      <c r="W960">
        <v>0</v>
      </c>
      <c r="X960">
        <v>0.2</v>
      </c>
      <c r="Y960">
        <v>0</v>
      </c>
      <c r="Z960">
        <v>0</v>
      </c>
      <c r="AA960">
        <v>0</v>
      </c>
      <c r="AB960">
        <v>0</v>
      </c>
      <c r="AC960">
        <v>0.2</v>
      </c>
      <c r="AD960">
        <v>0</v>
      </c>
      <c r="AE960">
        <v>0</v>
      </c>
      <c r="AF960">
        <v>0.1</v>
      </c>
      <c r="AG960">
        <v>0</v>
      </c>
      <c r="AH960">
        <v>0</v>
      </c>
      <c r="AI960">
        <v>0</v>
      </c>
      <c r="AJ960">
        <v>0.2</v>
      </c>
      <c r="AK960">
        <v>0</v>
      </c>
      <c r="AL960">
        <v>0</v>
      </c>
      <c r="AM960">
        <v>0</v>
      </c>
      <c r="AN960">
        <v>0.2</v>
      </c>
      <c r="AO960">
        <v>0</v>
      </c>
      <c r="AP960">
        <v>0.1</v>
      </c>
      <c r="AQ960">
        <v>0</v>
      </c>
      <c r="AS960">
        <v>1</v>
      </c>
      <c r="AT960">
        <v>1</v>
      </c>
      <c r="AU960">
        <v>1</v>
      </c>
      <c r="AV960">
        <v>1</v>
      </c>
      <c r="AW960">
        <v>1</v>
      </c>
      <c r="AX960">
        <v>1</v>
      </c>
      <c r="AY960">
        <v>1</v>
      </c>
      <c r="AZ960">
        <v>1</v>
      </c>
      <c r="BA960">
        <v>1</v>
      </c>
      <c r="BB960">
        <v>1</v>
      </c>
      <c r="BC960">
        <v>1</v>
      </c>
      <c r="BD960">
        <v>1</v>
      </c>
      <c r="BE960">
        <v>1</v>
      </c>
      <c r="BF960">
        <v>1</v>
      </c>
      <c r="BG960">
        <v>1</v>
      </c>
      <c r="BH960">
        <v>1</v>
      </c>
      <c r="BI960">
        <v>1</v>
      </c>
      <c r="BJ960">
        <v>1</v>
      </c>
      <c r="BK960">
        <v>1</v>
      </c>
      <c r="BL960">
        <v>1</v>
      </c>
      <c r="BM960">
        <v>1</v>
      </c>
      <c r="BN960">
        <v>1</v>
      </c>
      <c r="BO960">
        <v>1</v>
      </c>
      <c r="BP960">
        <v>1</v>
      </c>
      <c r="BQ960">
        <v>1</v>
      </c>
      <c r="BR960">
        <v>1</v>
      </c>
      <c r="BS960">
        <v>1</v>
      </c>
      <c r="BT960">
        <v>1</v>
      </c>
      <c r="BU960">
        <v>1</v>
      </c>
      <c r="BV960">
        <v>1</v>
      </c>
      <c r="BW960">
        <v>0</v>
      </c>
    </row>
    <row r="961" spans="1:75" x14ac:dyDescent="0.25">
      <c r="A961">
        <v>2449000</v>
      </c>
      <c r="B961">
        <v>2</v>
      </c>
      <c r="C961" s="1">
        <v>20363</v>
      </c>
      <c r="D961">
        <v>1</v>
      </c>
      <c r="E961">
        <v>32</v>
      </c>
      <c r="F961">
        <v>110.9</v>
      </c>
      <c r="G961">
        <v>28</v>
      </c>
      <c r="H961">
        <v>11</v>
      </c>
      <c r="I961">
        <v>1</v>
      </c>
      <c r="J961">
        <v>1</v>
      </c>
      <c r="K961">
        <v>0</v>
      </c>
      <c r="L961">
        <v>1315.09997558594</v>
      </c>
      <c r="M961">
        <v>1</v>
      </c>
      <c r="N961">
        <v>0</v>
      </c>
      <c r="O961">
        <v>10</v>
      </c>
      <c r="P961">
        <v>0</v>
      </c>
      <c r="Q961">
        <v>0</v>
      </c>
      <c r="R961">
        <v>0</v>
      </c>
      <c r="S961">
        <v>0.1</v>
      </c>
      <c r="T961">
        <v>0</v>
      </c>
      <c r="U961">
        <v>0</v>
      </c>
      <c r="V961">
        <v>0.2</v>
      </c>
      <c r="W961">
        <v>19.100000000000001</v>
      </c>
      <c r="X961">
        <v>0</v>
      </c>
      <c r="Y961">
        <v>0</v>
      </c>
      <c r="Z961">
        <v>22</v>
      </c>
      <c r="AA961">
        <v>17</v>
      </c>
      <c r="AB961">
        <v>0.1</v>
      </c>
      <c r="AC961">
        <v>0</v>
      </c>
      <c r="AD961">
        <v>0</v>
      </c>
      <c r="AE961">
        <v>10.1</v>
      </c>
      <c r="AF961">
        <v>0</v>
      </c>
      <c r="AG961">
        <v>0</v>
      </c>
      <c r="AH961">
        <v>0</v>
      </c>
      <c r="AI961">
        <v>0.1</v>
      </c>
      <c r="AJ961">
        <v>0</v>
      </c>
      <c r="AK961">
        <v>0.2</v>
      </c>
      <c r="AL961">
        <v>0</v>
      </c>
      <c r="AM961">
        <v>0</v>
      </c>
      <c r="AN961">
        <v>0</v>
      </c>
      <c r="AO961">
        <v>32</v>
      </c>
      <c r="AP961">
        <v>0</v>
      </c>
      <c r="AQ961">
        <v>0</v>
      </c>
      <c r="AR961">
        <v>0</v>
      </c>
      <c r="AS961">
        <v>1</v>
      </c>
      <c r="AT961">
        <v>1</v>
      </c>
      <c r="AU961">
        <v>1</v>
      </c>
      <c r="AV961">
        <v>1</v>
      </c>
      <c r="AW961">
        <v>1</v>
      </c>
      <c r="AX961">
        <v>1</v>
      </c>
      <c r="AY961">
        <v>1</v>
      </c>
      <c r="AZ961">
        <v>1</v>
      </c>
      <c r="BA961">
        <v>1</v>
      </c>
      <c r="BB961">
        <v>1</v>
      </c>
      <c r="BC961">
        <v>1</v>
      </c>
      <c r="BD961">
        <v>1</v>
      </c>
      <c r="BE961">
        <v>1</v>
      </c>
      <c r="BF961">
        <v>1</v>
      </c>
      <c r="BG961">
        <v>1</v>
      </c>
      <c r="BH961">
        <v>1</v>
      </c>
      <c r="BI961">
        <v>1</v>
      </c>
      <c r="BJ961">
        <v>1</v>
      </c>
      <c r="BK961">
        <v>1</v>
      </c>
      <c r="BL961">
        <v>1</v>
      </c>
      <c r="BM961">
        <v>1</v>
      </c>
      <c r="BN961">
        <v>1</v>
      </c>
      <c r="BO961">
        <v>1</v>
      </c>
      <c r="BP961">
        <v>1</v>
      </c>
      <c r="BQ961">
        <v>1</v>
      </c>
      <c r="BR961">
        <v>1</v>
      </c>
      <c r="BS961">
        <v>1</v>
      </c>
      <c r="BT961">
        <v>1</v>
      </c>
      <c r="BU961">
        <v>1</v>
      </c>
      <c r="BV961">
        <v>1</v>
      </c>
      <c r="BW961">
        <v>1</v>
      </c>
    </row>
    <row r="962" spans="1:75" x14ac:dyDescent="0.25">
      <c r="A962">
        <v>2449000</v>
      </c>
      <c r="B962">
        <v>2</v>
      </c>
      <c r="C962" s="1">
        <v>20394</v>
      </c>
      <c r="D962">
        <v>1</v>
      </c>
      <c r="E962">
        <v>33.1</v>
      </c>
      <c r="F962">
        <v>131.5</v>
      </c>
      <c r="G962">
        <v>3</v>
      </c>
      <c r="H962">
        <v>11</v>
      </c>
      <c r="I962">
        <v>1</v>
      </c>
      <c r="J962">
        <v>1</v>
      </c>
      <c r="K962">
        <v>0</v>
      </c>
      <c r="L962">
        <v>1315.09997558594</v>
      </c>
      <c r="M962">
        <v>1</v>
      </c>
      <c r="N962">
        <v>21</v>
      </c>
      <c r="O962">
        <v>32.200000000000003</v>
      </c>
      <c r="P962">
        <v>33.1</v>
      </c>
      <c r="Q962">
        <v>0</v>
      </c>
      <c r="R962">
        <v>0</v>
      </c>
      <c r="S962">
        <v>0</v>
      </c>
      <c r="T962">
        <v>0</v>
      </c>
      <c r="U962">
        <v>0</v>
      </c>
      <c r="V962">
        <v>0</v>
      </c>
      <c r="W962">
        <v>10</v>
      </c>
      <c r="X962">
        <v>21</v>
      </c>
      <c r="Y962">
        <v>0.2</v>
      </c>
      <c r="Z962">
        <v>0</v>
      </c>
      <c r="AA962">
        <v>0</v>
      </c>
      <c r="AB962">
        <v>0</v>
      </c>
      <c r="AC962">
        <v>0</v>
      </c>
      <c r="AD962">
        <v>0</v>
      </c>
      <c r="AE962">
        <v>9</v>
      </c>
      <c r="AF962">
        <v>0.3</v>
      </c>
      <c r="AG962">
        <v>0.2</v>
      </c>
      <c r="AH962">
        <v>0.3</v>
      </c>
      <c r="AI962">
        <v>4.2</v>
      </c>
      <c r="AJ962">
        <v>0</v>
      </c>
      <c r="AK962">
        <v>0</v>
      </c>
      <c r="AL962">
        <v>0</v>
      </c>
      <c r="AM962">
        <v>0</v>
      </c>
      <c r="AN962">
        <v>0</v>
      </c>
      <c r="AO962">
        <v>0</v>
      </c>
      <c r="AP962">
        <v>0</v>
      </c>
      <c r="AQ962">
        <v>0</v>
      </c>
      <c r="AS962">
        <v>1</v>
      </c>
      <c r="AT962">
        <v>1</v>
      </c>
      <c r="AU962">
        <v>1</v>
      </c>
      <c r="AV962">
        <v>1</v>
      </c>
      <c r="AW962">
        <v>1</v>
      </c>
      <c r="AX962">
        <v>1</v>
      </c>
      <c r="AY962">
        <v>1</v>
      </c>
      <c r="AZ962">
        <v>1</v>
      </c>
      <c r="BA962">
        <v>1</v>
      </c>
      <c r="BB962">
        <v>1</v>
      </c>
      <c r="BC962">
        <v>1</v>
      </c>
      <c r="BD962">
        <v>1</v>
      </c>
      <c r="BE962">
        <v>1</v>
      </c>
      <c r="BF962">
        <v>1</v>
      </c>
      <c r="BG962">
        <v>1</v>
      </c>
      <c r="BH962">
        <v>1</v>
      </c>
      <c r="BI962">
        <v>1</v>
      </c>
      <c r="BJ962">
        <v>1</v>
      </c>
      <c r="BK962">
        <v>1</v>
      </c>
      <c r="BL962">
        <v>1</v>
      </c>
      <c r="BM962">
        <v>1</v>
      </c>
      <c r="BN962">
        <v>1</v>
      </c>
      <c r="BO962">
        <v>1</v>
      </c>
      <c r="BP962">
        <v>1</v>
      </c>
      <c r="BQ962">
        <v>1</v>
      </c>
      <c r="BR962">
        <v>1</v>
      </c>
      <c r="BS962">
        <v>1</v>
      </c>
      <c r="BT962">
        <v>1</v>
      </c>
      <c r="BU962">
        <v>1</v>
      </c>
      <c r="BV962">
        <v>1</v>
      </c>
      <c r="BW962">
        <v>0</v>
      </c>
    </row>
    <row r="963" spans="1:75" x14ac:dyDescent="0.25">
      <c r="A963">
        <v>2449000</v>
      </c>
      <c r="B963">
        <v>2</v>
      </c>
      <c r="C963" s="1">
        <v>20424</v>
      </c>
      <c r="D963">
        <v>1</v>
      </c>
      <c r="E963">
        <v>36.200000000000003</v>
      </c>
      <c r="F963">
        <v>152.5</v>
      </c>
      <c r="G963">
        <v>16</v>
      </c>
      <c r="H963">
        <v>12</v>
      </c>
      <c r="I963">
        <v>1</v>
      </c>
      <c r="J963">
        <v>1</v>
      </c>
      <c r="K963">
        <v>0</v>
      </c>
      <c r="L963">
        <v>1315.09997558594</v>
      </c>
      <c r="M963">
        <v>1</v>
      </c>
      <c r="N963">
        <v>9.1</v>
      </c>
      <c r="O963">
        <v>10.199999999999999</v>
      </c>
      <c r="P963">
        <v>30.1</v>
      </c>
      <c r="Q963">
        <v>16</v>
      </c>
      <c r="R963">
        <v>0</v>
      </c>
      <c r="S963">
        <v>0</v>
      </c>
      <c r="T963">
        <v>0.2</v>
      </c>
      <c r="U963">
        <v>0</v>
      </c>
      <c r="V963">
        <v>0</v>
      </c>
      <c r="W963">
        <v>0</v>
      </c>
      <c r="X963">
        <v>0</v>
      </c>
      <c r="Y963">
        <v>0</v>
      </c>
      <c r="Z963">
        <v>0</v>
      </c>
      <c r="AA963">
        <v>0.1</v>
      </c>
      <c r="AB963">
        <v>0</v>
      </c>
      <c r="AC963">
        <v>36.200000000000003</v>
      </c>
      <c r="AD963">
        <v>0</v>
      </c>
      <c r="AE963">
        <v>0</v>
      </c>
      <c r="AF963">
        <v>0</v>
      </c>
      <c r="AG963">
        <v>0</v>
      </c>
      <c r="AH963">
        <v>0</v>
      </c>
      <c r="AI963">
        <v>0</v>
      </c>
      <c r="AJ963">
        <v>4.2</v>
      </c>
      <c r="AK963">
        <v>0</v>
      </c>
      <c r="AL963">
        <v>0</v>
      </c>
      <c r="AM963">
        <v>16.2</v>
      </c>
      <c r="AN963">
        <v>0</v>
      </c>
      <c r="AO963">
        <v>0</v>
      </c>
      <c r="AP963">
        <v>0.2</v>
      </c>
      <c r="AQ963">
        <v>12</v>
      </c>
      <c r="AR963">
        <v>18</v>
      </c>
      <c r="AS963">
        <v>1</v>
      </c>
      <c r="AT963">
        <v>1</v>
      </c>
      <c r="AU963">
        <v>1</v>
      </c>
      <c r="AV963">
        <v>1</v>
      </c>
      <c r="AW963">
        <v>1</v>
      </c>
      <c r="AX963">
        <v>1</v>
      </c>
      <c r="AY963">
        <v>1</v>
      </c>
      <c r="AZ963">
        <v>1</v>
      </c>
      <c r="BA963">
        <v>1</v>
      </c>
      <c r="BB963">
        <v>1</v>
      </c>
      <c r="BC963">
        <v>1</v>
      </c>
      <c r="BD963">
        <v>1</v>
      </c>
      <c r="BE963">
        <v>1</v>
      </c>
      <c r="BF963">
        <v>1</v>
      </c>
      <c r="BG963">
        <v>1</v>
      </c>
      <c r="BH963">
        <v>1</v>
      </c>
      <c r="BI963">
        <v>1</v>
      </c>
      <c r="BJ963">
        <v>1</v>
      </c>
      <c r="BK963">
        <v>1</v>
      </c>
      <c r="BL963">
        <v>1</v>
      </c>
      <c r="BM963">
        <v>1</v>
      </c>
      <c r="BN963">
        <v>1</v>
      </c>
      <c r="BO963">
        <v>1</v>
      </c>
      <c r="BP963">
        <v>1</v>
      </c>
      <c r="BQ963">
        <v>1</v>
      </c>
      <c r="BR963">
        <v>1</v>
      </c>
      <c r="BS963">
        <v>1</v>
      </c>
      <c r="BT963">
        <v>1</v>
      </c>
      <c r="BU963">
        <v>1</v>
      </c>
      <c r="BV963">
        <v>1</v>
      </c>
      <c r="BW963">
        <v>1</v>
      </c>
    </row>
    <row r="964" spans="1:75" x14ac:dyDescent="0.25">
      <c r="A964">
        <v>2449000</v>
      </c>
      <c r="B964">
        <v>2</v>
      </c>
      <c r="C964" s="1">
        <v>20455</v>
      </c>
      <c r="D964">
        <v>1</v>
      </c>
      <c r="E964">
        <v>30.2</v>
      </c>
      <c r="F964">
        <v>165.2</v>
      </c>
      <c r="G964">
        <v>19</v>
      </c>
      <c r="H964">
        <v>16</v>
      </c>
      <c r="I964">
        <v>1</v>
      </c>
      <c r="J964">
        <v>1</v>
      </c>
      <c r="K964">
        <v>0</v>
      </c>
      <c r="L964">
        <v>1328.09997558594</v>
      </c>
      <c r="M964">
        <v>1</v>
      </c>
      <c r="N964">
        <v>0</v>
      </c>
      <c r="O964">
        <v>0</v>
      </c>
      <c r="P964">
        <v>0</v>
      </c>
      <c r="Q964">
        <v>0.1</v>
      </c>
      <c r="R964">
        <v>0.2</v>
      </c>
      <c r="S964">
        <v>0.2</v>
      </c>
      <c r="T964">
        <v>0</v>
      </c>
      <c r="U964">
        <v>18.2</v>
      </c>
      <c r="V964">
        <v>0</v>
      </c>
      <c r="W964">
        <v>0.2</v>
      </c>
      <c r="X964">
        <v>0</v>
      </c>
      <c r="Y964">
        <v>0</v>
      </c>
      <c r="Z964">
        <v>0</v>
      </c>
      <c r="AA964">
        <v>0.1</v>
      </c>
      <c r="AB964">
        <v>0</v>
      </c>
      <c r="AC964">
        <v>0</v>
      </c>
      <c r="AD964">
        <v>9</v>
      </c>
      <c r="AE964">
        <v>28.1</v>
      </c>
      <c r="AF964">
        <v>30.2</v>
      </c>
      <c r="AG964">
        <v>0.4</v>
      </c>
      <c r="AH964">
        <v>0</v>
      </c>
      <c r="AI964">
        <v>12</v>
      </c>
      <c r="AJ964">
        <v>0</v>
      </c>
      <c r="AK964">
        <v>0</v>
      </c>
      <c r="AL964">
        <v>28.2</v>
      </c>
      <c r="AM964">
        <v>0</v>
      </c>
      <c r="AN964">
        <v>0.2</v>
      </c>
      <c r="AO964">
        <v>12</v>
      </c>
      <c r="AP964">
        <v>14</v>
      </c>
      <c r="AQ964">
        <v>0</v>
      </c>
      <c r="AR964">
        <v>12.1</v>
      </c>
      <c r="AS964">
        <v>1</v>
      </c>
      <c r="AT964">
        <v>1</v>
      </c>
      <c r="AU964">
        <v>1</v>
      </c>
      <c r="AV964">
        <v>1</v>
      </c>
      <c r="AW964">
        <v>1</v>
      </c>
      <c r="AX964">
        <v>1</v>
      </c>
      <c r="AY964">
        <v>1</v>
      </c>
      <c r="AZ964">
        <v>1</v>
      </c>
      <c r="BA964">
        <v>1</v>
      </c>
      <c r="BB964">
        <v>1</v>
      </c>
      <c r="BC964">
        <v>1</v>
      </c>
      <c r="BD964">
        <v>1</v>
      </c>
      <c r="BE964">
        <v>1</v>
      </c>
      <c r="BF964">
        <v>1</v>
      </c>
      <c r="BG964">
        <v>1</v>
      </c>
      <c r="BH964">
        <v>1</v>
      </c>
      <c r="BI964">
        <v>1</v>
      </c>
      <c r="BJ964">
        <v>1</v>
      </c>
      <c r="BK964">
        <v>1</v>
      </c>
      <c r="BL964">
        <v>1</v>
      </c>
      <c r="BM964">
        <v>1</v>
      </c>
      <c r="BN964">
        <v>1</v>
      </c>
      <c r="BO964">
        <v>1</v>
      </c>
      <c r="BP964">
        <v>1</v>
      </c>
      <c r="BQ964">
        <v>1</v>
      </c>
      <c r="BR964">
        <v>1</v>
      </c>
      <c r="BS964">
        <v>1</v>
      </c>
      <c r="BT964">
        <v>1</v>
      </c>
      <c r="BU964">
        <v>1</v>
      </c>
      <c r="BV964">
        <v>1</v>
      </c>
      <c r="BW964">
        <v>1</v>
      </c>
    </row>
    <row r="965" spans="1:75" x14ac:dyDescent="0.25">
      <c r="A965">
        <v>2449000</v>
      </c>
      <c r="B965">
        <v>2</v>
      </c>
      <c r="C965" s="1">
        <v>20486</v>
      </c>
      <c r="D965">
        <v>1</v>
      </c>
      <c r="E965">
        <v>31.2</v>
      </c>
      <c r="F965">
        <v>107.2</v>
      </c>
      <c r="G965">
        <v>13</v>
      </c>
      <c r="H965">
        <v>17</v>
      </c>
      <c r="I965">
        <v>1</v>
      </c>
      <c r="J965">
        <v>1</v>
      </c>
      <c r="K965">
        <v>0</v>
      </c>
      <c r="L965">
        <v>1328.09997558594</v>
      </c>
      <c r="M965">
        <v>1</v>
      </c>
      <c r="N965">
        <v>0.6</v>
      </c>
      <c r="O965">
        <v>0</v>
      </c>
      <c r="P965">
        <v>12.1</v>
      </c>
      <c r="Q965">
        <v>0</v>
      </c>
      <c r="R965">
        <v>0</v>
      </c>
      <c r="S965">
        <v>0</v>
      </c>
      <c r="T965">
        <v>0.1</v>
      </c>
      <c r="U965">
        <v>0</v>
      </c>
      <c r="V965">
        <v>0.2</v>
      </c>
      <c r="W965">
        <v>0.2</v>
      </c>
      <c r="X965">
        <v>0.6</v>
      </c>
      <c r="Y965">
        <v>0.7</v>
      </c>
      <c r="Z965">
        <v>31.2</v>
      </c>
      <c r="AA965">
        <v>0.2</v>
      </c>
      <c r="AB965">
        <v>0.6</v>
      </c>
      <c r="AC965">
        <v>10</v>
      </c>
      <c r="AD965">
        <v>0</v>
      </c>
      <c r="AE965">
        <v>0</v>
      </c>
      <c r="AF965">
        <v>0.2</v>
      </c>
      <c r="AG965">
        <v>0</v>
      </c>
      <c r="AH965">
        <v>0.1</v>
      </c>
      <c r="AI965">
        <v>6.2</v>
      </c>
      <c r="AJ965">
        <v>18.2</v>
      </c>
      <c r="AK965">
        <v>0</v>
      </c>
      <c r="AL965">
        <v>12</v>
      </c>
      <c r="AM965">
        <v>0</v>
      </c>
      <c r="AN965">
        <v>0</v>
      </c>
      <c r="AO965">
        <v>14</v>
      </c>
      <c r="AP965">
        <v>0</v>
      </c>
      <c r="AS965">
        <v>1</v>
      </c>
      <c r="AT965">
        <v>1</v>
      </c>
      <c r="AU965">
        <v>1</v>
      </c>
      <c r="AV965">
        <v>1</v>
      </c>
      <c r="AW965">
        <v>1</v>
      </c>
      <c r="AX965">
        <v>1</v>
      </c>
      <c r="AY965">
        <v>1</v>
      </c>
      <c r="AZ965">
        <v>1</v>
      </c>
      <c r="BA965">
        <v>1</v>
      </c>
      <c r="BB965">
        <v>1</v>
      </c>
      <c r="BC965">
        <v>1</v>
      </c>
      <c r="BD965">
        <v>1</v>
      </c>
      <c r="BE965">
        <v>1</v>
      </c>
      <c r="BF965">
        <v>1</v>
      </c>
      <c r="BG965">
        <v>1</v>
      </c>
      <c r="BH965">
        <v>1</v>
      </c>
      <c r="BI965">
        <v>1</v>
      </c>
      <c r="BJ965">
        <v>1</v>
      </c>
      <c r="BK965">
        <v>1</v>
      </c>
      <c r="BL965">
        <v>1</v>
      </c>
      <c r="BM965">
        <v>1</v>
      </c>
      <c r="BN965">
        <v>1</v>
      </c>
      <c r="BO965">
        <v>1</v>
      </c>
      <c r="BP965">
        <v>1</v>
      </c>
      <c r="BQ965">
        <v>1</v>
      </c>
      <c r="BR965">
        <v>1</v>
      </c>
      <c r="BS965">
        <v>1</v>
      </c>
      <c r="BT965">
        <v>1</v>
      </c>
      <c r="BU965">
        <v>1</v>
      </c>
      <c r="BV965">
        <v>0</v>
      </c>
      <c r="BW965">
        <v>0</v>
      </c>
    </row>
    <row r="966" spans="1:75" x14ac:dyDescent="0.25">
      <c r="A966">
        <v>2449000</v>
      </c>
      <c r="B966">
        <v>2</v>
      </c>
      <c r="C966" s="1">
        <v>20515</v>
      </c>
      <c r="D966">
        <v>1</v>
      </c>
      <c r="E966">
        <v>16</v>
      </c>
      <c r="F966">
        <v>96.4</v>
      </c>
      <c r="G966">
        <v>28</v>
      </c>
      <c r="H966">
        <v>16</v>
      </c>
      <c r="I966">
        <v>1</v>
      </c>
      <c r="J966">
        <v>1</v>
      </c>
      <c r="K966">
        <v>0</v>
      </c>
      <c r="L966">
        <v>1328.09997558594</v>
      </c>
      <c r="M966">
        <v>1</v>
      </c>
      <c r="N966">
        <v>6.2</v>
      </c>
      <c r="O966">
        <v>0</v>
      </c>
      <c r="P966">
        <v>0</v>
      </c>
      <c r="Q966">
        <v>0</v>
      </c>
      <c r="R966">
        <v>0</v>
      </c>
      <c r="S966">
        <v>0.4</v>
      </c>
      <c r="T966">
        <v>0</v>
      </c>
      <c r="U966">
        <v>0</v>
      </c>
      <c r="V966">
        <v>0.1</v>
      </c>
      <c r="W966">
        <v>6</v>
      </c>
      <c r="X966">
        <v>0</v>
      </c>
      <c r="Y966">
        <v>0.1</v>
      </c>
      <c r="Z966">
        <v>0.1</v>
      </c>
      <c r="AA966">
        <v>0</v>
      </c>
      <c r="AB966">
        <v>6.2</v>
      </c>
      <c r="AC966">
        <v>10.199999999999999</v>
      </c>
      <c r="AD966">
        <v>0</v>
      </c>
      <c r="AE966">
        <v>10.4</v>
      </c>
      <c r="AF966">
        <v>0</v>
      </c>
      <c r="AG966">
        <v>0</v>
      </c>
      <c r="AH966">
        <v>0</v>
      </c>
      <c r="AI966">
        <v>0.3</v>
      </c>
      <c r="AJ966">
        <v>0</v>
      </c>
      <c r="AK966">
        <v>12</v>
      </c>
      <c r="AL966">
        <v>0</v>
      </c>
      <c r="AM966">
        <v>10</v>
      </c>
      <c r="AN966">
        <v>0</v>
      </c>
      <c r="AO966">
        <v>16</v>
      </c>
      <c r="AP966">
        <v>6</v>
      </c>
      <c r="AQ966">
        <v>12.2</v>
      </c>
      <c r="AR966">
        <v>0.2</v>
      </c>
      <c r="AS966">
        <v>1</v>
      </c>
      <c r="AT966">
        <v>1</v>
      </c>
      <c r="AU966">
        <v>1</v>
      </c>
      <c r="AV966">
        <v>1</v>
      </c>
      <c r="AW966">
        <v>1</v>
      </c>
      <c r="AX966">
        <v>1</v>
      </c>
      <c r="AY966">
        <v>1</v>
      </c>
      <c r="AZ966">
        <v>1</v>
      </c>
      <c r="BA966">
        <v>1</v>
      </c>
      <c r="BB966">
        <v>1</v>
      </c>
      <c r="BC966">
        <v>1</v>
      </c>
      <c r="BD966">
        <v>1</v>
      </c>
      <c r="BE966">
        <v>1</v>
      </c>
      <c r="BF966">
        <v>1</v>
      </c>
      <c r="BG966">
        <v>1</v>
      </c>
      <c r="BH966">
        <v>1</v>
      </c>
      <c r="BI966">
        <v>1</v>
      </c>
      <c r="BJ966">
        <v>1</v>
      </c>
      <c r="BK966">
        <v>1</v>
      </c>
      <c r="BL966">
        <v>1</v>
      </c>
      <c r="BM966">
        <v>1</v>
      </c>
      <c r="BN966">
        <v>1</v>
      </c>
      <c r="BO966">
        <v>1</v>
      </c>
      <c r="BP966">
        <v>1</v>
      </c>
      <c r="BQ966">
        <v>1</v>
      </c>
      <c r="BR966">
        <v>1</v>
      </c>
      <c r="BS966">
        <v>1</v>
      </c>
      <c r="BT966">
        <v>1</v>
      </c>
      <c r="BU966">
        <v>1</v>
      </c>
      <c r="BV966">
        <v>1</v>
      </c>
      <c r="BW966">
        <v>1</v>
      </c>
    </row>
    <row r="967" spans="1:75" x14ac:dyDescent="0.25">
      <c r="A967">
        <v>2449000</v>
      </c>
      <c r="B967">
        <v>2</v>
      </c>
      <c r="C967" s="1">
        <v>20546</v>
      </c>
      <c r="D967">
        <v>1</v>
      </c>
      <c r="E967">
        <v>28.2</v>
      </c>
      <c r="F967">
        <v>154</v>
      </c>
      <c r="G967">
        <v>6</v>
      </c>
      <c r="H967">
        <v>17</v>
      </c>
      <c r="I967">
        <v>1</v>
      </c>
      <c r="J967">
        <v>1</v>
      </c>
      <c r="K967">
        <v>0</v>
      </c>
      <c r="L967">
        <v>1328.09997558594</v>
      </c>
      <c r="M967">
        <v>1</v>
      </c>
      <c r="N967">
        <v>0</v>
      </c>
      <c r="O967">
        <v>0</v>
      </c>
      <c r="P967">
        <v>0</v>
      </c>
      <c r="Q967">
        <v>0.1</v>
      </c>
      <c r="R967">
        <v>0</v>
      </c>
      <c r="S967">
        <v>28.2</v>
      </c>
      <c r="T967">
        <v>18</v>
      </c>
      <c r="U967">
        <v>20.2</v>
      </c>
      <c r="V967">
        <v>0</v>
      </c>
      <c r="W967">
        <v>0</v>
      </c>
      <c r="X967">
        <v>0.4</v>
      </c>
      <c r="Y967">
        <v>10</v>
      </c>
      <c r="Z967">
        <v>0</v>
      </c>
      <c r="AA967">
        <v>0.2</v>
      </c>
      <c r="AB967">
        <v>0</v>
      </c>
      <c r="AC967">
        <v>0.2</v>
      </c>
      <c r="AD967">
        <v>10.4</v>
      </c>
      <c r="AE967">
        <v>0.1</v>
      </c>
      <c r="AF967">
        <v>14</v>
      </c>
      <c r="AG967">
        <v>0.2</v>
      </c>
      <c r="AH967">
        <v>0</v>
      </c>
      <c r="AI967">
        <v>0.4</v>
      </c>
      <c r="AJ967">
        <v>10.199999999999999</v>
      </c>
      <c r="AK967">
        <v>0</v>
      </c>
      <c r="AL967">
        <v>0</v>
      </c>
      <c r="AM967">
        <v>0</v>
      </c>
      <c r="AN967">
        <v>10</v>
      </c>
      <c r="AO967">
        <v>22.2</v>
      </c>
      <c r="AP967">
        <v>9.1999999999999993</v>
      </c>
      <c r="AQ967">
        <v>0</v>
      </c>
      <c r="AS967">
        <v>1</v>
      </c>
      <c r="AT967">
        <v>1</v>
      </c>
      <c r="AU967">
        <v>1</v>
      </c>
      <c r="AV967">
        <v>1</v>
      </c>
      <c r="AW967">
        <v>1</v>
      </c>
      <c r="AX967">
        <v>1</v>
      </c>
      <c r="AY967">
        <v>1</v>
      </c>
      <c r="AZ967">
        <v>1</v>
      </c>
      <c r="BA967">
        <v>1</v>
      </c>
      <c r="BB967">
        <v>1</v>
      </c>
      <c r="BC967">
        <v>1</v>
      </c>
      <c r="BD967">
        <v>1</v>
      </c>
      <c r="BE967">
        <v>1</v>
      </c>
      <c r="BF967">
        <v>1</v>
      </c>
      <c r="BG967">
        <v>1</v>
      </c>
      <c r="BH967">
        <v>1</v>
      </c>
      <c r="BI967">
        <v>1</v>
      </c>
      <c r="BJ967">
        <v>1</v>
      </c>
      <c r="BK967">
        <v>1</v>
      </c>
      <c r="BL967">
        <v>1</v>
      </c>
      <c r="BM967">
        <v>1</v>
      </c>
      <c r="BN967">
        <v>1</v>
      </c>
      <c r="BO967">
        <v>1</v>
      </c>
      <c r="BP967">
        <v>1</v>
      </c>
      <c r="BQ967">
        <v>1</v>
      </c>
      <c r="BR967">
        <v>1</v>
      </c>
      <c r="BS967">
        <v>1</v>
      </c>
      <c r="BT967">
        <v>1</v>
      </c>
      <c r="BU967">
        <v>1</v>
      </c>
      <c r="BV967">
        <v>1</v>
      </c>
      <c r="BW967">
        <v>0</v>
      </c>
    </row>
    <row r="968" spans="1:75" x14ac:dyDescent="0.25">
      <c r="A968">
        <v>2449000</v>
      </c>
      <c r="B968">
        <v>2</v>
      </c>
      <c r="C968" s="1">
        <v>20576</v>
      </c>
      <c r="D968">
        <v>1</v>
      </c>
      <c r="E968">
        <v>20</v>
      </c>
      <c r="F968">
        <v>121.9</v>
      </c>
      <c r="G968">
        <v>5</v>
      </c>
      <c r="H968">
        <v>14</v>
      </c>
      <c r="I968">
        <v>1</v>
      </c>
      <c r="J968">
        <v>1</v>
      </c>
      <c r="K968">
        <v>0</v>
      </c>
      <c r="L968">
        <v>1328.09997558594</v>
      </c>
      <c r="M968">
        <v>1</v>
      </c>
      <c r="N968">
        <v>0.2</v>
      </c>
      <c r="O968">
        <v>14.2</v>
      </c>
      <c r="P968">
        <v>0</v>
      </c>
      <c r="Q968">
        <v>0</v>
      </c>
      <c r="R968">
        <v>20</v>
      </c>
      <c r="S968">
        <v>10</v>
      </c>
      <c r="T968">
        <v>12</v>
      </c>
      <c r="U968">
        <v>0.6</v>
      </c>
      <c r="V968">
        <v>8.1999999999999993</v>
      </c>
      <c r="W968">
        <v>10</v>
      </c>
      <c r="X968">
        <v>0</v>
      </c>
      <c r="Y968">
        <v>0</v>
      </c>
      <c r="Z968">
        <v>0</v>
      </c>
      <c r="AA968">
        <v>0</v>
      </c>
      <c r="AB968">
        <v>0</v>
      </c>
      <c r="AC968">
        <v>0</v>
      </c>
      <c r="AD968">
        <v>0</v>
      </c>
      <c r="AE968">
        <v>0.1</v>
      </c>
      <c r="AF968">
        <v>0</v>
      </c>
      <c r="AG968">
        <v>0</v>
      </c>
      <c r="AH968">
        <v>10</v>
      </c>
      <c r="AI968">
        <v>0.2</v>
      </c>
      <c r="AJ968">
        <v>0</v>
      </c>
      <c r="AK968">
        <v>10.199999999999999</v>
      </c>
      <c r="AL968">
        <v>16</v>
      </c>
      <c r="AM968">
        <v>0</v>
      </c>
      <c r="AN968">
        <v>0</v>
      </c>
      <c r="AO968">
        <v>0</v>
      </c>
      <c r="AP968">
        <v>0</v>
      </c>
      <c r="AQ968">
        <v>0</v>
      </c>
      <c r="AR968">
        <v>10.199999999999999</v>
      </c>
      <c r="AS968">
        <v>1</v>
      </c>
      <c r="AT968">
        <v>1</v>
      </c>
      <c r="AU968">
        <v>1</v>
      </c>
      <c r="AV968">
        <v>1</v>
      </c>
      <c r="AW968">
        <v>1</v>
      </c>
      <c r="AX968">
        <v>1</v>
      </c>
      <c r="AY968">
        <v>1</v>
      </c>
      <c r="AZ968">
        <v>1</v>
      </c>
      <c r="BA968">
        <v>1</v>
      </c>
      <c r="BB968">
        <v>1</v>
      </c>
      <c r="BC968">
        <v>1</v>
      </c>
      <c r="BD968">
        <v>1</v>
      </c>
      <c r="BE968">
        <v>1</v>
      </c>
      <c r="BF968">
        <v>1</v>
      </c>
      <c r="BG968">
        <v>1</v>
      </c>
      <c r="BH968">
        <v>1</v>
      </c>
      <c r="BI968">
        <v>1</v>
      </c>
      <c r="BJ968">
        <v>1</v>
      </c>
      <c r="BK968">
        <v>1</v>
      </c>
      <c r="BL968">
        <v>1</v>
      </c>
      <c r="BM968">
        <v>1</v>
      </c>
      <c r="BN968">
        <v>1</v>
      </c>
      <c r="BO968">
        <v>1</v>
      </c>
      <c r="BP968">
        <v>1</v>
      </c>
      <c r="BQ968">
        <v>1</v>
      </c>
      <c r="BR968">
        <v>1</v>
      </c>
      <c r="BS968">
        <v>1</v>
      </c>
      <c r="BT968">
        <v>1</v>
      </c>
      <c r="BU968">
        <v>1</v>
      </c>
      <c r="BV968">
        <v>1</v>
      </c>
      <c r="BW968">
        <v>1</v>
      </c>
    </row>
    <row r="969" spans="1:75" x14ac:dyDescent="0.25">
      <c r="A969">
        <v>2449000</v>
      </c>
      <c r="B969">
        <v>2</v>
      </c>
      <c r="C969" s="1">
        <v>20607</v>
      </c>
      <c r="D969">
        <v>1</v>
      </c>
      <c r="E969">
        <v>12.2</v>
      </c>
      <c r="F969">
        <v>103</v>
      </c>
      <c r="G969">
        <v>1</v>
      </c>
      <c r="H969">
        <v>16</v>
      </c>
      <c r="I969">
        <v>1</v>
      </c>
      <c r="J969">
        <v>1</v>
      </c>
      <c r="K969">
        <v>0</v>
      </c>
      <c r="L969">
        <v>1328.09997558594</v>
      </c>
      <c r="M969">
        <v>1</v>
      </c>
      <c r="N969">
        <v>12.2</v>
      </c>
      <c r="O969">
        <v>10</v>
      </c>
      <c r="P969">
        <v>4</v>
      </c>
      <c r="Q969">
        <v>10.199999999999999</v>
      </c>
      <c r="R969">
        <v>0</v>
      </c>
      <c r="S969">
        <v>0</v>
      </c>
      <c r="T969">
        <v>0.2</v>
      </c>
      <c r="U969">
        <v>0</v>
      </c>
      <c r="V969">
        <v>0</v>
      </c>
      <c r="W969">
        <v>0</v>
      </c>
      <c r="X969">
        <v>10</v>
      </c>
      <c r="Y969">
        <v>9.1999999999999993</v>
      </c>
      <c r="Z969">
        <v>10</v>
      </c>
      <c r="AA969">
        <v>0.2</v>
      </c>
      <c r="AB969">
        <v>0</v>
      </c>
      <c r="AC969">
        <v>0</v>
      </c>
      <c r="AD969">
        <v>0</v>
      </c>
      <c r="AE969">
        <v>10.199999999999999</v>
      </c>
      <c r="AF969">
        <v>0.4</v>
      </c>
      <c r="AG969">
        <v>0</v>
      </c>
      <c r="AH969">
        <v>0</v>
      </c>
      <c r="AI969">
        <v>0.4</v>
      </c>
      <c r="AJ969">
        <v>0.6</v>
      </c>
      <c r="AK969">
        <v>9.1999999999999993</v>
      </c>
      <c r="AL969">
        <v>0</v>
      </c>
      <c r="AM969">
        <v>6</v>
      </c>
      <c r="AN969">
        <v>10.199999999999999</v>
      </c>
      <c r="AO969">
        <v>0</v>
      </c>
      <c r="AP969">
        <v>0</v>
      </c>
      <c r="AQ969">
        <v>0</v>
      </c>
      <c r="AS969">
        <v>1</v>
      </c>
      <c r="AT969">
        <v>1</v>
      </c>
      <c r="AU969">
        <v>1</v>
      </c>
      <c r="AV969">
        <v>1</v>
      </c>
      <c r="AW969">
        <v>1</v>
      </c>
      <c r="AX969">
        <v>1</v>
      </c>
      <c r="AY969">
        <v>1</v>
      </c>
      <c r="AZ969">
        <v>1</v>
      </c>
      <c r="BA969">
        <v>1</v>
      </c>
      <c r="BB969">
        <v>1</v>
      </c>
      <c r="BC969">
        <v>1</v>
      </c>
      <c r="BD969">
        <v>1</v>
      </c>
      <c r="BE969">
        <v>1</v>
      </c>
      <c r="BF969">
        <v>1</v>
      </c>
      <c r="BG969">
        <v>1</v>
      </c>
      <c r="BH969">
        <v>1</v>
      </c>
      <c r="BI969">
        <v>1</v>
      </c>
      <c r="BJ969">
        <v>1</v>
      </c>
      <c r="BK969">
        <v>1</v>
      </c>
      <c r="BL969">
        <v>1</v>
      </c>
      <c r="BM969">
        <v>1</v>
      </c>
      <c r="BN969">
        <v>1</v>
      </c>
      <c r="BO969">
        <v>1</v>
      </c>
      <c r="BP969">
        <v>1</v>
      </c>
      <c r="BQ969">
        <v>1</v>
      </c>
      <c r="BR969">
        <v>1</v>
      </c>
      <c r="BS969">
        <v>1</v>
      </c>
      <c r="BT969">
        <v>1</v>
      </c>
      <c r="BU969">
        <v>1</v>
      </c>
      <c r="BV969">
        <v>1</v>
      </c>
      <c r="BW969">
        <v>0</v>
      </c>
    </row>
    <row r="970" spans="1:75" x14ac:dyDescent="0.25">
      <c r="A970">
        <v>2449000</v>
      </c>
      <c r="B970">
        <v>2</v>
      </c>
      <c r="C970" s="1">
        <v>20637</v>
      </c>
      <c r="D970">
        <v>1</v>
      </c>
      <c r="E970">
        <v>24.4</v>
      </c>
      <c r="F970">
        <v>97.3</v>
      </c>
      <c r="G970">
        <v>31</v>
      </c>
      <c r="H970">
        <v>14</v>
      </c>
      <c r="I970">
        <v>1</v>
      </c>
      <c r="J970">
        <v>1</v>
      </c>
      <c r="K970">
        <v>0</v>
      </c>
      <c r="L970">
        <v>1328.09997558594</v>
      </c>
      <c r="M970">
        <v>1</v>
      </c>
      <c r="N970">
        <v>0</v>
      </c>
      <c r="O970">
        <v>0.2</v>
      </c>
      <c r="P970">
        <v>0.1</v>
      </c>
      <c r="Q970">
        <v>0</v>
      </c>
      <c r="R970">
        <v>6.2</v>
      </c>
      <c r="S970">
        <v>0</v>
      </c>
      <c r="T970">
        <v>0</v>
      </c>
      <c r="U970">
        <v>0.2</v>
      </c>
      <c r="V970">
        <v>0</v>
      </c>
      <c r="W970">
        <v>0</v>
      </c>
      <c r="X970">
        <v>0</v>
      </c>
      <c r="Y970">
        <v>0</v>
      </c>
      <c r="Z970">
        <v>0</v>
      </c>
      <c r="AA970">
        <v>6.2</v>
      </c>
      <c r="AB970">
        <v>9</v>
      </c>
      <c r="AC970">
        <v>6.2</v>
      </c>
      <c r="AD970">
        <v>6</v>
      </c>
      <c r="AE970">
        <v>0</v>
      </c>
      <c r="AF970">
        <v>0</v>
      </c>
      <c r="AG970">
        <v>0</v>
      </c>
      <c r="AH970">
        <v>0</v>
      </c>
      <c r="AI970">
        <v>0</v>
      </c>
      <c r="AJ970">
        <v>8.1999999999999993</v>
      </c>
      <c r="AK970">
        <v>18.2</v>
      </c>
      <c r="AL970">
        <v>10</v>
      </c>
      <c r="AM970">
        <v>0</v>
      </c>
      <c r="AN970">
        <v>0</v>
      </c>
      <c r="AO970">
        <v>2.2000000000000002</v>
      </c>
      <c r="AP970">
        <v>0</v>
      </c>
      <c r="AQ970">
        <v>0.2</v>
      </c>
      <c r="AR970">
        <v>24.4</v>
      </c>
      <c r="AS970">
        <v>1</v>
      </c>
      <c r="AT970">
        <v>1</v>
      </c>
      <c r="AU970">
        <v>1</v>
      </c>
      <c r="AV970">
        <v>1</v>
      </c>
      <c r="AW970">
        <v>1</v>
      </c>
      <c r="AX970">
        <v>1</v>
      </c>
      <c r="AY970">
        <v>1</v>
      </c>
      <c r="AZ970">
        <v>1</v>
      </c>
      <c r="BA970">
        <v>1</v>
      </c>
      <c r="BB970">
        <v>1</v>
      </c>
      <c r="BC970">
        <v>1</v>
      </c>
      <c r="BD970">
        <v>1</v>
      </c>
      <c r="BE970">
        <v>1</v>
      </c>
      <c r="BF970">
        <v>1</v>
      </c>
      <c r="BG970">
        <v>1</v>
      </c>
      <c r="BH970">
        <v>1</v>
      </c>
      <c r="BI970">
        <v>1</v>
      </c>
      <c r="BJ970">
        <v>1</v>
      </c>
      <c r="BK970">
        <v>1</v>
      </c>
      <c r="BL970">
        <v>1</v>
      </c>
      <c r="BM970">
        <v>1</v>
      </c>
      <c r="BN970">
        <v>1</v>
      </c>
      <c r="BO970">
        <v>1</v>
      </c>
      <c r="BP970">
        <v>1</v>
      </c>
      <c r="BQ970">
        <v>1</v>
      </c>
      <c r="BR970">
        <v>1</v>
      </c>
      <c r="BS970">
        <v>1</v>
      </c>
      <c r="BT970">
        <v>1</v>
      </c>
      <c r="BU970">
        <v>1</v>
      </c>
      <c r="BV970">
        <v>1</v>
      </c>
      <c r="BW970">
        <v>1</v>
      </c>
    </row>
    <row r="971" spans="1:75" x14ac:dyDescent="0.25">
      <c r="A971">
        <v>2449000</v>
      </c>
      <c r="B971">
        <v>2</v>
      </c>
      <c r="C971" s="1">
        <v>20668</v>
      </c>
      <c r="D971">
        <v>1</v>
      </c>
      <c r="E971">
        <v>34.200000000000003</v>
      </c>
      <c r="F971">
        <v>106.5</v>
      </c>
      <c r="G971">
        <v>1</v>
      </c>
      <c r="H971">
        <v>11</v>
      </c>
      <c r="I971">
        <v>1</v>
      </c>
      <c r="J971">
        <v>1</v>
      </c>
      <c r="K971">
        <v>0</v>
      </c>
      <c r="L971">
        <v>1328.09997558594</v>
      </c>
      <c r="M971">
        <v>1</v>
      </c>
      <c r="N971">
        <v>34.200000000000003</v>
      </c>
      <c r="O971">
        <v>22</v>
      </c>
      <c r="P971">
        <v>21</v>
      </c>
      <c r="Q971">
        <v>18</v>
      </c>
      <c r="R971">
        <v>0.4</v>
      </c>
      <c r="S971">
        <v>0</v>
      </c>
      <c r="T971">
        <v>0.2</v>
      </c>
      <c r="U971">
        <v>0</v>
      </c>
      <c r="V971">
        <v>0</v>
      </c>
      <c r="W971">
        <v>0</v>
      </c>
      <c r="X971">
        <v>0</v>
      </c>
      <c r="Y971">
        <v>0.2</v>
      </c>
      <c r="Z971">
        <v>0</v>
      </c>
      <c r="AA971">
        <v>0</v>
      </c>
      <c r="AB971">
        <v>0.1</v>
      </c>
      <c r="AC971">
        <v>0</v>
      </c>
      <c r="AD971">
        <v>0</v>
      </c>
      <c r="AE971">
        <v>0.2</v>
      </c>
      <c r="AF971">
        <v>0</v>
      </c>
      <c r="AG971">
        <v>0</v>
      </c>
      <c r="AH971">
        <v>0</v>
      </c>
      <c r="AI971">
        <v>0.2</v>
      </c>
      <c r="AJ971">
        <v>0</v>
      </c>
      <c r="AK971">
        <v>10</v>
      </c>
      <c r="AL971">
        <v>0</v>
      </c>
      <c r="AM971">
        <v>0</v>
      </c>
      <c r="AN971">
        <v>0</v>
      </c>
      <c r="AO971">
        <v>0</v>
      </c>
      <c r="AP971">
        <v>0</v>
      </c>
      <c r="AQ971">
        <v>0</v>
      </c>
      <c r="AR971">
        <v>0</v>
      </c>
      <c r="AS971">
        <v>1</v>
      </c>
      <c r="AT971">
        <v>1</v>
      </c>
      <c r="AU971">
        <v>1</v>
      </c>
      <c r="AV971">
        <v>1</v>
      </c>
      <c r="AW971">
        <v>1</v>
      </c>
      <c r="AX971">
        <v>1</v>
      </c>
      <c r="AY971">
        <v>1</v>
      </c>
      <c r="AZ971">
        <v>1</v>
      </c>
      <c r="BA971">
        <v>1</v>
      </c>
      <c r="BB971">
        <v>1</v>
      </c>
      <c r="BC971">
        <v>1</v>
      </c>
      <c r="BD971">
        <v>1</v>
      </c>
      <c r="BE971">
        <v>1</v>
      </c>
      <c r="BF971">
        <v>1</v>
      </c>
      <c r="BG971">
        <v>1</v>
      </c>
      <c r="BH971">
        <v>1</v>
      </c>
      <c r="BI971">
        <v>1</v>
      </c>
      <c r="BJ971">
        <v>1</v>
      </c>
      <c r="BK971">
        <v>1</v>
      </c>
      <c r="BL971">
        <v>1</v>
      </c>
      <c r="BM971">
        <v>1</v>
      </c>
      <c r="BN971">
        <v>1</v>
      </c>
      <c r="BO971">
        <v>1</v>
      </c>
      <c r="BP971">
        <v>1</v>
      </c>
      <c r="BQ971">
        <v>1</v>
      </c>
      <c r="BR971">
        <v>1</v>
      </c>
      <c r="BS971">
        <v>1</v>
      </c>
      <c r="BT971">
        <v>1</v>
      </c>
      <c r="BU971">
        <v>1</v>
      </c>
      <c r="BV971">
        <v>1</v>
      </c>
      <c r="BW971">
        <v>1</v>
      </c>
    </row>
    <row r="972" spans="1:75" x14ac:dyDescent="0.25">
      <c r="A972">
        <v>2449000</v>
      </c>
      <c r="B972">
        <v>2</v>
      </c>
      <c r="C972" s="1">
        <v>20699</v>
      </c>
      <c r="D972">
        <v>1</v>
      </c>
      <c r="E972">
        <v>18.2</v>
      </c>
      <c r="F972">
        <v>85.2</v>
      </c>
      <c r="G972">
        <v>7</v>
      </c>
      <c r="H972">
        <v>12</v>
      </c>
      <c r="I972">
        <v>1</v>
      </c>
      <c r="J972">
        <v>1</v>
      </c>
      <c r="K972">
        <v>0</v>
      </c>
      <c r="L972">
        <v>1328.09997558594</v>
      </c>
      <c r="M972">
        <v>1</v>
      </c>
      <c r="N972">
        <v>0</v>
      </c>
      <c r="O972">
        <v>0</v>
      </c>
      <c r="P972">
        <v>0</v>
      </c>
      <c r="Q972">
        <v>0.2</v>
      </c>
      <c r="R972">
        <v>0</v>
      </c>
      <c r="S972">
        <v>0</v>
      </c>
      <c r="T972">
        <v>18.2</v>
      </c>
      <c r="U972">
        <v>0</v>
      </c>
      <c r="V972">
        <v>10.199999999999999</v>
      </c>
      <c r="W972">
        <v>15</v>
      </c>
      <c r="X972">
        <v>0</v>
      </c>
      <c r="Y972">
        <v>0.2</v>
      </c>
      <c r="Z972">
        <v>0</v>
      </c>
      <c r="AA972">
        <v>4.2</v>
      </c>
      <c r="AB972">
        <v>0.3</v>
      </c>
      <c r="AC972">
        <v>6.2</v>
      </c>
      <c r="AD972">
        <v>10.1</v>
      </c>
      <c r="AE972">
        <v>0</v>
      </c>
      <c r="AF972">
        <v>0</v>
      </c>
      <c r="AG972">
        <v>0</v>
      </c>
      <c r="AH972">
        <v>0</v>
      </c>
      <c r="AI972">
        <v>0</v>
      </c>
      <c r="AJ972">
        <v>5.2</v>
      </c>
      <c r="AK972">
        <v>0</v>
      </c>
      <c r="AL972">
        <v>0</v>
      </c>
      <c r="AM972">
        <v>15.2</v>
      </c>
      <c r="AN972">
        <v>0</v>
      </c>
      <c r="AO972">
        <v>0.2</v>
      </c>
      <c r="AP972">
        <v>0</v>
      </c>
      <c r="AQ972">
        <v>0</v>
      </c>
      <c r="AS972">
        <v>1</v>
      </c>
      <c r="AT972">
        <v>1</v>
      </c>
      <c r="AU972">
        <v>1</v>
      </c>
      <c r="AV972">
        <v>1</v>
      </c>
      <c r="AW972">
        <v>1</v>
      </c>
      <c r="AX972">
        <v>1</v>
      </c>
      <c r="AY972">
        <v>1</v>
      </c>
      <c r="AZ972">
        <v>1</v>
      </c>
      <c r="BA972">
        <v>1</v>
      </c>
      <c r="BB972">
        <v>1</v>
      </c>
      <c r="BC972">
        <v>1</v>
      </c>
      <c r="BD972">
        <v>1</v>
      </c>
      <c r="BE972">
        <v>1</v>
      </c>
      <c r="BF972">
        <v>1</v>
      </c>
      <c r="BG972">
        <v>1</v>
      </c>
      <c r="BH972">
        <v>1</v>
      </c>
      <c r="BI972">
        <v>1</v>
      </c>
      <c r="BJ972">
        <v>1</v>
      </c>
      <c r="BK972">
        <v>1</v>
      </c>
      <c r="BL972">
        <v>1</v>
      </c>
      <c r="BM972">
        <v>1</v>
      </c>
      <c r="BN972">
        <v>1</v>
      </c>
      <c r="BO972">
        <v>1</v>
      </c>
      <c r="BP972">
        <v>1</v>
      </c>
      <c r="BQ972">
        <v>1</v>
      </c>
      <c r="BR972">
        <v>1</v>
      </c>
      <c r="BS972">
        <v>1</v>
      </c>
      <c r="BT972">
        <v>1</v>
      </c>
      <c r="BU972">
        <v>1</v>
      </c>
      <c r="BV972">
        <v>1</v>
      </c>
      <c r="BW972">
        <v>0</v>
      </c>
    </row>
    <row r="973" spans="1:75" x14ac:dyDescent="0.25">
      <c r="A973">
        <v>2449000</v>
      </c>
      <c r="B973">
        <v>2</v>
      </c>
      <c r="C973" s="1">
        <v>20729</v>
      </c>
      <c r="D973">
        <v>1</v>
      </c>
      <c r="E973">
        <v>66.2</v>
      </c>
      <c r="F973">
        <v>183.4</v>
      </c>
      <c r="G973">
        <v>23</v>
      </c>
      <c r="H973">
        <v>13</v>
      </c>
      <c r="I973">
        <v>1</v>
      </c>
      <c r="J973">
        <v>1</v>
      </c>
      <c r="K973">
        <v>0</v>
      </c>
      <c r="L973">
        <v>1328.09997558594</v>
      </c>
      <c r="M973">
        <v>1</v>
      </c>
      <c r="N973">
        <v>0</v>
      </c>
      <c r="O973">
        <v>0</v>
      </c>
      <c r="P973">
        <v>0</v>
      </c>
      <c r="Q973">
        <v>0</v>
      </c>
      <c r="R973">
        <v>0.2</v>
      </c>
      <c r="S973">
        <v>0</v>
      </c>
      <c r="T973">
        <v>0</v>
      </c>
      <c r="U973">
        <v>0</v>
      </c>
      <c r="V973">
        <v>18.2</v>
      </c>
      <c r="W973">
        <v>14.4</v>
      </c>
      <c r="X973">
        <v>10</v>
      </c>
      <c r="Y973">
        <v>5.2</v>
      </c>
      <c r="Z973">
        <v>0.4</v>
      </c>
      <c r="AA973">
        <v>0</v>
      </c>
      <c r="AB973">
        <v>0</v>
      </c>
      <c r="AC973">
        <v>0</v>
      </c>
      <c r="AD973">
        <v>12</v>
      </c>
      <c r="AE973">
        <v>0</v>
      </c>
      <c r="AF973">
        <v>0</v>
      </c>
      <c r="AG973">
        <v>0</v>
      </c>
      <c r="AH973">
        <v>0</v>
      </c>
      <c r="AI973">
        <v>12</v>
      </c>
      <c r="AJ973">
        <v>66.2</v>
      </c>
      <c r="AK973">
        <v>16</v>
      </c>
      <c r="AL973">
        <v>0</v>
      </c>
      <c r="AM973">
        <v>0</v>
      </c>
      <c r="AN973">
        <v>0</v>
      </c>
      <c r="AO973">
        <v>6.2</v>
      </c>
      <c r="AP973">
        <v>0</v>
      </c>
      <c r="AQ973">
        <v>12.2</v>
      </c>
      <c r="AR973">
        <v>10.4</v>
      </c>
      <c r="AS973">
        <v>1</v>
      </c>
      <c r="AT973">
        <v>1</v>
      </c>
      <c r="AU973">
        <v>1</v>
      </c>
      <c r="AV973">
        <v>1</v>
      </c>
      <c r="AW973">
        <v>1</v>
      </c>
      <c r="AX973">
        <v>1</v>
      </c>
      <c r="AY973">
        <v>1</v>
      </c>
      <c r="AZ973">
        <v>1</v>
      </c>
      <c r="BA973">
        <v>1</v>
      </c>
      <c r="BB973">
        <v>1</v>
      </c>
      <c r="BC973">
        <v>1</v>
      </c>
      <c r="BD973">
        <v>1</v>
      </c>
      <c r="BE973">
        <v>1</v>
      </c>
      <c r="BF973">
        <v>1</v>
      </c>
      <c r="BG973">
        <v>1</v>
      </c>
      <c r="BH973">
        <v>1</v>
      </c>
      <c r="BI973">
        <v>1</v>
      </c>
      <c r="BJ973">
        <v>1</v>
      </c>
      <c r="BK973">
        <v>1</v>
      </c>
      <c r="BL973">
        <v>1</v>
      </c>
      <c r="BM973">
        <v>1</v>
      </c>
      <c r="BN973">
        <v>1</v>
      </c>
      <c r="BO973">
        <v>1</v>
      </c>
      <c r="BP973">
        <v>1</v>
      </c>
      <c r="BQ973">
        <v>1</v>
      </c>
      <c r="BR973">
        <v>1</v>
      </c>
      <c r="BS973">
        <v>1</v>
      </c>
      <c r="BT973">
        <v>1</v>
      </c>
      <c r="BU973">
        <v>1</v>
      </c>
      <c r="BV973">
        <v>1</v>
      </c>
      <c r="BW973">
        <v>1</v>
      </c>
    </row>
    <row r="974" spans="1:75" x14ac:dyDescent="0.25">
      <c r="A974">
        <v>2449000</v>
      </c>
      <c r="B974">
        <v>2</v>
      </c>
      <c r="C974" s="1">
        <v>20760</v>
      </c>
      <c r="D974">
        <v>1</v>
      </c>
      <c r="E974">
        <v>8.1999999999999993</v>
      </c>
      <c r="F974">
        <v>15</v>
      </c>
      <c r="G974">
        <v>9</v>
      </c>
      <c r="H974">
        <v>5</v>
      </c>
      <c r="I974">
        <v>1</v>
      </c>
      <c r="J974">
        <v>1</v>
      </c>
      <c r="K974">
        <v>0</v>
      </c>
      <c r="L974">
        <v>1328.09997558594</v>
      </c>
      <c r="M974">
        <v>1</v>
      </c>
      <c r="N974">
        <v>0</v>
      </c>
      <c r="O974">
        <v>0</v>
      </c>
      <c r="P974">
        <v>0</v>
      </c>
      <c r="Q974">
        <v>0.2</v>
      </c>
      <c r="R974">
        <v>0</v>
      </c>
      <c r="S974">
        <v>0</v>
      </c>
      <c r="T974">
        <v>0.2</v>
      </c>
      <c r="U974">
        <v>0.2</v>
      </c>
      <c r="V974">
        <v>8.1999999999999993</v>
      </c>
      <c r="W974">
        <v>0</v>
      </c>
      <c r="X974">
        <v>0</v>
      </c>
      <c r="Y974">
        <v>0</v>
      </c>
      <c r="Z974">
        <v>6.2</v>
      </c>
      <c r="AA974">
        <v>0</v>
      </c>
      <c r="AB974">
        <v>0</v>
      </c>
      <c r="AC974">
        <v>0</v>
      </c>
      <c r="AD974">
        <v>0</v>
      </c>
      <c r="AE974">
        <v>0</v>
      </c>
      <c r="AF974">
        <v>0</v>
      </c>
      <c r="AG974">
        <v>0</v>
      </c>
      <c r="AH974">
        <v>0</v>
      </c>
      <c r="AI974">
        <v>0</v>
      </c>
      <c r="AJ974">
        <v>0</v>
      </c>
      <c r="AK974">
        <v>0</v>
      </c>
      <c r="AL974">
        <v>0</v>
      </c>
      <c r="AM974">
        <v>0</v>
      </c>
      <c r="AN974">
        <v>0</v>
      </c>
      <c r="AO974">
        <v>0</v>
      </c>
      <c r="AP974">
        <v>0</v>
      </c>
      <c r="AQ974">
        <v>0</v>
      </c>
      <c r="AS974">
        <v>1</v>
      </c>
      <c r="AT974">
        <v>1</v>
      </c>
      <c r="AU974">
        <v>1</v>
      </c>
      <c r="AV974">
        <v>1</v>
      </c>
      <c r="AW974">
        <v>1</v>
      </c>
      <c r="AX974">
        <v>1</v>
      </c>
      <c r="AY974">
        <v>1</v>
      </c>
      <c r="AZ974">
        <v>1</v>
      </c>
      <c r="BA974">
        <v>1</v>
      </c>
      <c r="BB974">
        <v>1</v>
      </c>
      <c r="BC974">
        <v>1</v>
      </c>
      <c r="BD974">
        <v>1</v>
      </c>
      <c r="BE974">
        <v>1</v>
      </c>
      <c r="BF974">
        <v>1</v>
      </c>
      <c r="BG974">
        <v>1</v>
      </c>
      <c r="BH974">
        <v>1</v>
      </c>
      <c r="BI974">
        <v>1</v>
      </c>
      <c r="BJ974">
        <v>1</v>
      </c>
      <c r="BK974">
        <v>1</v>
      </c>
      <c r="BL974">
        <v>1</v>
      </c>
      <c r="BM974">
        <v>1</v>
      </c>
      <c r="BN974">
        <v>1</v>
      </c>
      <c r="BO974">
        <v>1</v>
      </c>
      <c r="BP974">
        <v>1</v>
      </c>
      <c r="BQ974">
        <v>1</v>
      </c>
      <c r="BR974">
        <v>1</v>
      </c>
      <c r="BS974">
        <v>1</v>
      </c>
      <c r="BT974">
        <v>1</v>
      </c>
      <c r="BU974">
        <v>1</v>
      </c>
      <c r="BV974">
        <v>1</v>
      </c>
      <c r="BW974">
        <v>0</v>
      </c>
    </row>
    <row r="975" spans="1:75" x14ac:dyDescent="0.25">
      <c r="A975">
        <v>2449000</v>
      </c>
      <c r="B975">
        <v>2</v>
      </c>
      <c r="C975" s="1">
        <v>20790</v>
      </c>
      <c r="D975">
        <v>1</v>
      </c>
      <c r="E975">
        <v>38.200000000000003</v>
      </c>
      <c r="F975">
        <v>93</v>
      </c>
      <c r="G975">
        <v>6</v>
      </c>
      <c r="H975">
        <v>12</v>
      </c>
      <c r="I975">
        <v>1</v>
      </c>
      <c r="J975">
        <v>1</v>
      </c>
      <c r="K975">
        <v>0</v>
      </c>
      <c r="L975">
        <v>1328.09997558594</v>
      </c>
      <c r="M975">
        <v>1</v>
      </c>
      <c r="N975">
        <v>0</v>
      </c>
      <c r="O975">
        <v>0</v>
      </c>
      <c r="P975">
        <v>0</v>
      </c>
      <c r="Q975">
        <v>0</v>
      </c>
      <c r="R975">
        <v>0</v>
      </c>
      <c r="S975">
        <v>38.200000000000003</v>
      </c>
      <c r="T975">
        <v>0.4</v>
      </c>
      <c r="U975">
        <v>0.2</v>
      </c>
      <c r="V975">
        <v>0</v>
      </c>
      <c r="W975">
        <v>0</v>
      </c>
      <c r="X975">
        <v>0</v>
      </c>
      <c r="Y975">
        <v>0</v>
      </c>
      <c r="Z975">
        <v>0.2</v>
      </c>
      <c r="AA975">
        <v>6.4</v>
      </c>
      <c r="AB975">
        <v>22.4</v>
      </c>
      <c r="AC975">
        <v>0</v>
      </c>
      <c r="AD975">
        <v>0</v>
      </c>
      <c r="AE975">
        <v>0</v>
      </c>
      <c r="AF975">
        <v>6.2</v>
      </c>
      <c r="AG975">
        <v>0.4</v>
      </c>
      <c r="AH975">
        <v>0</v>
      </c>
      <c r="AI975">
        <v>0</v>
      </c>
      <c r="AJ975">
        <v>12</v>
      </c>
      <c r="AK975">
        <v>6.2</v>
      </c>
      <c r="AL975">
        <v>0</v>
      </c>
      <c r="AM975">
        <v>0.2</v>
      </c>
      <c r="AN975">
        <v>0</v>
      </c>
      <c r="AO975">
        <v>0</v>
      </c>
      <c r="AP975">
        <v>0</v>
      </c>
      <c r="AQ975">
        <v>0.2</v>
      </c>
      <c r="AR975">
        <v>0</v>
      </c>
      <c r="AS975">
        <v>1</v>
      </c>
      <c r="AT975">
        <v>1</v>
      </c>
      <c r="AU975">
        <v>1</v>
      </c>
      <c r="AV975">
        <v>1</v>
      </c>
      <c r="AW975">
        <v>1</v>
      </c>
      <c r="AX975">
        <v>1</v>
      </c>
      <c r="AY975">
        <v>1</v>
      </c>
      <c r="AZ975">
        <v>1</v>
      </c>
      <c r="BA975">
        <v>1</v>
      </c>
      <c r="BB975">
        <v>1</v>
      </c>
      <c r="BC975">
        <v>1</v>
      </c>
      <c r="BD975">
        <v>1</v>
      </c>
      <c r="BE975">
        <v>1</v>
      </c>
      <c r="BF975">
        <v>1</v>
      </c>
      <c r="BG975">
        <v>1</v>
      </c>
      <c r="BH975">
        <v>1</v>
      </c>
      <c r="BI975">
        <v>1</v>
      </c>
      <c r="BJ975">
        <v>1</v>
      </c>
      <c r="BK975">
        <v>1</v>
      </c>
      <c r="BL975">
        <v>1</v>
      </c>
      <c r="BM975">
        <v>1</v>
      </c>
      <c r="BN975">
        <v>1</v>
      </c>
      <c r="BO975">
        <v>1</v>
      </c>
      <c r="BP975">
        <v>1</v>
      </c>
      <c r="BQ975">
        <v>1</v>
      </c>
      <c r="BR975">
        <v>1</v>
      </c>
      <c r="BS975">
        <v>1</v>
      </c>
      <c r="BT975">
        <v>1</v>
      </c>
      <c r="BU975">
        <v>1</v>
      </c>
      <c r="BV975">
        <v>1</v>
      </c>
      <c r="BW975">
        <v>1</v>
      </c>
    </row>
    <row r="976" spans="1:75" x14ac:dyDescent="0.25">
      <c r="A976">
        <v>2449000</v>
      </c>
      <c r="B976">
        <v>2</v>
      </c>
      <c r="C976" s="1">
        <v>20821</v>
      </c>
      <c r="D976">
        <v>1</v>
      </c>
      <c r="E976">
        <v>60.4</v>
      </c>
      <c r="F976">
        <v>284.10000000000002</v>
      </c>
      <c r="G976">
        <v>20</v>
      </c>
      <c r="H976">
        <v>18</v>
      </c>
      <c r="I976">
        <v>1</v>
      </c>
      <c r="J976">
        <v>1</v>
      </c>
      <c r="K976">
        <v>0</v>
      </c>
      <c r="L976">
        <v>2028.09997558594</v>
      </c>
      <c r="M976">
        <v>1</v>
      </c>
      <c r="N976">
        <v>0</v>
      </c>
      <c r="O976">
        <v>0</v>
      </c>
      <c r="P976">
        <v>0.1</v>
      </c>
      <c r="Q976">
        <v>0</v>
      </c>
      <c r="R976">
        <v>0</v>
      </c>
      <c r="S976">
        <v>0</v>
      </c>
      <c r="T976">
        <v>10.199999999999999</v>
      </c>
      <c r="U976">
        <v>6</v>
      </c>
      <c r="V976">
        <v>12.2</v>
      </c>
      <c r="W976">
        <v>0</v>
      </c>
      <c r="X976">
        <v>0</v>
      </c>
      <c r="Y976">
        <v>0</v>
      </c>
      <c r="Z976">
        <v>0.2</v>
      </c>
      <c r="AA976">
        <v>0.4</v>
      </c>
      <c r="AB976">
        <v>16.2</v>
      </c>
      <c r="AC976">
        <v>32.4</v>
      </c>
      <c r="AD976">
        <v>4.2</v>
      </c>
      <c r="AE976">
        <v>0</v>
      </c>
      <c r="AF976">
        <v>10.199999999999999</v>
      </c>
      <c r="AG976">
        <v>60.4</v>
      </c>
      <c r="AH976">
        <v>0</v>
      </c>
      <c r="AI976">
        <v>50.2</v>
      </c>
      <c r="AJ976">
        <v>42.2</v>
      </c>
      <c r="AK976">
        <v>10.199999999999999</v>
      </c>
      <c r="AL976">
        <v>12.2</v>
      </c>
      <c r="AM976">
        <v>6.4</v>
      </c>
      <c r="AN976">
        <v>0</v>
      </c>
      <c r="AO976">
        <v>4.2</v>
      </c>
      <c r="AP976">
        <v>0</v>
      </c>
      <c r="AQ976">
        <v>0</v>
      </c>
      <c r="AR976">
        <v>6.2</v>
      </c>
      <c r="AS976">
        <v>1</v>
      </c>
      <c r="AT976">
        <v>1</v>
      </c>
      <c r="AU976">
        <v>1</v>
      </c>
      <c r="AV976">
        <v>1</v>
      </c>
      <c r="AW976">
        <v>1</v>
      </c>
      <c r="AX976">
        <v>1</v>
      </c>
      <c r="AY976">
        <v>1</v>
      </c>
      <c r="AZ976">
        <v>1</v>
      </c>
      <c r="BA976">
        <v>1</v>
      </c>
      <c r="BB976">
        <v>1</v>
      </c>
      <c r="BC976">
        <v>1</v>
      </c>
      <c r="BD976">
        <v>1</v>
      </c>
      <c r="BE976">
        <v>1</v>
      </c>
      <c r="BF976">
        <v>1</v>
      </c>
      <c r="BG976">
        <v>1</v>
      </c>
      <c r="BH976">
        <v>1</v>
      </c>
      <c r="BI976">
        <v>1</v>
      </c>
      <c r="BJ976">
        <v>1</v>
      </c>
      <c r="BK976">
        <v>1</v>
      </c>
      <c r="BL976">
        <v>1</v>
      </c>
      <c r="BM976">
        <v>1</v>
      </c>
      <c r="BN976">
        <v>1</v>
      </c>
      <c r="BO976">
        <v>1</v>
      </c>
      <c r="BP976">
        <v>1</v>
      </c>
      <c r="BQ976">
        <v>1</v>
      </c>
      <c r="BR976">
        <v>1</v>
      </c>
      <c r="BS976">
        <v>1</v>
      </c>
      <c r="BT976">
        <v>1</v>
      </c>
      <c r="BU976">
        <v>1</v>
      </c>
      <c r="BV976">
        <v>1</v>
      </c>
      <c r="BW976">
        <v>1</v>
      </c>
    </row>
    <row r="977" spans="1:75" x14ac:dyDescent="0.25">
      <c r="A977">
        <v>2449000</v>
      </c>
      <c r="B977">
        <v>2</v>
      </c>
      <c r="C977" s="1">
        <v>20852</v>
      </c>
      <c r="D977">
        <v>1</v>
      </c>
      <c r="E977">
        <v>28.2</v>
      </c>
      <c r="F977">
        <v>100.4</v>
      </c>
      <c r="G977">
        <v>2</v>
      </c>
      <c r="H977">
        <v>11</v>
      </c>
      <c r="I977">
        <v>1</v>
      </c>
      <c r="J977">
        <v>1</v>
      </c>
      <c r="K977">
        <v>0</v>
      </c>
      <c r="L977">
        <v>2028.09997558594</v>
      </c>
      <c r="M977">
        <v>1</v>
      </c>
      <c r="N977">
        <v>10</v>
      </c>
      <c r="O977">
        <v>28.2</v>
      </c>
      <c r="P977">
        <v>10</v>
      </c>
      <c r="Q977">
        <v>0</v>
      </c>
      <c r="R977">
        <v>0</v>
      </c>
      <c r="S977">
        <v>0</v>
      </c>
      <c r="T977">
        <v>0.2</v>
      </c>
      <c r="U977">
        <v>10</v>
      </c>
      <c r="V977">
        <v>12.2</v>
      </c>
      <c r="W977">
        <v>10.4</v>
      </c>
      <c r="X977">
        <v>0</v>
      </c>
      <c r="Y977">
        <v>0</v>
      </c>
      <c r="Z977">
        <v>0</v>
      </c>
      <c r="AA977">
        <v>0</v>
      </c>
      <c r="AB977">
        <v>10.4</v>
      </c>
      <c r="AC977">
        <v>0</v>
      </c>
      <c r="AD977">
        <v>0</v>
      </c>
      <c r="AE977">
        <v>0.2</v>
      </c>
      <c r="AF977">
        <v>0</v>
      </c>
      <c r="AG977">
        <v>0</v>
      </c>
      <c r="AH977">
        <v>0</v>
      </c>
      <c r="AI977">
        <v>0</v>
      </c>
      <c r="AJ977">
        <v>0</v>
      </c>
      <c r="AK977">
        <v>0</v>
      </c>
      <c r="AL977">
        <v>0.2</v>
      </c>
      <c r="AM977">
        <v>0</v>
      </c>
      <c r="AN977">
        <v>8.6</v>
      </c>
      <c r="AO977">
        <v>0</v>
      </c>
      <c r="AS977">
        <v>1</v>
      </c>
      <c r="AT977">
        <v>1</v>
      </c>
      <c r="AU977">
        <v>1</v>
      </c>
      <c r="AV977">
        <v>1</v>
      </c>
      <c r="AW977">
        <v>1</v>
      </c>
      <c r="AX977">
        <v>1</v>
      </c>
      <c r="AY977">
        <v>1</v>
      </c>
      <c r="AZ977">
        <v>1</v>
      </c>
      <c r="BA977">
        <v>1</v>
      </c>
      <c r="BB977">
        <v>1</v>
      </c>
      <c r="BC977">
        <v>1</v>
      </c>
      <c r="BD977">
        <v>1</v>
      </c>
      <c r="BE977">
        <v>1</v>
      </c>
      <c r="BF977">
        <v>1</v>
      </c>
      <c r="BG977">
        <v>1</v>
      </c>
      <c r="BH977">
        <v>1</v>
      </c>
      <c r="BI977">
        <v>1</v>
      </c>
      <c r="BJ977">
        <v>1</v>
      </c>
      <c r="BK977">
        <v>1</v>
      </c>
      <c r="BL977">
        <v>1</v>
      </c>
      <c r="BM977">
        <v>1</v>
      </c>
      <c r="BN977">
        <v>1</v>
      </c>
      <c r="BO977">
        <v>1</v>
      </c>
      <c r="BP977">
        <v>1</v>
      </c>
      <c r="BQ977">
        <v>1</v>
      </c>
      <c r="BR977">
        <v>1</v>
      </c>
      <c r="BS977">
        <v>1</v>
      </c>
      <c r="BT977">
        <v>1</v>
      </c>
      <c r="BU977">
        <v>0</v>
      </c>
      <c r="BV977">
        <v>0</v>
      </c>
      <c r="BW977">
        <v>0</v>
      </c>
    </row>
    <row r="978" spans="1:75" x14ac:dyDescent="0.25">
      <c r="A978">
        <v>2449000</v>
      </c>
      <c r="B978">
        <v>2</v>
      </c>
      <c r="C978" s="1">
        <v>20880</v>
      </c>
      <c r="D978">
        <v>1</v>
      </c>
      <c r="E978">
        <v>28.4</v>
      </c>
      <c r="F978">
        <v>159.69999999999999</v>
      </c>
      <c r="G978">
        <v>13</v>
      </c>
      <c r="H978">
        <v>14</v>
      </c>
      <c r="I978">
        <v>1</v>
      </c>
      <c r="J978">
        <v>1</v>
      </c>
      <c r="K978">
        <v>0</v>
      </c>
      <c r="L978">
        <v>2028.09997558594</v>
      </c>
      <c r="M978">
        <v>1</v>
      </c>
      <c r="N978">
        <v>0</v>
      </c>
      <c r="O978">
        <v>10.199999999999999</v>
      </c>
      <c r="P978">
        <v>0</v>
      </c>
      <c r="Q978">
        <v>9.1</v>
      </c>
      <c r="R978">
        <v>0.2</v>
      </c>
      <c r="S978">
        <v>0</v>
      </c>
      <c r="T978">
        <v>8.4</v>
      </c>
      <c r="U978">
        <v>0</v>
      </c>
      <c r="V978">
        <v>0</v>
      </c>
      <c r="W978">
        <v>0</v>
      </c>
      <c r="X978">
        <v>0.2</v>
      </c>
      <c r="Y978">
        <v>4</v>
      </c>
      <c r="Z978">
        <v>28.4</v>
      </c>
      <c r="AA978">
        <v>0</v>
      </c>
      <c r="AB978">
        <v>18</v>
      </c>
      <c r="AC978">
        <v>0</v>
      </c>
      <c r="AD978">
        <v>0</v>
      </c>
      <c r="AE978">
        <v>0</v>
      </c>
      <c r="AF978">
        <v>0</v>
      </c>
      <c r="AG978">
        <v>0</v>
      </c>
      <c r="AH978">
        <v>12</v>
      </c>
      <c r="AI978">
        <v>0</v>
      </c>
      <c r="AJ978">
        <v>14.2</v>
      </c>
      <c r="AK978">
        <v>0</v>
      </c>
      <c r="AL978">
        <v>0</v>
      </c>
      <c r="AM978">
        <v>0.2</v>
      </c>
      <c r="AN978">
        <v>18.399999999999999</v>
      </c>
      <c r="AO978">
        <v>0</v>
      </c>
      <c r="AP978">
        <v>8.1999999999999993</v>
      </c>
      <c r="AQ978">
        <v>0</v>
      </c>
      <c r="AR978">
        <v>28.2</v>
      </c>
      <c r="AS978">
        <v>1</v>
      </c>
      <c r="AT978">
        <v>1</v>
      </c>
      <c r="AU978">
        <v>1</v>
      </c>
      <c r="AV978">
        <v>1</v>
      </c>
      <c r="AW978">
        <v>1</v>
      </c>
      <c r="AX978">
        <v>1</v>
      </c>
      <c r="AY978">
        <v>1</v>
      </c>
      <c r="AZ978">
        <v>1</v>
      </c>
      <c r="BA978">
        <v>1</v>
      </c>
      <c r="BB978">
        <v>1</v>
      </c>
      <c r="BC978">
        <v>1</v>
      </c>
      <c r="BD978">
        <v>1</v>
      </c>
      <c r="BE978">
        <v>1</v>
      </c>
      <c r="BF978">
        <v>1</v>
      </c>
      <c r="BG978">
        <v>1</v>
      </c>
      <c r="BH978">
        <v>1</v>
      </c>
      <c r="BI978">
        <v>1</v>
      </c>
      <c r="BJ978">
        <v>1</v>
      </c>
      <c r="BK978">
        <v>1</v>
      </c>
      <c r="BL978">
        <v>1</v>
      </c>
      <c r="BM978">
        <v>1</v>
      </c>
      <c r="BN978">
        <v>1</v>
      </c>
      <c r="BO978">
        <v>1</v>
      </c>
      <c r="BP978">
        <v>1</v>
      </c>
      <c r="BQ978">
        <v>1</v>
      </c>
      <c r="BR978">
        <v>1</v>
      </c>
      <c r="BS978">
        <v>1</v>
      </c>
      <c r="BT978">
        <v>1</v>
      </c>
      <c r="BU978">
        <v>1</v>
      </c>
      <c r="BV978">
        <v>1</v>
      </c>
      <c r="BW978">
        <v>1</v>
      </c>
    </row>
    <row r="979" spans="1:75" x14ac:dyDescent="0.25">
      <c r="A979">
        <v>2449000</v>
      </c>
      <c r="B979">
        <v>2</v>
      </c>
      <c r="C979" s="1">
        <v>20911</v>
      </c>
      <c r="D979">
        <v>1</v>
      </c>
      <c r="E979">
        <v>28.4</v>
      </c>
      <c r="F979">
        <v>79.8</v>
      </c>
      <c r="G979">
        <v>15</v>
      </c>
      <c r="H979">
        <v>12</v>
      </c>
      <c r="I979">
        <v>1</v>
      </c>
      <c r="J979">
        <v>1</v>
      </c>
      <c r="K979">
        <v>0</v>
      </c>
      <c r="L979">
        <v>2028.09997558594</v>
      </c>
      <c r="M979">
        <v>1</v>
      </c>
      <c r="N979">
        <v>0</v>
      </c>
      <c r="O979">
        <v>0</v>
      </c>
      <c r="P979">
        <v>0</v>
      </c>
      <c r="Q979">
        <v>0.2</v>
      </c>
      <c r="R979">
        <v>0</v>
      </c>
      <c r="S979">
        <v>0</v>
      </c>
      <c r="T979">
        <v>0.4</v>
      </c>
      <c r="U979">
        <v>0</v>
      </c>
      <c r="V979">
        <v>0.4</v>
      </c>
      <c r="W979">
        <v>0</v>
      </c>
      <c r="X979">
        <v>0.2</v>
      </c>
      <c r="Y979">
        <v>0</v>
      </c>
      <c r="Z979">
        <v>0.4</v>
      </c>
      <c r="AA979">
        <v>0</v>
      </c>
      <c r="AB979">
        <v>28.4</v>
      </c>
      <c r="AC979">
        <v>0</v>
      </c>
      <c r="AD979">
        <v>0</v>
      </c>
      <c r="AE979">
        <v>0</v>
      </c>
      <c r="AF979">
        <v>0.4</v>
      </c>
      <c r="AG979">
        <v>0</v>
      </c>
      <c r="AH979">
        <v>0</v>
      </c>
      <c r="AI979">
        <v>0</v>
      </c>
      <c r="AJ979">
        <v>0.2</v>
      </c>
      <c r="AK979">
        <v>16</v>
      </c>
      <c r="AL979">
        <v>6</v>
      </c>
      <c r="AM979">
        <v>9</v>
      </c>
      <c r="AN979">
        <v>0</v>
      </c>
      <c r="AO979">
        <v>0</v>
      </c>
      <c r="AP979">
        <v>0</v>
      </c>
      <c r="AQ979">
        <v>18.2</v>
      </c>
      <c r="AS979">
        <v>1</v>
      </c>
      <c r="AT979">
        <v>1</v>
      </c>
      <c r="AU979">
        <v>1</v>
      </c>
      <c r="AV979">
        <v>1</v>
      </c>
      <c r="AW979">
        <v>1</v>
      </c>
      <c r="AX979">
        <v>1</v>
      </c>
      <c r="AY979">
        <v>1</v>
      </c>
      <c r="AZ979">
        <v>1</v>
      </c>
      <c r="BA979">
        <v>1</v>
      </c>
      <c r="BB979">
        <v>1</v>
      </c>
      <c r="BC979">
        <v>1</v>
      </c>
      <c r="BD979">
        <v>1</v>
      </c>
      <c r="BE979">
        <v>1</v>
      </c>
      <c r="BF979">
        <v>1</v>
      </c>
      <c r="BG979">
        <v>1</v>
      </c>
      <c r="BH979">
        <v>1</v>
      </c>
      <c r="BI979">
        <v>1</v>
      </c>
      <c r="BJ979">
        <v>1</v>
      </c>
      <c r="BK979">
        <v>1</v>
      </c>
      <c r="BL979">
        <v>1</v>
      </c>
      <c r="BM979">
        <v>1</v>
      </c>
      <c r="BN979">
        <v>1</v>
      </c>
      <c r="BO979">
        <v>1</v>
      </c>
      <c r="BP979">
        <v>1</v>
      </c>
      <c r="BQ979">
        <v>1</v>
      </c>
      <c r="BR979">
        <v>1</v>
      </c>
      <c r="BS979">
        <v>1</v>
      </c>
      <c r="BT979">
        <v>1</v>
      </c>
      <c r="BU979">
        <v>1</v>
      </c>
      <c r="BV979">
        <v>1</v>
      </c>
      <c r="BW979">
        <v>0</v>
      </c>
    </row>
    <row r="980" spans="1:75" x14ac:dyDescent="0.25">
      <c r="A980">
        <v>2449000</v>
      </c>
      <c r="B980">
        <v>2</v>
      </c>
      <c r="C980" s="1">
        <v>20941</v>
      </c>
      <c r="D980">
        <v>1</v>
      </c>
      <c r="E980">
        <v>10.199999999999999</v>
      </c>
      <c r="F980">
        <v>39.200000000000003</v>
      </c>
      <c r="G980">
        <v>5</v>
      </c>
      <c r="H980">
        <v>11</v>
      </c>
      <c r="I980">
        <v>1</v>
      </c>
      <c r="J980">
        <v>1</v>
      </c>
      <c r="K980">
        <v>0</v>
      </c>
      <c r="L980">
        <v>2028.09997558594</v>
      </c>
      <c r="M980">
        <v>1</v>
      </c>
      <c r="N980">
        <v>0</v>
      </c>
      <c r="O980">
        <v>0</v>
      </c>
      <c r="P980">
        <v>0.2</v>
      </c>
      <c r="Q980">
        <v>0.4</v>
      </c>
      <c r="R980">
        <v>10.199999999999999</v>
      </c>
      <c r="S980">
        <v>0</v>
      </c>
      <c r="T980">
        <v>0</v>
      </c>
      <c r="U980">
        <v>0</v>
      </c>
      <c r="V980">
        <v>0</v>
      </c>
      <c r="W980">
        <v>0.4</v>
      </c>
      <c r="X980">
        <v>0</v>
      </c>
      <c r="Y980">
        <v>0</v>
      </c>
      <c r="Z980">
        <v>0.2</v>
      </c>
      <c r="AA980">
        <v>0</v>
      </c>
      <c r="AB980">
        <v>0</v>
      </c>
      <c r="AC980">
        <v>0.4</v>
      </c>
      <c r="AD980">
        <v>10.199999999999999</v>
      </c>
      <c r="AE980">
        <v>0.4</v>
      </c>
      <c r="AF980">
        <v>0</v>
      </c>
      <c r="AG980">
        <v>0</v>
      </c>
      <c r="AH980">
        <v>0.2</v>
      </c>
      <c r="AI980">
        <v>0</v>
      </c>
      <c r="AJ980">
        <v>0</v>
      </c>
      <c r="AK980">
        <v>0</v>
      </c>
      <c r="AL980">
        <v>0</v>
      </c>
      <c r="AM980">
        <v>0</v>
      </c>
      <c r="AN980">
        <v>6.4</v>
      </c>
      <c r="AO980">
        <v>10.199999999999999</v>
      </c>
      <c r="AP980">
        <v>0</v>
      </c>
      <c r="AQ980">
        <v>0</v>
      </c>
      <c r="AR980">
        <v>0</v>
      </c>
      <c r="AS980">
        <v>1</v>
      </c>
      <c r="AT980">
        <v>1</v>
      </c>
      <c r="AU980">
        <v>1</v>
      </c>
      <c r="AV980">
        <v>1</v>
      </c>
      <c r="AW980">
        <v>1</v>
      </c>
      <c r="AX980">
        <v>1</v>
      </c>
      <c r="AY980">
        <v>1</v>
      </c>
      <c r="AZ980">
        <v>1</v>
      </c>
      <c r="BA980">
        <v>1</v>
      </c>
      <c r="BB980">
        <v>1</v>
      </c>
      <c r="BC980">
        <v>1</v>
      </c>
      <c r="BD980">
        <v>1</v>
      </c>
      <c r="BE980">
        <v>1</v>
      </c>
      <c r="BF980">
        <v>1</v>
      </c>
      <c r="BG980">
        <v>1</v>
      </c>
      <c r="BH980">
        <v>1</v>
      </c>
      <c r="BI980">
        <v>1</v>
      </c>
      <c r="BJ980">
        <v>1</v>
      </c>
      <c r="BK980">
        <v>1</v>
      </c>
      <c r="BL980">
        <v>1</v>
      </c>
      <c r="BM980">
        <v>1</v>
      </c>
      <c r="BN980">
        <v>1</v>
      </c>
      <c r="BO980">
        <v>1</v>
      </c>
      <c r="BP980">
        <v>1</v>
      </c>
      <c r="BQ980">
        <v>1</v>
      </c>
      <c r="BR980">
        <v>1</v>
      </c>
      <c r="BS980">
        <v>1</v>
      </c>
      <c r="BT980">
        <v>1</v>
      </c>
      <c r="BU980">
        <v>1</v>
      </c>
      <c r="BV980">
        <v>1</v>
      </c>
      <c r="BW980">
        <v>1</v>
      </c>
    </row>
    <row r="981" spans="1:75" x14ac:dyDescent="0.25">
      <c r="A981">
        <v>2449000</v>
      </c>
      <c r="B981">
        <v>2</v>
      </c>
      <c r="C981" s="1">
        <v>20972</v>
      </c>
      <c r="D981">
        <v>1</v>
      </c>
      <c r="E981">
        <v>28</v>
      </c>
      <c r="F981">
        <v>142</v>
      </c>
      <c r="G981">
        <v>7</v>
      </c>
      <c r="H981">
        <v>12</v>
      </c>
      <c r="I981">
        <v>1</v>
      </c>
      <c r="J981">
        <v>1</v>
      </c>
      <c r="K981">
        <v>0</v>
      </c>
      <c r="L981">
        <v>2028.09997558594</v>
      </c>
      <c r="M981">
        <v>1</v>
      </c>
      <c r="N981">
        <v>0</v>
      </c>
      <c r="O981">
        <v>0</v>
      </c>
      <c r="P981">
        <v>0</v>
      </c>
      <c r="Q981">
        <v>0.2</v>
      </c>
      <c r="R981">
        <v>0</v>
      </c>
      <c r="S981">
        <v>26.2</v>
      </c>
      <c r="T981">
        <v>28</v>
      </c>
      <c r="U981">
        <v>10.199999999999999</v>
      </c>
      <c r="V981">
        <v>0</v>
      </c>
      <c r="W981">
        <v>0</v>
      </c>
      <c r="X981">
        <v>0</v>
      </c>
      <c r="Y981">
        <v>10</v>
      </c>
      <c r="Z981">
        <v>12.4</v>
      </c>
      <c r="AA981">
        <v>0</v>
      </c>
      <c r="AB981">
        <v>0</v>
      </c>
      <c r="AC981">
        <v>0</v>
      </c>
      <c r="AD981">
        <v>6.2</v>
      </c>
      <c r="AE981">
        <v>0</v>
      </c>
      <c r="AF981">
        <v>0</v>
      </c>
      <c r="AG981">
        <v>0</v>
      </c>
      <c r="AH981">
        <v>0.2</v>
      </c>
      <c r="AI981">
        <v>0</v>
      </c>
      <c r="AJ981">
        <v>0</v>
      </c>
      <c r="AK981">
        <v>0</v>
      </c>
      <c r="AL981">
        <v>0</v>
      </c>
      <c r="AM981">
        <v>0.2</v>
      </c>
      <c r="AN981">
        <v>0</v>
      </c>
      <c r="AO981">
        <v>20.2</v>
      </c>
      <c r="AP981">
        <v>22.2</v>
      </c>
      <c r="AQ981">
        <v>6</v>
      </c>
      <c r="AS981">
        <v>1</v>
      </c>
      <c r="AT981">
        <v>1</v>
      </c>
      <c r="AU981">
        <v>1</v>
      </c>
      <c r="AV981">
        <v>1</v>
      </c>
      <c r="AW981">
        <v>1</v>
      </c>
      <c r="AX981">
        <v>1</v>
      </c>
      <c r="AY981">
        <v>1</v>
      </c>
      <c r="AZ981">
        <v>1</v>
      </c>
      <c r="BA981">
        <v>1</v>
      </c>
      <c r="BB981">
        <v>1</v>
      </c>
      <c r="BC981">
        <v>1</v>
      </c>
      <c r="BD981">
        <v>1</v>
      </c>
      <c r="BE981">
        <v>1</v>
      </c>
      <c r="BF981">
        <v>1</v>
      </c>
      <c r="BG981">
        <v>1</v>
      </c>
      <c r="BH981">
        <v>1</v>
      </c>
      <c r="BI981">
        <v>1</v>
      </c>
      <c r="BJ981">
        <v>1</v>
      </c>
      <c r="BK981">
        <v>1</v>
      </c>
      <c r="BL981">
        <v>1</v>
      </c>
      <c r="BM981">
        <v>1</v>
      </c>
      <c r="BN981">
        <v>1</v>
      </c>
      <c r="BO981">
        <v>1</v>
      </c>
      <c r="BP981">
        <v>1</v>
      </c>
      <c r="BQ981">
        <v>1</v>
      </c>
      <c r="BR981">
        <v>1</v>
      </c>
      <c r="BS981">
        <v>1</v>
      </c>
      <c r="BT981">
        <v>1</v>
      </c>
      <c r="BU981">
        <v>1</v>
      </c>
      <c r="BV981">
        <v>1</v>
      </c>
      <c r="BW981">
        <v>0</v>
      </c>
    </row>
    <row r="982" spans="1:75" x14ac:dyDescent="0.25">
      <c r="A982">
        <v>2449000</v>
      </c>
      <c r="B982">
        <v>2</v>
      </c>
      <c r="C982" s="1">
        <v>21002</v>
      </c>
      <c r="D982">
        <v>1</v>
      </c>
      <c r="E982">
        <v>66.400000000000006</v>
      </c>
      <c r="F982">
        <v>362.2</v>
      </c>
      <c r="G982">
        <v>16</v>
      </c>
      <c r="H982">
        <v>15</v>
      </c>
      <c r="I982">
        <v>1</v>
      </c>
      <c r="J982">
        <v>1</v>
      </c>
      <c r="K982">
        <v>0</v>
      </c>
      <c r="L982">
        <v>2028.09997558594</v>
      </c>
      <c r="M982">
        <v>1</v>
      </c>
      <c r="N982">
        <v>16.2</v>
      </c>
      <c r="O982">
        <v>28.4</v>
      </c>
      <c r="P982">
        <v>9.1999999999999993</v>
      </c>
      <c r="Q982">
        <v>38.6</v>
      </c>
      <c r="R982">
        <v>12.2</v>
      </c>
      <c r="S982">
        <v>9</v>
      </c>
      <c r="T982">
        <v>0</v>
      </c>
      <c r="U982">
        <v>0</v>
      </c>
      <c r="V982">
        <v>0</v>
      </c>
      <c r="W982">
        <v>0</v>
      </c>
      <c r="X982">
        <v>0</v>
      </c>
      <c r="Y982">
        <v>0</v>
      </c>
      <c r="Z982">
        <v>0</v>
      </c>
      <c r="AA982">
        <v>36.4</v>
      </c>
      <c r="AB982">
        <v>66</v>
      </c>
      <c r="AC982">
        <v>66.400000000000006</v>
      </c>
      <c r="AD982">
        <v>0</v>
      </c>
      <c r="AE982">
        <v>8</v>
      </c>
      <c r="AF982">
        <v>10.199999999999999</v>
      </c>
      <c r="AG982">
        <v>11</v>
      </c>
      <c r="AH982">
        <v>0</v>
      </c>
      <c r="AI982">
        <v>0</v>
      </c>
      <c r="AJ982">
        <v>0</v>
      </c>
      <c r="AK982">
        <v>12</v>
      </c>
      <c r="AL982">
        <v>0</v>
      </c>
      <c r="AM982">
        <v>0</v>
      </c>
      <c r="AN982">
        <v>0</v>
      </c>
      <c r="AO982">
        <v>0</v>
      </c>
      <c r="AP982">
        <v>0</v>
      </c>
      <c r="AQ982">
        <v>18</v>
      </c>
      <c r="AR982">
        <v>20.6</v>
      </c>
      <c r="AS982">
        <v>1</v>
      </c>
      <c r="AT982">
        <v>1</v>
      </c>
      <c r="AU982">
        <v>1</v>
      </c>
      <c r="AV982">
        <v>1</v>
      </c>
      <c r="AW982">
        <v>1</v>
      </c>
      <c r="AX982">
        <v>1</v>
      </c>
      <c r="AY982">
        <v>1</v>
      </c>
      <c r="AZ982">
        <v>1</v>
      </c>
      <c r="BA982">
        <v>1</v>
      </c>
      <c r="BB982">
        <v>1</v>
      </c>
      <c r="BC982">
        <v>1</v>
      </c>
      <c r="BD982">
        <v>1</v>
      </c>
      <c r="BE982">
        <v>1</v>
      </c>
      <c r="BF982">
        <v>1</v>
      </c>
      <c r="BG982">
        <v>1</v>
      </c>
      <c r="BH982">
        <v>1</v>
      </c>
      <c r="BI982">
        <v>1</v>
      </c>
      <c r="BJ982">
        <v>1</v>
      </c>
      <c r="BK982">
        <v>1</v>
      </c>
      <c r="BL982">
        <v>1</v>
      </c>
      <c r="BM982">
        <v>1</v>
      </c>
      <c r="BN982">
        <v>1</v>
      </c>
      <c r="BO982">
        <v>1</v>
      </c>
      <c r="BP982">
        <v>1</v>
      </c>
      <c r="BQ982">
        <v>1</v>
      </c>
      <c r="BR982">
        <v>1</v>
      </c>
      <c r="BS982">
        <v>1</v>
      </c>
      <c r="BT982">
        <v>1</v>
      </c>
      <c r="BU982">
        <v>1</v>
      </c>
      <c r="BV982">
        <v>1</v>
      </c>
      <c r="BW982">
        <v>1</v>
      </c>
    </row>
    <row r="983" spans="1:75" x14ac:dyDescent="0.25">
      <c r="A983">
        <v>2449000</v>
      </c>
      <c r="B983">
        <v>2</v>
      </c>
      <c r="C983" s="1">
        <v>21033</v>
      </c>
      <c r="D983">
        <v>1</v>
      </c>
      <c r="E983">
        <v>28.4</v>
      </c>
      <c r="F983">
        <v>137.69999999999999</v>
      </c>
      <c r="G983">
        <v>19</v>
      </c>
      <c r="H983">
        <v>14</v>
      </c>
      <c r="I983">
        <v>1</v>
      </c>
      <c r="J983">
        <v>1</v>
      </c>
      <c r="K983">
        <v>0</v>
      </c>
      <c r="L983">
        <v>2028.09997558594</v>
      </c>
      <c r="M983">
        <v>1</v>
      </c>
      <c r="N983">
        <v>16</v>
      </c>
      <c r="O983">
        <v>8</v>
      </c>
      <c r="P983">
        <v>0</v>
      </c>
      <c r="Q983">
        <v>0</v>
      </c>
      <c r="R983">
        <v>0</v>
      </c>
      <c r="S983">
        <v>0</v>
      </c>
      <c r="T983">
        <v>0</v>
      </c>
      <c r="U983">
        <v>0.1</v>
      </c>
      <c r="V983">
        <v>0.2</v>
      </c>
      <c r="W983">
        <v>0</v>
      </c>
      <c r="X983">
        <v>0</v>
      </c>
      <c r="Y983">
        <v>18.2</v>
      </c>
      <c r="Z983">
        <v>0</v>
      </c>
      <c r="AA983">
        <v>10</v>
      </c>
      <c r="AB983">
        <v>0</v>
      </c>
      <c r="AC983">
        <v>0</v>
      </c>
      <c r="AD983">
        <v>18.399999999999999</v>
      </c>
      <c r="AE983">
        <v>10</v>
      </c>
      <c r="AF983">
        <v>28.4</v>
      </c>
      <c r="AG983">
        <v>0</v>
      </c>
      <c r="AH983">
        <v>6.6</v>
      </c>
      <c r="AI983">
        <v>0</v>
      </c>
      <c r="AJ983">
        <v>0</v>
      </c>
      <c r="AK983">
        <v>0</v>
      </c>
      <c r="AL983">
        <v>0.6</v>
      </c>
      <c r="AM983">
        <v>0</v>
      </c>
      <c r="AN983">
        <v>0.2</v>
      </c>
      <c r="AO983">
        <v>0</v>
      </c>
      <c r="AP983">
        <v>0</v>
      </c>
      <c r="AQ983">
        <v>9</v>
      </c>
      <c r="AR983">
        <v>12</v>
      </c>
      <c r="AS983">
        <v>1</v>
      </c>
      <c r="AT983">
        <v>1</v>
      </c>
      <c r="AU983">
        <v>1</v>
      </c>
      <c r="AV983">
        <v>1</v>
      </c>
      <c r="AW983">
        <v>1</v>
      </c>
      <c r="AX983">
        <v>1</v>
      </c>
      <c r="AY983">
        <v>1</v>
      </c>
      <c r="AZ983">
        <v>1</v>
      </c>
      <c r="BA983">
        <v>1</v>
      </c>
      <c r="BB983">
        <v>1</v>
      </c>
      <c r="BC983">
        <v>1</v>
      </c>
      <c r="BD983">
        <v>1</v>
      </c>
      <c r="BE983">
        <v>1</v>
      </c>
      <c r="BF983">
        <v>1</v>
      </c>
      <c r="BG983">
        <v>1</v>
      </c>
      <c r="BH983">
        <v>1</v>
      </c>
      <c r="BI983">
        <v>1</v>
      </c>
      <c r="BJ983">
        <v>1</v>
      </c>
      <c r="BK983">
        <v>1</v>
      </c>
      <c r="BL983">
        <v>1</v>
      </c>
      <c r="BM983">
        <v>1</v>
      </c>
      <c r="BN983">
        <v>1</v>
      </c>
      <c r="BO983">
        <v>1</v>
      </c>
      <c r="BP983">
        <v>1</v>
      </c>
      <c r="BQ983">
        <v>1</v>
      </c>
      <c r="BR983">
        <v>1</v>
      </c>
      <c r="BS983">
        <v>1</v>
      </c>
      <c r="BT983">
        <v>1</v>
      </c>
      <c r="BU983">
        <v>1</v>
      </c>
      <c r="BV983">
        <v>1</v>
      </c>
      <c r="BW983">
        <v>1</v>
      </c>
    </row>
    <row r="984" spans="1:75" x14ac:dyDescent="0.25">
      <c r="A984">
        <v>2449000</v>
      </c>
      <c r="B984">
        <v>2</v>
      </c>
      <c r="C984" s="1">
        <v>21064</v>
      </c>
      <c r="D984">
        <v>1</v>
      </c>
      <c r="E984">
        <v>62.2</v>
      </c>
      <c r="F984">
        <v>364</v>
      </c>
      <c r="G984">
        <v>16</v>
      </c>
      <c r="H984">
        <v>16</v>
      </c>
      <c r="I984">
        <v>1</v>
      </c>
      <c r="J984">
        <v>1</v>
      </c>
      <c r="K984">
        <v>0</v>
      </c>
      <c r="L984">
        <v>2028.09997558594</v>
      </c>
      <c r="M984">
        <v>1</v>
      </c>
      <c r="N984">
        <v>0.4</v>
      </c>
      <c r="O984">
        <v>6</v>
      </c>
      <c r="P984">
        <v>28.2</v>
      </c>
      <c r="Q984">
        <v>58.4</v>
      </c>
      <c r="R984">
        <v>0</v>
      </c>
      <c r="S984">
        <v>0</v>
      </c>
      <c r="T984">
        <v>0</v>
      </c>
      <c r="U984">
        <v>38.4</v>
      </c>
      <c r="V984">
        <v>0</v>
      </c>
      <c r="W984">
        <v>0</v>
      </c>
      <c r="X984">
        <v>0.2</v>
      </c>
      <c r="Y984">
        <v>0</v>
      </c>
      <c r="Z984">
        <v>28.4</v>
      </c>
      <c r="AA984">
        <v>0.4</v>
      </c>
      <c r="AB984">
        <v>0.6</v>
      </c>
      <c r="AC984">
        <v>62.2</v>
      </c>
      <c r="AD984">
        <v>0</v>
      </c>
      <c r="AE984">
        <v>0</v>
      </c>
      <c r="AF984">
        <v>12</v>
      </c>
      <c r="AG984">
        <v>0</v>
      </c>
      <c r="AH984">
        <v>18</v>
      </c>
      <c r="AI984">
        <v>38.4</v>
      </c>
      <c r="AJ984">
        <v>60.2</v>
      </c>
      <c r="AK984">
        <v>12</v>
      </c>
      <c r="AL984">
        <v>0</v>
      </c>
      <c r="AM984">
        <v>0</v>
      </c>
      <c r="AN984">
        <v>0</v>
      </c>
      <c r="AO984">
        <v>0.2</v>
      </c>
      <c r="AP984">
        <v>0</v>
      </c>
      <c r="AQ984">
        <v>0</v>
      </c>
      <c r="AS984">
        <v>1</v>
      </c>
      <c r="AT984">
        <v>1</v>
      </c>
      <c r="AU984">
        <v>1</v>
      </c>
      <c r="AV984">
        <v>1</v>
      </c>
      <c r="AW984">
        <v>1</v>
      </c>
      <c r="AX984">
        <v>1</v>
      </c>
      <c r="AY984">
        <v>1</v>
      </c>
      <c r="AZ984">
        <v>1</v>
      </c>
      <c r="BA984">
        <v>1</v>
      </c>
      <c r="BB984">
        <v>1</v>
      </c>
      <c r="BC984">
        <v>1</v>
      </c>
      <c r="BD984">
        <v>1</v>
      </c>
      <c r="BE984">
        <v>1</v>
      </c>
      <c r="BF984">
        <v>1</v>
      </c>
      <c r="BG984">
        <v>1</v>
      </c>
      <c r="BH984">
        <v>1</v>
      </c>
      <c r="BI984">
        <v>1</v>
      </c>
      <c r="BJ984">
        <v>1</v>
      </c>
      <c r="BK984">
        <v>1</v>
      </c>
      <c r="BL984">
        <v>1</v>
      </c>
      <c r="BM984">
        <v>1</v>
      </c>
      <c r="BN984">
        <v>1</v>
      </c>
      <c r="BO984">
        <v>1</v>
      </c>
      <c r="BP984">
        <v>1</v>
      </c>
      <c r="BQ984">
        <v>1</v>
      </c>
      <c r="BR984">
        <v>1</v>
      </c>
      <c r="BS984">
        <v>1</v>
      </c>
      <c r="BT984">
        <v>1</v>
      </c>
      <c r="BU984">
        <v>1</v>
      </c>
      <c r="BV984">
        <v>1</v>
      </c>
      <c r="BW984">
        <v>0</v>
      </c>
    </row>
    <row r="985" spans="1:75" x14ac:dyDescent="0.25">
      <c r="A985">
        <v>2449000</v>
      </c>
      <c r="B985">
        <v>2</v>
      </c>
      <c r="C985" s="1">
        <v>21094</v>
      </c>
      <c r="D985">
        <v>1</v>
      </c>
      <c r="E985">
        <v>48.2</v>
      </c>
      <c r="F985">
        <v>162.6</v>
      </c>
      <c r="G985">
        <v>28</v>
      </c>
      <c r="H985">
        <v>17</v>
      </c>
      <c r="I985">
        <v>1</v>
      </c>
      <c r="J985">
        <v>1</v>
      </c>
      <c r="K985">
        <v>0</v>
      </c>
      <c r="L985">
        <v>2028.09997558594</v>
      </c>
      <c r="M985">
        <v>1</v>
      </c>
      <c r="N985">
        <v>0</v>
      </c>
      <c r="O985">
        <v>0</v>
      </c>
      <c r="P985">
        <v>0</v>
      </c>
      <c r="Q985">
        <v>0.2</v>
      </c>
      <c r="R985">
        <v>0</v>
      </c>
      <c r="S985">
        <v>0</v>
      </c>
      <c r="T985">
        <v>0.4</v>
      </c>
      <c r="U985">
        <v>0</v>
      </c>
      <c r="V985">
        <v>0</v>
      </c>
      <c r="W985">
        <v>0.2</v>
      </c>
      <c r="X985">
        <v>18.399999999999999</v>
      </c>
      <c r="Y985">
        <v>20.6</v>
      </c>
      <c r="Z985">
        <v>0.4</v>
      </c>
      <c r="AA985">
        <v>0</v>
      </c>
      <c r="AB985">
        <v>0</v>
      </c>
      <c r="AC985">
        <v>0.2</v>
      </c>
      <c r="AD985">
        <v>0.2</v>
      </c>
      <c r="AE985">
        <v>0</v>
      </c>
      <c r="AF985">
        <v>0</v>
      </c>
      <c r="AG985">
        <v>12</v>
      </c>
      <c r="AH985">
        <v>14</v>
      </c>
      <c r="AI985">
        <v>10.199999999999999</v>
      </c>
      <c r="AJ985">
        <v>18</v>
      </c>
      <c r="AK985">
        <v>0.2</v>
      </c>
      <c r="AL985">
        <v>0</v>
      </c>
      <c r="AM985">
        <v>0.6</v>
      </c>
      <c r="AN985">
        <v>18.600000000000001</v>
      </c>
      <c r="AO985">
        <v>48.2</v>
      </c>
      <c r="AP985">
        <v>0</v>
      </c>
      <c r="AQ985">
        <v>0</v>
      </c>
      <c r="AR985">
        <v>0.2</v>
      </c>
      <c r="AS985">
        <v>1</v>
      </c>
      <c r="AT985">
        <v>1</v>
      </c>
      <c r="AU985">
        <v>1</v>
      </c>
      <c r="AV985">
        <v>1</v>
      </c>
      <c r="AW985">
        <v>1</v>
      </c>
      <c r="AX985">
        <v>1</v>
      </c>
      <c r="AY985">
        <v>1</v>
      </c>
      <c r="AZ985">
        <v>1</v>
      </c>
      <c r="BA985">
        <v>1</v>
      </c>
      <c r="BB985">
        <v>1</v>
      </c>
      <c r="BC985">
        <v>1</v>
      </c>
      <c r="BD985">
        <v>1</v>
      </c>
      <c r="BE985">
        <v>1</v>
      </c>
      <c r="BF985">
        <v>1</v>
      </c>
      <c r="BG985">
        <v>1</v>
      </c>
      <c r="BH985">
        <v>1</v>
      </c>
      <c r="BI985">
        <v>1</v>
      </c>
      <c r="BJ985">
        <v>1</v>
      </c>
      <c r="BK985">
        <v>1</v>
      </c>
      <c r="BL985">
        <v>1</v>
      </c>
      <c r="BM985">
        <v>1</v>
      </c>
      <c r="BN985">
        <v>1</v>
      </c>
      <c r="BO985">
        <v>1</v>
      </c>
      <c r="BP985">
        <v>1</v>
      </c>
      <c r="BQ985">
        <v>1</v>
      </c>
      <c r="BR985">
        <v>1</v>
      </c>
      <c r="BS985">
        <v>1</v>
      </c>
      <c r="BT985">
        <v>1</v>
      </c>
      <c r="BU985">
        <v>1</v>
      </c>
      <c r="BV985">
        <v>1</v>
      </c>
      <c r="BW985">
        <v>1</v>
      </c>
    </row>
    <row r="986" spans="1:75" x14ac:dyDescent="0.25">
      <c r="A986">
        <v>2449000</v>
      </c>
      <c r="B986">
        <v>2</v>
      </c>
      <c r="C986" s="1">
        <v>21125</v>
      </c>
      <c r="D986">
        <v>1</v>
      </c>
      <c r="E986">
        <v>18.2</v>
      </c>
      <c r="F986">
        <v>50.2</v>
      </c>
      <c r="G986">
        <v>3</v>
      </c>
      <c r="H986">
        <v>7</v>
      </c>
      <c r="I986">
        <v>1</v>
      </c>
      <c r="J986">
        <v>1</v>
      </c>
      <c r="K986">
        <v>0</v>
      </c>
      <c r="L986">
        <v>2028.09997558594</v>
      </c>
      <c r="M986">
        <v>1</v>
      </c>
      <c r="N986">
        <v>0</v>
      </c>
      <c r="O986">
        <v>0</v>
      </c>
      <c r="P986">
        <v>18.2</v>
      </c>
      <c r="Q986">
        <v>0</v>
      </c>
      <c r="R986">
        <v>0</v>
      </c>
      <c r="S986">
        <v>0</v>
      </c>
      <c r="T986">
        <v>0.2</v>
      </c>
      <c r="U986">
        <v>10.199999999999999</v>
      </c>
      <c r="V986">
        <v>0</v>
      </c>
      <c r="W986">
        <v>10.199999999999999</v>
      </c>
      <c r="X986">
        <v>0</v>
      </c>
      <c r="Y986">
        <v>0</v>
      </c>
      <c r="Z986">
        <v>0</v>
      </c>
      <c r="AA986">
        <v>0</v>
      </c>
      <c r="AB986">
        <v>0</v>
      </c>
      <c r="AC986">
        <v>0.6</v>
      </c>
      <c r="AD986">
        <v>0</v>
      </c>
      <c r="AE986">
        <v>0</v>
      </c>
      <c r="AF986">
        <v>0</v>
      </c>
      <c r="AG986">
        <v>0.6</v>
      </c>
      <c r="AH986">
        <v>10.199999999999999</v>
      </c>
      <c r="AI986">
        <v>0</v>
      </c>
      <c r="AJ986">
        <v>0</v>
      </c>
      <c r="AK986">
        <v>0</v>
      </c>
      <c r="AL986">
        <v>0</v>
      </c>
      <c r="AM986">
        <v>0</v>
      </c>
      <c r="AN986">
        <v>0</v>
      </c>
      <c r="AO986">
        <v>0</v>
      </c>
      <c r="AP986">
        <v>0</v>
      </c>
      <c r="AQ986">
        <v>0</v>
      </c>
      <c r="AS986">
        <v>1</v>
      </c>
      <c r="AT986">
        <v>1</v>
      </c>
      <c r="AU986">
        <v>1</v>
      </c>
      <c r="AV986">
        <v>1</v>
      </c>
      <c r="AW986">
        <v>1</v>
      </c>
      <c r="AX986">
        <v>1</v>
      </c>
      <c r="AY986">
        <v>1</v>
      </c>
      <c r="AZ986">
        <v>1</v>
      </c>
      <c r="BA986">
        <v>1</v>
      </c>
      <c r="BB986">
        <v>1</v>
      </c>
      <c r="BC986">
        <v>1</v>
      </c>
      <c r="BD986">
        <v>1</v>
      </c>
      <c r="BE986">
        <v>1</v>
      </c>
      <c r="BF986">
        <v>1</v>
      </c>
      <c r="BG986">
        <v>1</v>
      </c>
      <c r="BH986">
        <v>1</v>
      </c>
      <c r="BI986">
        <v>1</v>
      </c>
      <c r="BJ986">
        <v>1</v>
      </c>
      <c r="BK986">
        <v>1</v>
      </c>
      <c r="BL986">
        <v>1</v>
      </c>
      <c r="BM986">
        <v>1</v>
      </c>
      <c r="BN986">
        <v>1</v>
      </c>
      <c r="BO986">
        <v>1</v>
      </c>
      <c r="BP986">
        <v>1</v>
      </c>
      <c r="BQ986">
        <v>1</v>
      </c>
      <c r="BR986">
        <v>1</v>
      </c>
      <c r="BS986">
        <v>1</v>
      </c>
      <c r="BT986">
        <v>1</v>
      </c>
      <c r="BU986">
        <v>1</v>
      </c>
      <c r="BV986">
        <v>1</v>
      </c>
      <c r="BW986">
        <v>0</v>
      </c>
    </row>
    <row r="987" spans="1:75" x14ac:dyDescent="0.25">
      <c r="A987">
        <v>2449000</v>
      </c>
      <c r="B987">
        <v>2</v>
      </c>
      <c r="C987" s="1">
        <v>21155</v>
      </c>
      <c r="D987">
        <v>1</v>
      </c>
      <c r="E987">
        <v>40.200000000000003</v>
      </c>
      <c r="F987">
        <v>146.19999999999999</v>
      </c>
      <c r="G987">
        <v>2</v>
      </c>
      <c r="H987">
        <v>11</v>
      </c>
      <c r="I987">
        <v>1</v>
      </c>
      <c r="J987">
        <v>1</v>
      </c>
      <c r="K987">
        <v>0</v>
      </c>
      <c r="L987">
        <v>2028.09997558594</v>
      </c>
      <c r="M987">
        <v>1</v>
      </c>
      <c r="N987">
        <v>10</v>
      </c>
      <c r="O987">
        <v>40.200000000000003</v>
      </c>
      <c r="P987">
        <v>0.6</v>
      </c>
      <c r="Q987">
        <v>0</v>
      </c>
      <c r="R987">
        <v>0</v>
      </c>
      <c r="S987">
        <v>0</v>
      </c>
      <c r="T987">
        <v>0</v>
      </c>
      <c r="U987">
        <v>10</v>
      </c>
      <c r="V987">
        <v>10</v>
      </c>
      <c r="W987">
        <v>12</v>
      </c>
      <c r="X987">
        <v>0</v>
      </c>
      <c r="Y987">
        <v>0</v>
      </c>
      <c r="Z987">
        <v>14</v>
      </c>
      <c r="AA987">
        <v>0</v>
      </c>
      <c r="AB987">
        <v>0</v>
      </c>
      <c r="AC987">
        <v>0</v>
      </c>
      <c r="AD987">
        <v>17</v>
      </c>
      <c r="AE987">
        <v>10</v>
      </c>
      <c r="AF987">
        <v>0</v>
      </c>
      <c r="AG987">
        <v>0</v>
      </c>
      <c r="AH987">
        <v>12.4</v>
      </c>
      <c r="AI987">
        <v>0</v>
      </c>
      <c r="AJ987">
        <v>0</v>
      </c>
      <c r="AK987">
        <v>0</v>
      </c>
      <c r="AL987">
        <v>0</v>
      </c>
      <c r="AM987">
        <v>0</v>
      </c>
      <c r="AN987">
        <v>10</v>
      </c>
      <c r="AO987">
        <v>0</v>
      </c>
      <c r="AP987">
        <v>0</v>
      </c>
      <c r="AQ987">
        <v>0</v>
      </c>
      <c r="AR987">
        <v>0</v>
      </c>
      <c r="AS987">
        <v>1</v>
      </c>
      <c r="AT987">
        <v>1</v>
      </c>
      <c r="AU987">
        <v>1</v>
      </c>
      <c r="AV987">
        <v>1</v>
      </c>
      <c r="AW987">
        <v>1</v>
      </c>
      <c r="AX987">
        <v>1</v>
      </c>
      <c r="AY987">
        <v>1</v>
      </c>
      <c r="AZ987">
        <v>1</v>
      </c>
      <c r="BA987">
        <v>1</v>
      </c>
      <c r="BB987">
        <v>1</v>
      </c>
      <c r="BC987">
        <v>1</v>
      </c>
      <c r="BD987">
        <v>1</v>
      </c>
      <c r="BE987">
        <v>1</v>
      </c>
      <c r="BF987">
        <v>1</v>
      </c>
      <c r="BG987">
        <v>1</v>
      </c>
      <c r="BH987">
        <v>1</v>
      </c>
      <c r="BI987">
        <v>1</v>
      </c>
      <c r="BJ987">
        <v>1</v>
      </c>
      <c r="BK987">
        <v>1</v>
      </c>
      <c r="BL987">
        <v>1</v>
      </c>
      <c r="BM987">
        <v>1</v>
      </c>
      <c r="BN987">
        <v>1</v>
      </c>
      <c r="BO987">
        <v>1</v>
      </c>
      <c r="BP987">
        <v>1</v>
      </c>
      <c r="BQ987">
        <v>1</v>
      </c>
      <c r="BR987">
        <v>1</v>
      </c>
      <c r="BS987">
        <v>1</v>
      </c>
      <c r="BT987">
        <v>1</v>
      </c>
      <c r="BU987">
        <v>1</v>
      </c>
      <c r="BV987">
        <v>1</v>
      </c>
      <c r="BW987">
        <v>1</v>
      </c>
    </row>
    <row r="988" spans="1:75" x14ac:dyDescent="0.25">
      <c r="A988">
        <v>2449000</v>
      </c>
      <c r="B988">
        <v>2</v>
      </c>
      <c r="C988" s="1">
        <v>21186</v>
      </c>
      <c r="D988">
        <v>1</v>
      </c>
      <c r="E988">
        <v>18.2</v>
      </c>
      <c r="F988">
        <v>93.2</v>
      </c>
      <c r="G988">
        <v>18</v>
      </c>
      <c r="H988">
        <v>7</v>
      </c>
      <c r="I988">
        <v>1</v>
      </c>
      <c r="J988">
        <v>1</v>
      </c>
      <c r="K988">
        <v>0</v>
      </c>
      <c r="L988">
        <v>1172.09997558594</v>
      </c>
      <c r="M988">
        <v>1</v>
      </c>
      <c r="N988">
        <v>0</v>
      </c>
      <c r="O988">
        <v>0</v>
      </c>
      <c r="P988">
        <v>12</v>
      </c>
      <c r="Q988">
        <v>0</v>
      </c>
      <c r="R988">
        <v>0</v>
      </c>
      <c r="S988">
        <v>0</v>
      </c>
      <c r="T988">
        <v>0</v>
      </c>
      <c r="U988">
        <v>0</v>
      </c>
      <c r="V988">
        <v>0</v>
      </c>
      <c r="W988">
        <v>0</v>
      </c>
      <c r="X988">
        <v>0</v>
      </c>
      <c r="Y988">
        <v>12</v>
      </c>
      <c r="Z988">
        <v>0</v>
      </c>
      <c r="AA988">
        <v>0</v>
      </c>
      <c r="AB988">
        <v>14.6</v>
      </c>
      <c r="AC988">
        <v>10.199999999999999</v>
      </c>
      <c r="AD988">
        <v>14.2</v>
      </c>
      <c r="AE988">
        <v>18.2</v>
      </c>
      <c r="AF988">
        <v>0</v>
      </c>
      <c r="AG988">
        <v>0</v>
      </c>
      <c r="AH988">
        <v>0</v>
      </c>
      <c r="AI988">
        <v>0</v>
      </c>
      <c r="AJ988">
        <v>0</v>
      </c>
      <c r="AK988">
        <v>0</v>
      </c>
      <c r="AL988">
        <v>12</v>
      </c>
      <c r="AM988">
        <v>0</v>
      </c>
      <c r="AN988">
        <v>0</v>
      </c>
      <c r="AO988">
        <v>0</v>
      </c>
      <c r="AP988">
        <v>0</v>
      </c>
      <c r="AQ988">
        <v>0</v>
      </c>
      <c r="AR988">
        <v>0</v>
      </c>
      <c r="AS988">
        <v>1</v>
      </c>
      <c r="AT988">
        <v>1</v>
      </c>
      <c r="AU988">
        <v>1</v>
      </c>
      <c r="AV988">
        <v>1</v>
      </c>
      <c r="AW988">
        <v>1</v>
      </c>
      <c r="AX988">
        <v>1</v>
      </c>
      <c r="AY988">
        <v>1</v>
      </c>
      <c r="AZ988">
        <v>1</v>
      </c>
      <c r="BA988">
        <v>1</v>
      </c>
      <c r="BB988">
        <v>1</v>
      </c>
      <c r="BC988">
        <v>1</v>
      </c>
      <c r="BD988">
        <v>1</v>
      </c>
      <c r="BE988">
        <v>1</v>
      </c>
      <c r="BF988">
        <v>1</v>
      </c>
      <c r="BG988">
        <v>1</v>
      </c>
      <c r="BH988">
        <v>1</v>
      </c>
      <c r="BI988">
        <v>1</v>
      </c>
      <c r="BJ988">
        <v>1</v>
      </c>
      <c r="BK988">
        <v>1</v>
      </c>
      <c r="BL988">
        <v>1</v>
      </c>
      <c r="BM988">
        <v>1</v>
      </c>
      <c r="BN988">
        <v>1</v>
      </c>
      <c r="BO988">
        <v>1</v>
      </c>
      <c r="BP988">
        <v>1</v>
      </c>
      <c r="BQ988">
        <v>1</v>
      </c>
      <c r="BR988">
        <v>1</v>
      </c>
      <c r="BS988">
        <v>1</v>
      </c>
      <c r="BT988">
        <v>1</v>
      </c>
      <c r="BU988">
        <v>1</v>
      </c>
      <c r="BV988">
        <v>1</v>
      </c>
      <c r="BW988">
        <v>1</v>
      </c>
    </row>
    <row r="989" spans="1:75" x14ac:dyDescent="0.25">
      <c r="A989">
        <v>2449000</v>
      </c>
      <c r="B989">
        <v>2</v>
      </c>
      <c r="C989" s="1">
        <v>21217</v>
      </c>
      <c r="D989">
        <v>1</v>
      </c>
      <c r="E989">
        <v>21</v>
      </c>
      <c r="F989">
        <v>123</v>
      </c>
      <c r="G989">
        <v>21</v>
      </c>
      <c r="H989">
        <v>12</v>
      </c>
      <c r="I989">
        <v>1</v>
      </c>
      <c r="J989">
        <v>1</v>
      </c>
      <c r="K989">
        <v>0</v>
      </c>
      <c r="L989">
        <v>1172.09997558594</v>
      </c>
      <c r="M989">
        <v>1</v>
      </c>
      <c r="N989">
        <v>0</v>
      </c>
      <c r="O989">
        <v>0</v>
      </c>
      <c r="P989">
        <v>0</v>
      </c>
      <c r="Q989">
        <v>0</v>
      </c>
      <c r="R989">
        <v>0.6</v>
      </c>
      <c r="S989">
        <v>0</v>
      </c>
      <c r="T989">
        <v>12.2</v>
      </c>
      <c r="U989">
        <v>10</v>
      </c>
      <c r="V989">
        <v>0.2</v>
      </c>
      <c r="W989">
        <v>12</v>
      </c>
      <c r="X989">
        <v>0</v>
      </c>
      <c r="Y989">
        <v>0</v>
      </c>
      <c r="Z989">
        <v>0</v>
      </c>
      <c r="AA989">
        <v>0</v>
      </c>
      <c r="AB989">
        <v>0.6</v>
      </c>
      <c r="AC989">
        <v>0</v>
      </c>
      <c r="AD989">
        <v>0</v>
      </c>
      <c r="AE989">
        <v>0</v>
      </c>
      <c r="AF989">
        <v>20.2</v>
      </c>
      <c r="AG989">
        <v>0</v>
      </c>
      <c r="AH989">
        <v>21</v>
      </c>
      <c r="AI989">
        <v>10</v>
      </c>
      <c r="AJ989">
        <v>0</v>
      </c>
      <c r="AK989">
        <v>0</v>
      </c>
      <c r="AL989">
        <v>0</v>
      </c>
      <c r="AM989">
        <v>10</v>
      </c>
      <c r="AN989">
        <v>20</v>
      </c>
      <c r="AO989">
        <v>6.2</v>
      </c>
      <c r="AS989">
        <v>1</v>
      </c>
      <c r="AT989">
        <v>1</v>
      </c>
      <c r="AU989">
        <v>1</v>
      </c>
      <c r="AV989">
        <v>1</v>
      </c>
      <c r="AW989">
        <v>1</v>
      </c>
      <c r="AX989">
        <v>1</v>
      </c>
      <c r="AY989">
        <v>1</v>
      </c>
      <c r="AZ989">
        <v>1</v>
      </c>
      <c r="BA989">
        <v>1</v>
      </c>
      <c r="BB989">
        <v>1</v>
      </c>
      <c r="BC989">
        <v>1</v>
      </c>
      <c r="BD989">
        <v>1</v>
      </c>
      <c r="BE989">
        <v>1</v>
      </c>
      <c r="BF989">
        <v>1</v>
      </c>
      <c r="BG989">
        <v>1</v>
      </c>
      <c r="BH989">
        <v>1</v>
      </c>
      <c r="BI989">
        <v>1</v>
      </c>
      <c r="BJ989">
        <v>1</v>
      </c>
      <c r="BK989">
        <v>1</v>
      </c>
      <c r="BL989">
        <v>1</v>
      </c>
      <c r="BM989">
        <v>1</v>
      </c>
      <c r="BN989">
        <v>1</v>
      </c>
      <c r="BO989">
        <v>1</v>
      </c>
      <c r="BP989">
        <v>1</v>
      </c>
      <c r="BQ989">
        <v>1</v>
      </c>
      <c r="BR989">
        <v>1</v>
      </c>
      <c r="BS989">
        <v>1</v>
      </c>
      <c r="BT989">
        <v>1</v>
      </c>
      <c r="BU989">
        <v>0</v>
      </c>
      <c r="BV989">
        <v>0</v>
      </c>
      <c r="BW989">
        <v>0</v>
      </c>
    </row>
    <row r="990" spans="1:75" x14ac:dyDescent="0.25">
      <c r="A990">
        <v>2449000</v>
      </c>
      <c r="B990">
        <v>2</v>
      </c>
      <c r="C990" s="1">
        <v>21245</v>
      </c>
      <c r="D990">
        <v>1</v>
      </c>
      <c r="E990">
        <v>20</v>
      </c>
      <c r="F990">
        <v>89.4</v>
      </c>
      <c r="G990">
        <v>14</v>
      </c>
      <c r="H990">
        <v>8</v>
      </c>
      <c r="I990">
        <v>1</v>
      </c>
      <c r="J990">
        <v>1</v>
      </c>
      <c r="K990">
        <v>0</v>
      </c>
      <c r="L990">
        <v>1172.09997558594</v>
      </c>
      <c r="M990">
        <v>1</v>
      </c>
      <c r="N990">
        <v>10.199999999999999</v>
      </c>
      <c r="O990">
        <v>0</v>
      </c>
      <c r="P990">
        <v>9.1999999999999993</v>
      </c>
      <c r="Q990">
        <v>0</v>
      </c>
      <c r="R990">
        <v>0</v>
      </c>
      <c r="S990">
        <v>10</v>
      </c>
      <c r="T990">
        <v>0</v>
      </c>
      <c r="U990">
        <v>10</v>
      </c>
      <c r="V990">
        <v>0</v>
      </c>
      <c r="W990">
        <v>0</v>
      </c>
      <c r="X990">
        <v>0</v>
      </c>
      <c r="Y990">
        <v>0</v>
      </c>
      <c r="Z990">
        <v>0</v>
      </c>
      <c r="AA990">
        <v>20</v>
      </c>
      <c r="AB990">
        <v>6</v>
      </c>
      <c r="AC990">
        <v>12</v>
      </c>
      <c r="AD990">
        <v>0</v>
      </c>
      <c r="AE990">
        <v>0</v>
      </c>
      <c r="AF990">
        <v>0</v>
      </c>
      <c r="AG990">
        <v>0</v>
      </c>
      <c r="AH990">
        <v>0</v>
      </c>
      <c r="AI990">
        <v>0</v>
      </c>
      <c r="AJ990">
        <v>0</v>
      </c>
      <c r="AK990">
        <v>12</v>
      </c>
      <c r="AL990">
        <v>0</v>
      </c>
      <c r="AM990">
        <v>0</v>
      </c>
      <c r="AN990">
        <v>0</v>
      </c>
      <c r="AO990">
        <v>0</v>
      </c>
      <c r="AP990">
        <v>0</v>
      </c>
      <c r="AQ990">
        <v>0</v>
      </c>
      <c r="AR990">
        <v>0</v>
      </c>
      <c r="AS990">
        <v>1</v>
      </c>
      <c r="AT990">
        <v>1</v>
      </c>
      <c r="AU990">
        <v>1</v>
      </c>
      <c r="AV990">
        <v>1</v>
      </c>
      <c r="AW990">
        <v>1</v>
      </c>
      <c r="AX990">
        <v>1</v>
      </c>
      <c r="AY990">
        <v>1</v>
      </c>
      <c r="AZ990">
        <v>1</v>
      </c>
      <c r="BA990">
        <v>1</v>
      </c>
      <c r="BB990">
        <v>1</v>
      </c>
      <c r="BC990">
        <v>1</v>
      </c>
      <c r="BD990">
        <v>1</v>
      </c>
      <c r="BE990">
        <v>1</v>
      </c>
      <c r="BF990">
        <v>1</v>
      </c>
      <c r="BG990">
        <v>1</v>
      </c>
      <c r="BH990">
        <v>1</v>
      </c>
      <c r="BI990">
        <v>1</v>
      </c>
      <c r="BJ990">
        <v>1</v>
      </c>
      <c r="BK990">
        <v>1</v>
      </c>
      <c r="BL990">
        <v>1</v>
      </c>
      <c r="BM990">
        <v>1</v>
      </c>
      <c r="BN990">
        <v>1</v>
      </c>
      <c r="BO990">
        <v>1</v>
      </c>
      <c r="BP990">
        <v>1</v>
      </c>
      <c r="BQ990">
        <v>1</v>
      </c>
      <c r="BR990">
        <v>1</v>
      </c>
      <c r="BS990">
        <v>1</v>
      </c>
      <c r="BT990">
        <v>1</v>
      </c>
      <c r="BU990">
        <v>1</v>
      </c>
      <c r="BV990">
        <v>1</v>
      </c>
      <c r="BW990">
        <v>1</v>
      </c>
    </row>
    <row r="991" spans="1:75" x14ac:dyDescent="0.25">
      <c r="A991">
        <v>2449000</v>
      </c>
      <c r="B991">
        <v>2</v>
      </c>
      <c r="C991" s="1">
        <v>21276</v>
      </c>
      <c r="D991">
        <v>1</v>
      </c>
      <c r="E991">
        <v>12</v>
      </c>
      <c r="F991">
        <v>56</v>
      </c>
      <c r="G991">
        <v>13</v>
      </c>
      <c r="H991">
        <v>8</v>
      </c>
      <c r="I991">
        <v>1</v>
      </c>
      <c r="J991">
        <v>1</v>
      </c>
      <c r="K991">
        <v>0</v>
      </c>
      <c r="L991">
        <v>1172.09997558594</v>
      </c>
      <c r="M991">
        <v>1</v>
      </c>
      <c r="N991">
        <v>10.199999999999999</v>
      </c>
      <c r="O991">
        <v>0</v>
      </c>
      <c r="P991">
        <v>0</v>
      </c>
      <c r="Q991">
        <v>0</v>
      </c>
      <c r="R991">
        <v>0</v>
      </c>
      <c r="S991">
        <v>0</v>
      </c>
      <c r="T991">
        <v>0</v>
      </c>
      <c r="U991">
        <v>0</v>
      </c>
      <c r="V991">
        <v>0.6</v>
      </c>
      <c r="W991">
        <v>0</v>
      </c>
      <c r="X991">
        <v>0</v>
      </c>
      <c r="Y991">
        <v>0.6</v>
      </c>
      <c r="Z991">
        <v>12</v>
      </c>
      <c r="AA991">
        <v>0</v>
      </c>
      <c r="AB991">
        <v>0</v>
      </c>
      <c r="AC991">
        <v>0.6</v>
      </c>
      <c r="AD991">
        <v>0</v>
      </c>
      <c r="AE991">
        <v>0</v>
      </c>
      <c r="AF991">
        <v>10</v>
      </c>
      <c r="AG991">
        <v>0</v>
      </c>
      <c r="AH991">
        <v>10</v>
      </c>
      <c r="AI991">
        <v>0</v>
      </c>
      <c r="AJ991">
        <v>12</v>
      </c>
      <c r="AK991">
        <v>0</v>
      </c>
      <c r="AL991">
        <v>0</v>
      </c>
      <c r="AM991">
        <v>0</v>
      </c>
      <c r="AN991">
        <v>0</v>
      </c>
      <c r="AO991">
        <v>0</v>
      </c>
      <c r="AP991">
        <v>0</v>
      </c>
      <c r="AQ991">
        <v>0</v>
      </c>
      <c r="AS991">
        <v>1</v>
      </c>
      <c r="AT991">
        <v>1</v>
      </c>
      <c r="AU991">
        <v>1</v>
      </c>
      <c r="AV991">
        <v>1</v>
      </c>
      <c r="AW991">
        <v>1</v>
      </c>
      <c r="AX991">
        <v>1</v>
      </c>
      <c r="AY991">
        <v>1</v>
      </c>
      <c r="AZ991">
        <v>1</v>
      </c>
      <c r="BA991">
        <v>1</v>
      </c>
      <c r="BB991">
        <v>1</v>
      </c>
      <c r="BC991">
        <v>1</v>
      </c>
      <c r="BD991">
        <v>1</v>
      </c>
      <c r="BE991">
        <v>1</v>
      </c>
      <c r="BF991">
        <v>1</v>
      </c>
      <c r="BG991">
        <v>1</v>
      </c>
      <c r="BH991">
        <v>1</v>
      </c>
      <c r="BI991">
        <v>1</v>
      </c>
      <c r="BJ991">
        <v>1</v>
      </c>
      <c r="BK991">
        <v>1</v>
      </c>
      <c r="BL991">
        <v>1</v>
      </c>
      <c r="BM991">
        <v>1</v>
      </c>
      <c r="BN991">
        <v>1</v>
      </c>
      <c r="BO991">
        <v>1</v>
      </c>
      <c r="BP991">
        <v>1</v>
      </c>
      <c r="BQ991">
        <v>1</v>
      </c>
      <c r="BR991">
        <v>1</v>
      </c>
      <c r="BS991">
        <v>1</v>
      </c>
      <c r="BT991">
        <v>1</v>
      </c>
      <c r="BU991">
        <v>1</v>
      </c>
      <c r="BV991">
        <v>1</v>
      </c>
      <c r="BW991">
        <v>0</v>
      </c>
    </row>
    <row r="992" spans="1:75" x14ac:dyDescent="0.25">
      <c r="A992">
        <v>2449000</v>
      </c>
      <c r="B992">
        <v>2</v>
      </c>
      <c r="C992" s="1">
        <v>21306</v>
      </c>
      <c r="D992">
        <v>1</v>
      </c>
      <c r="E992">
        <v>20</v>
      </c>
      <c r="F992">
        <v>123.8</v>
      </c>
      <c r="G992">
        <v>28</v>
      </c>
      <c r="H992">
        <v>11</v>
      </c>
      <c r="I992">
        <v>1</v>
      </c>
      <c r="J992">
        <v>1</v>
      </c>
      <c r="K992">
        <v>0</v>
      </c>
      <c r="L992">
        <v>1172.09997558594</v>
      </c>
      <c r="M992">
        <v>1</v>
      </c>
      <c r="N992">
        <v>0</v>
      </c>
      <c r="O992">
        <v>0</v>
      </c>
      <c r="P992">
        <v>12</v>
      </c>
      <c r="Q992">
        <v>6.8</v>
      </c>
      <c r="R992">
        <v>6</v>
      </c>
      <c r="S992">
        <v>6</v>
      </c>
      <c r="T992">
        <v>0</v>
      </c>
      <c r="U992">
        <v>0</v>
      </c>
      <c r="V992">
        <v>0</v>
      </c>
      <c r="W992">
        <v>0</v>
      </c>
      <c r="X992">
        <v>0</v>
      </c>
      <c r="Y992">
        <v>0</v>
      </c>
      <c r="Z992">
        <v>0</v>
      </c>
      <c r="AA992">
        <v>0</v>
      </c>
      <c r="AB992">
        <v>0</v>
      </c>
      <c r="AC992">
        <v>0</v>
      </c>
      <c r="AD992">
        <v>0</v>
      </c>
      <c r="AE992">
        <v>0</v>
      </c>
      <c r="AF992">
        <v>0</v>
      </c>
      <c r="AG992">
        <v>0</v>
      </c>
      <c r="AH992">
        <v>18</v>
      </c>
      <c r="AI992">
        <v>18.2</v>
      </c>
      <c r="AJ992">
        <v>10.199999999999999</v>
      </c>
      <c r="AK992">
        <v>0</v>
      </c>
      <c r="AL992">
        <v>6</v>
      </c>
      <c r="AM992">
        <v>10</v>
      </c>
      <c r="AN992">
        <v>10.6</v>
      </c>
      <c r="AO992">
        <v>20</v>
      </c>
      <c r="AP992">
        <v>0</v>
      </c>
      <c r="AQ992">
        <v>0</v>
      </c>
      <c r="AR992">
        <v>0</v>
      </c>
      <c r="AS992">
        <v>1</v>
      </c>
      <c r="AT992">
        <v>1</v>
      </c>
      <c r="AU992">
        <v>1</v>
      </c>
      <c r="AV992">
        <v>1</v>
      </c>
      <c r="AW992">
        <v>1</v>
      </c>
      <c r="AX992">
        <v>1</v>
      </c>
      <c r="AY992">
        <v>1</v>
      </c>
      <c r="AZ992">
        <v>1</v>
      </c>
      <c r="BA992">
        <v>1</v>
      </c>
      <c r="BB992">
        <v>1</v>
      </c>
      <c r="BC992">
        <v>1</v>
      </c>
      <c r="BD992">
        <v>1</v>
      </c>
      <c r="BE992">
        <v>1</v>
      </c>
      <c r="BF992">
        <v>1</v>
      </c>
      <c r="BG992">
        <v>1</v>
      </c>
      <c r="BH992">
        <v>1</v>
      </c>
      <c r="BI992">
        <v>1</v>
      </c>
      <c r="BJ992">
        <v>1</v>
      </c>
      <c r="BK992">
        <v>1</v>
      </c>
      <c r="BL992">
        <v>1</v>
      </c>
      <c r="BM992">
        <v>1</v>
      </c>
      <c r="BN992">
        <v>1</v>
      </c>
      <c r="BO992">
        <v>1</v>
      </c>
      <c r="BP992">
        <v>1</v>
      </c>
      <c r="BQ992">
        <v>1</v>
      </c>
      <c r="BR992">
        <v>1</v>
      </c>
      <c r="BS992">
        <v>1</v>
      </c>
      <c r="BT992">
        <v>1</v>
      </c>
      <c r="BU992">
        <v>1</v>
      </c>
      <c r="BV992">
        <v>1</v>
      </c>
      <c r="BW992">
        <v>1</v>
      </c>
    </row>
    <row r="993" spans="1:75" x14ac:dyDescent="0.25">
      <c r="A993">
        <v>2449000</v>
      </c>
      <c r="B993">
        <v>2</v>
      </c>
      <c r="C993" s="1">
        <v>21337</v>
      </c>
      <c r="D993">
        <v>1</v>
      </c>
      <c r="E993">
        <v>22</v>
      </c>
      <c r="F993">
        <v>46.6</v>
      </c>
      <c r="G993">
        <v>18</v>
      </c>
      <c r="H993">
        <v>10</v>
      </c>
      <c r="I993">
        <v>1</v>
      </c>
      <c r="J993">
        <v>1</v>
      </c>
      <c r="K993">
        <v>0</v>
      </c>
      <c r="L993">
        <v>1172.09997558594</v>
      </c>
      <c r="M993">
        <v>1</v>
      </c>
      <c r="N993">
        <v>0</v>
      </c>
      <c r="O993">
        <v>0</v>
      </c>
      <c r="P993">
        <v>0</v>
      </c>
      <c r="Q993">
        <v>0</v>
      </c>
      <c r="R993">
        <v>0</v>
      </c>
      <c r="S993">
        <v>0</v>
      </c>
      <c r="T993">
        <v>0</v>
      </c>
      <c r="U993">
        <v>0</v>
      </c>
      <c r="V993">
        <v>0</v>
      </c>
      <c r="W993">
        <v>0</v>
      </c>
      <c r="X993">
        <v>0.6</v>
      </c>
      <c r="Y993">
        <v>0</v>
      </c>
      <c r="Z993">
        <v>0.6</v>
      </c>
      <c r="AA993">
        <v>10</v>
      </c>
      <c r="AB993">
        <v>0</v>
      </c>
      <c r="AC993">
        <v>0</v>
      </c>
      <c r="AD993">
        <v>10</v>
      </c>
      <c r="AE993">
        <v>22</v>
      </c>
      <c r="AF993">
        <v>0.6</v>
      </c>
      <c r="AG993">
        <v>0</v>
      </c>
      <c r="AH993">
        <v>0.6</v>
      </c>
      <c r="AI993">
        <v>0.8</v>
      </c>
      <c r="AJ993">
        <v>0</v>
      </c>
      <c r="AK993">
        <v>0</v>
      </c>
      <c r="AL993">
        <v>0</v>
      </c>
      <c r="AM993">
        <v>0.6</v>
      </c>
      <c r="AN993">
        <v>0</v>
      </c>
      <c r="AO993">
        <v>0.8</v>
      </c>
      <c r="AP993">
        <v>0</v>
      </c>
      <c r="AQ993">
        <v>0</v>
      </c>
      <c r="AS993">
        <v>1</v>
      </c>
      <c r="AT993">
        <v>1</v>
      </c>
      <c r="AU993">
        <v>1</v>
      </c>
      <c r="AV993">
        <v>1</v>
      </c>
      <c r="AW993">
        <v>1</v>
      </c>
      <c r="AX993">
        <v>1</v>
      </c>
      <c r="AY993">
        <v>1</v>
      </c>
      <c r="AZ993">
        <v>1</v>
      </c>
      <c r="BA993">
        <v>1</v>
      </c>
      <c r="BB993">
        <v>1</v>
      </c>
      <c r="BC993">
        <v>1</v>
      </c>
      <c r="BD993">
        <v>1</v>
      </c>
      <c r="BE993">
        <v>1</v>
      </c>
      <c r="BF993">
        <v>1</v>
      </c>
      <c r="BG993">
        <v>1</v>
      </c>
      <c r="BH993">
        <v>1</v>
      </c>
      <c r="BI993">
        <v>1</v>
      </c>
      <c r="BJ993">
        <v>1</v>
      </c>
      <c r="BK993">
        <v>1</v>
      </c>
      <c r="BL993">
        <v>1</v>
      </c>
      <c r="BM993">
        <v>1</v>
      </c>
      <c r="BN993">
        <v>1</v>
      </c>
      <c r="BO993">
        <v>1</v>
      </c>
      <c r="BP993">
        <v>1</v>
      </c>
      <c r="BQ993">
        <v>1</v>
      </c>
      <c r="BR993">
        <v>1</v>
      </c>
      <c r="BS993">
        <v>1</v>
      </c>
      <c r="BT993">
        <v>1</v>
      </c>
      <c r="BU993">
        <v>1</v>
      </c>
      <c r="BV993">
        <v>1</v>
      </c>
      <c r="BW993">
        <v>0</v>
      </c>
    </row>
    <row r="994" spans="1:75" x14ac:dyDescent="0.25">
      <c r="A994">
        <v>2449000</v>
      </c>
      <c r="B994">
        <v>2</v>
      </c>
      <c r="C994" s="1">
        <v>21367</v>
      </c>
      <c r="D994">
        <v>1</v>
      </c>
      <c r="E994">
        <v>12</v>
      </c>
      <c r="F994">
        <v>24.1</v>
      </c>
      <c r="G994">
        <v>26</v>
      </c>
      <c r="H994">
        <v>5</v>
      </c>
      <c r="I994">
        <v>1</v>
      </c>
      <c r="J994">
        <v>1</v>
      </c>
      <c r="K994">
        <v>0</v>
      </c>
      <c r="L994">
        <v>1172.09997558594</v>
      </c>
      <c r="M994">
        <v>1</v>
      </c>
      <c r="N994">
        <v>0</v>
      </c>
      <c r="O994">
        <v>0</v>
      </c>
      <c r="P994">
        <v>0</v>
      </c>
      <c r="Q994">
        <v>0</v>
      </c>
      <c r="R994">
        <v>0</v>
      </c>
      <c r="S994">
        <v>0</v>
      </c>
      <c r="T994">
        <v>0</v>
      </c>
      <c r="U994">
        <v>0.9</v>
      </c>
      <c r="V994">
        <v>0</v>
      </c>
      <c r="W994">
        <v>0</v>
      </c>
      <c r="X994">
        <v>0</v>
      </c>
      <c r="Y994">
        <v>0</v>
      </c>
      <c r="Z994">
        <v>0</v>
      </c>
      <c r="AA994">
        <v>0</v>
      </c>
      <c r="AB994">
        <v>0</v>
      </c>
      <c r="AC994">
        <v>10</v>
      </c>
      <c r="AD994">
        <v>0</v>
      </c>
      <c r="AE994">
        <v>0</v>
      </c>
      <c r="AF994">
        <v>0</v>
      </c>
      <c r="AG994">
        <v>0</v>
      </c>
      <c r="AH994">
        <v>0</v>
      </c>
      <c r="AI994">
        <v>0.6</v>
      </c>
      <c r="AJ994">
        <v>0</v>
      </c>
      <c r="AK994">
        <v>0</v>
      </c>
      <c r="AL994">
        <v>0</v>
      </c>
      <c r="AM994">
        <v>12</v>
      </c>
      <c r="AN994">
        <v>0</v>
      </c>
      <c r="AO994">
        <v>0</v>
      </c>
      <c r="AP994">
        <v>0.6</v>
      </c>
      <c r="AQ994">
        <v>0</v>
      </c>
      <c r="AR994">
        <v>0</v>
      </c>
      <c r="AS994">
        <v>1</v>
      </c>
      <c r="AT994">
        <v>1</v>
      </c>
      <c r="AU994">
        <v>1</v>
      </c>
      <c r="AV994">
        <v>1</v>
      </c>
      <c r="AW994">
        <v>1</v>
      </c>
      <c r="AX994">
        <v>1</v>
      </c>
      <c r="AY994">
        <v>1</v>
      </c>
      <c r="AZ994">
        <v>1</v>
      </c>
      <c r="BA994">
        <v>1</v>
      </c>
      <c r="BB994">
        <v>1</v>
      </c>
      <c r="BC994">
        <v>1</v>
      </c>
      <c r="BD994">
        <v>1</v>
      </c>
      <c r="BE994">
        <v>1</v>
      </c>
      <c r="BF994">
        <v>1</v>
      </c>
      <c r="BG994">
        <v>1</v>
      </c>
      <c r="BH994">
        <v>1</v>
      </c>
      <c r="BI994">
        <v>1</v>
      </c>
      <c r="BJ994">
        <v>1</v>
      </c>
      <c r="BK994">
        <v>1</v>
      </c>
      <c r="BL994">
        <v>1</v>
      </c>
      <c r="BM994">
        <v>1</v>
      </c>
      <c r="BN994">
        <v>1</v>
      </c>
      <c r="BO994">
        <v>1</v>
      </c>
      <c r="BP994">
        <v>1</v>
      </c>
      <c r="BQ994">
        <v>1</v>
      </c>
      <c r="BR994">
        <v>1</v>
      </c>
      <c r="BS994">
        <v>1</v>
      </c>
      <c r="BT994">
        <v>1</v>
      </c>
      <c r="BU994">
        <v>1</v>
      </c>
      <c r="BV994">
        <v>1</v>
      </c>
      <c r="BW994">
        <v>1</v>
      </c>
    </row>
    <row r="995" spans="1:75" x14ac:dyDescent="0.25">
      <c r="A995">
        <v>2449000</v>
      </c>
      <c r="B995">
        <v>2</v>
      </c>
      <c r="C995" s="1">
        <v>21398</v>
      </c>
      <c r="D995">
        <v>1</v>
      </c>
      <c r="E995">
        <v>22</v>
      </c>
      <c r="F995">
        <v>53.8</v>
      </c>
      <c r="G995">
        <v>28</v>
      </c>
      <c r="H995">
        <v>6</v>
      </c>
      <c r="I995">
        <v>1</v>
      </c>
      <c r="J995">
        <v>1</v>
      </c>
      <c r="K995">
        <v>0</v>
      </c>
      <c r="L995">
        <v>1172.09997558594</v>
      </c>
      <c r="M995">
        <v>1</v>
      </c>
      <c r="N995">
        <v>0</v>
      </c>
      <c r="O995">
        <v>0</v>
      </c>
      <c r="P995">
        <v>10</v>
      </c>
      <c r="Q995">
        <v>20</v>
      </c>
      <c r="R995">
        <v>0</v>
      </c>
      <c r="S995">
        <v>0</v>
      </c>
      <c r="T995">
        <v>0</v>
      </c>
      <c r="U995">
        <v>0</v>
      </c>
      <c r="V995">
        <v>0</v>
      </c>
      <c r="W995">
        <v>0</v>
      </c>
      <c r="X995">
        <v>0</v>
      </c>
      <c r="Y995">
        <v>0</v>
      </c>
      <c r="Z995">
        <v>0.6</v>
      </c>
      <c r="AA995">
        <v>0</v>
      </c>
      <c r="AB995">
        <v>0</v>
      </c>
      <c r="AC995">
        <v>0.6</v>
      </c>
      <c r="AD995">
        <v>0</v>
      </c>
      <c r="AE995">
        <v>0</v>
      </c>
      <c r="AF995">
        <v>0</v>
      </c>
      <c r="AG995">
        <v>0</v>
      </c>
      <c r="AH995">
        <v>0</v>
      </c>
      <c r="AI995">
        <v>0</v>
      </c>
      <c r="AJ995">
        <v>0</v>
      </c>
      <c r="AK995">
        <v>0</v>
      </c>
      <c r="AL995">
        <v>0</v>
      </c>
      <c r="AM995">
        <v>0</v>
      </c>
      <c r="AN995">
        <v>0</v>
      </c>
      <c r="AO995">
        <v>22</v>
      </c>
      <c r="AP995">
        <v>0</v>
      </c>
      <c r="AQ995">
        <v>0</v>
      </c>
      <c r="AR995">
        <v>0.6</v>
      </c>
      <c r="AS995">
        <v>1</v>
      </c>
      <c r="AT995">
        <v>1</v>
      </c>
      <c r="AU995">
        <v>1</v>
      </c>
      <c r="AV995">
        <v>1</v>
      </c>
      <c r="AW995">
        <v>1</v>
      </c>
      <c r="AX995">
        <v>1</v>
      </c>
      <c r="AY995">
        <v>1</v>
      </c>
      <c r="AZ995">
        <v>1</v>
      </c>
      <c r="BA995">
        <v>1</v>
      </c>
      <c r="BB995">
        <v>1</v>
      </c>
      <c r="BC995">
        <v>1</v>
      </c>
      <c r="BD995">
        <v>1</v>
      </c>
      <c r="BE995">
        <v>1</v>
      </c>
      <c r="BF995">
        <v>1</v>
      </c>
      <c r="BG995">
        <v>1</v>
      </c>
      <c r="BH995">
        <v>1</v>
      </c>
      <c r="BI995">
        <v>1</v>
      </c>
      <c r="BJ995">
        <v>1</v>
      </c>
      <c r="BK995">
        <v>1</v>
      </c>
      <c r="BL995">
        <v>1</v>
      </c>
      <c r="BM995">
        <v>1</v>
      </c>
      <c r="BN995">
        <v>1</v>
      </c>
      <c r="BO995">
        <v>1</v>
      </c>
      <c r="BP995">
        <v>1</v>
      </c>
      <c r="BQ995">
        <v>1</v>
      </c>
      <c r="BR995">
        <v>1</v>
      </c>
      <c r="BS995">
        <v>1</v>
      </c>
      <c r="BT995">
        <v>1</v>
      </c>
      <c r="BU995">
        <v>1</v>
      </c>
      <c r="BV995">
        <v>1</v>
      </c>
      <c r="BW995">
        <v>1</v>
      </c>
    </row>
    <row r="996" spans="1:75" x14ac:dyDescent="0.25">
      <c r="A996">
        <v>2449000</v>
      </c>
      <c r="B996">
        <v>2</v>
      </c>
      <c r="C996" s="1">
        <v>21429</v>
      </c>
      <c r="D996">
        <v>1</v>
      </c>
      <c r="E996">
        <v>22</v>
      </c>
      <c r="F996">
        <v>109.2</v>
      </c>
      <c r="G996">
        <v>10</v>
      </c>
      <c r="H996">
        <v>10</v>
      </c>
      <c r="I996">
        <v>1</v>
      </c>
      <c r="J996">
        <v>1</v>
      </c>
      <c r="K996">
        <v>0</v>
      </c>
      <c r="L996">
        <v>1172.09997558594</v>
      </c>
      <c r="M996">
        <v>1</v>
      </c>
      <c r="N996">
        <v>0</v>
      </c>
      <c r="O996">
        <v>0</v>
      </c>
      <c r="P996">
        <v>0</v>
      </c>
      <c r="Q996">
        <v>0</v>
      </c>
      <c r="R996">
        <v>0</v>
      </c>
      <c r="S996">
        <v>0.9</v>
      </c>
      <c r="T996">
        <v>12</v>
      </c>
      <c r="U996">
        <v>10</v>
      </c>
      <c r="V996">
        <v>19</v>
      </c>
      <c r="W996">
        <v>22</v>
      </c>
      <c r="X996">
        <v>0</v>
      </c>
      <c r="Y996">
        <v>0</v>
      </c>
      <c r="Z996">
        <v>12</v>
      </c>
      <c r="AA996">
        <v>10</v>
      </c>
      <c r="AB996">
        <v>0.9</v>
      </c>
      <c r="AC996">
        <v>0</v>
      </c>
      <c r="AD996">
        <v>0</v>
      </c>
      <c r="AE996">
        <v>0</v>
      </c>
      <c r="AF996">
        <v>0</v>
      </c>
      <c r="AG996">
        <v>0</v>
      </c>
      <c r="AH996">
        <v>0</v>
      </c>
      <c r="AI996">
        <v>0</v>
      </c>
      <c r="AJ996">
        <v>0</v>
      </c>
      <c r="AK996">
        <v>12.2</v>
      </c>
      <c r="AL996">
        <v>10.199999999999999</v>
      </c>
      <c r="AM996">
        <v>0</v>
      </c>
      <c r="AN996">
        <v>0</v>
      </c>
      <c r="AO996">
        <v>0</v>
      </c>
      <c r="AP996">
        <v>0</v>
      </c>
      <c r="AQ996">
        <v>0</v>
      </c>
      <c r="AS996">
        <v>1</v>
      </c>
      <c r="AT996">
        <v>1</v>
      </c>
      <c r="AU996">
        <v>1</v>
      </c>
      <c r="AV996">
        <v>1</v>
      </c>
      <c r="AW996">
        <v>1</v>
      </c>
      <c r="AX996">
        <v>1</v>
      </c>
      <c r="AY996">
        <v>1</v>
      </c>
      <c r="AZ996">
        <v>1</v>
      </c>
      <c r="BA996">
        <v>1</v>
      </c>
      <c r="BB996">
        <v>1</v>
      </c>
      <c r="BC996">
        <v>1</v>
      </c>
      <c r="BD996">
        <v>1</v>
      </c>
      <c r="BE996">
        <v>1</v>
      </c>
      <c r="BF996">
        <v>1</v>
      </c>
      <c r="BG996">
        <v>1</v>
      </c>
      <c r="BH996">
        <v>1</v>
      </c>
      <c r="BI996">
        <v>1</v>
      </c>
      <c r="BJ996">
        <v>1</v>
      </c>
      <c r="BK996">
        <v>1</v>
      </c>
      <c r="BL996">
        <v>1</v>
      </c>
      <c r="BM996">
        <v>1</v>
      </c>
      <c r="BN996">
        <v>1</v>
      </c>
      <c r="BO996">
        <v>1</v>
      </c>
      <c r="BP996">
        <v>1</v>
      </c>
      <c r="BQ996">
        <v>1</v>
      </c>
      <c r="BR996">
        <v>1</v>
      </c>
      <c r="BS996">
        <v>1</v>
      </c>
      <c r="BT996">
        <v>1</v>
      </c>
      <c r="BU996">
        <v>1</v>
      </c>
      <c r="BV996">
        <v>1</v>
      </c>
      <c r="BW996">
        <v>0</v>
      </c>
    </row>
    <row r="997" spans="1:75" x14ac:dyDescent="0.25">
      <c r="A997">
        <v>2449000</v>
      </c>
      <c r="B997">
        <v>2</v>
      </c>
      <c r="C997" s="1">
        <v>21459</v>
      </c>
      <c r="D997">
        <v>1</v>
      </c>
      <c r="E997">
        <v>24.4</v>
      </c>
      <c r="F997">
        <v>168.4</v>
      </c>
      <c r="G997">
        <v>7</v>
      </c>
      <c r="H997">
        <v>10</v>
      </c>
      <c r="I997">
        <v>1</v>
      </c>
      <c r="J997">
        <v>1</v>
      </c>
      <c r="K997">
        <v>0</v>
      </c>
      <c r="L997">
        <v>1172.09997558594</v>
      </c>
      <c r="M997">
        <v>1</v>
      </c>
      <c r="N997">
        <v>0</v>
      </c>
      <c r="O997">
        <v>0</v>
      </c>
      <c r="P997">
        <v>0</v>
      </c>
      <c r="Q997">
        <v>0</v>
      </c>
      <c r="R997">
        <v>0</v>
      </c>
      <c r="S997">
        <v>0</v>
      </c>
      <c r="T997">
        <v>24.4</v>
      </c>
      <c r="U997">
        <v>0</v>
      </c>
      <c r="V997">
        <v>0</v>
      </c>
      <c r="W997">
        <v>0</v>
      </c>
      <c r="X997">
        <v>20</v>
      </c>
      <c r="Y997">
        <v>0</v>
      </c>
      <c r="Z997">
        <v>0</v>
      </c>
      <c r="AA997">
        <v>0</v>
      </c>
      <c r="AB997">
        <v>0</v>
      </c>
      <c r="AC997">
        <v>0</v>
      </c>
      <c r="AD997">
        <v>0</v>
      </c>
      <c r="AE997">
        <v>22</v>
      </c>
      <c r="AF997">
        <v>12</v>
      </c>
      <c r="AG997">
        <v>0</v>
      </c>
      <c r="AH997">
        <v>0</v>
      </c>
      <c r="AI997">
        <v>0</v>
      </c>
      <c r="AJ997">
        <v>0</v>
      </c>
      <c r="AK997">
        <v>22.4</v>
      </c>
      <c r="AL997">
        <v>0</v>
      </c>
      <c r="AM997">
        <v>15</v>
      </c>
      <c r="AN997">
        <v>20</v>
      </c>
      <c r="AO997">
        <v>10.199999999999999</v>
      </c>
      <c r="AP997">
        <v>12.2</v>
      </c>
      <c r="AQ997">
        <v>0</v>
      </c>
      <c r="AR997">
        <v>10.199999999999999</v>
      </c>
      <c r="AS997">
        <v>1</v>
      </c>
      <c r="AT997">
        <v>1</v>
      </c>
      <c r="AU997">
        <v>1</v>
      </c>
      <c r="AV997">
        <v>1</v>
      </c>
      <c r="AW997">
        <v>1</v>
      </c>
      <c r="AX997">
        <v>1</v>
      </c>
      <c r="AY997">
        <v>1</v>
      </c>
      <c r="AZ997">
        <v>1</v>
      </c>
      <c r="BA997">
        <v>1</v>
      </c>
      <c r="BB997">
        <v>1</v>
      </c>
      <c r="BC997">
        <v>1</v>
      </c>
      <c r="BD997">
        <v>1</v>
      </c>
      <c r="BE997">
        <v>1</v>
      </c>
      <c r="BF997">
        <v>1</v>
      </c>
      <c r="BG997">
        <v>1</v>
      </c>
      <c r="BH997">
        <v>1</v>
      </c>
      <c r="BI997">
        <v>1</v>
      </c>
      <c r="BJ997">
        <v>1</v>
      </c>
      <c r="BK997">
        <v>1</v>
      </c>
      <c r="BL997">
        <v>1</v>
      </c>
      <c r="BM997">
        <v>1</v>
      </c>
      <c r="BN997">
        <v>1</v>
      </c>
      <c r="BO997">
        <v>1</v>
      </c>
      <c r="BP997">
        <v>1</v>
      </c>
      <c r="BQ997">
        <v>1</v>
      </c>
      <c r="BR997">
        <v>1</v>
      </c>
      <c r="BS997">
        <v>1</v>
      </c>
      <c r="BT997">
        <v>1</v>
      </c>
      <c r="BU997">
        <v>1</v>
      </c>
      <c r="BV997">
        <v>1</v>
      </c>
      <c r="BW997">
        <v>1</v>
      </c>
    </row>
    <row r="998" spans="1:75" x14ac:dyDescent="0.25">
      <c r="A998">
        <v>2449000</v>
      </c>
      <c r="B998">
        <v>2</v>
      </c>
      <c r="C998" s="1">
        <v>21490</v>
      </c>
      <c r="D998">
        <v>1</v>
      </c>
      <c r="E998">
        <v>20.399999999999999</v>
      </c>
      <c r="F998">
        <v>131.1</v>
      </c>
      <c r="G998">
        <v>25</v>
      </c>
      <c r="H998">
        <v>10</v>
      </c>
      <c r="I998">
        <v>1</v>
      </c>
      <c r="J998">
        <v>1</v>
      </c>
      <c r="K998">
        <v>0</v>
      </c>
      <c r="L998">
        <v>1172.09997558594</v>
      </c>
      <c r="M998">
        <v>1</v>
      </c>
      <c r="N998">
        <v>12</v>
      </c>
      <c r="O998">
        <v>0</v>
      </c>
      <c r="P998">
        <v>0</v>
      </c>
      <c r="Q998">
        <v>10.199999999999999</v>
      </c>
      <c r="R998">
        <v>0</v>
      </c>
      <c r="S998">
        <v>0</v>
      </c>
      <c r="T998">
        <v>0</v>
      </c>
      <c r="U998">
        <v>0</v>
      </c>
      <c r="V998">
        <v>0</v>
      </c>
      <c r="W998">
        <v>0</v>
      </c>
      <c r="X998">
        <v>20.2</v>
      </c>
      <c r="Y998">
        <v>16</v>
      </c>
      <c r="Z998">
        <v>19</v>
      </c>
      <c r="AA998">
        <v>0.9</v>
      </c>
      <c r="AB998">
        <v>0</v>
      </c>
      <c r="AC998">
        <v>0</v>
      </c>
      <c r="AD998">
        <v>0</v>
      </c>
      <c r="AE998">
        <v>0</v>
      </c>
      <c r="AF998">
        <v>10.199999999999999</v>
      </c>
      <c r="AG998">
        <v>12</v>
      </c>
      <c r="AH998">
        <v>0</v>
      </c>
      <c r="AI998">
        <v>0</v>
      </c>
      <c r="AJ998">
        <v>0</v>
      </c>
      <c r="AK998">
        <v>10.199999999999999</v>
      </c>
      <c r="AL998">
        <v>20.399999999999999</v>
      </c>
      <c r="AM998">
        <v>0</v>
      </c>
      <c r="AN998">
        <v>0</v>
      </c>
      <c r="AO998">
        <v>0</v>
      </c>
      <c r="AP998">
        <v>0</v>
      </c>
      <c r="AQ998">
        <v>0</v>
      </c>
      <c r="AS998">
        <v>1</v>
      </c>
      <c r="AT998">
        <v>1</v>
      </c>
      <c r="AU998">
        <v>1</v>
      </c>
      <c r="AV998">
        <v>1</v>
      </c>
      <c r="AW998">
        <v>1</v>
      </c>
      <c r="AX998">
        <v>1</v>
      </c>
      <c r="AY998">
        <v>1</v>
      </c>
      <c r="AZ998">
        <v>1</v>
      </c>
      <c r="BA998">
        <v>1</v>
      </c>
      <c r="BB998">
        <v>1</v>
      </c>
      <c r="BC998">
        <v>1</v>
      </c>
      <c r="BD998">
        <v>1</v>
      </c>
      <c r="BE998">
        <v>1</v>
      </c>
      <c r="BF998">
        <v>1</v>
      </c>
      <c r="BG998">
        <v>1</v>
      </c>
      <c r="BH998">
        <v>1</v>
      </c>
      <c r="BI998">
        <v>1</v>
      </c>
      <c r="BJ998">
        <v>1</v>
      </c>
      <c r="BK998">
        <v>1</v>
      </c>
      <c r="BL998">
        <v>1</v>
      </c>
      <c r="BM998">
        <v>1</v>
      </c>
      <c r="BN998">
        <v>1</v>
      </c>
      <c r="BO998">
        <v>1</v>
      </c>
      <c r="BP998">
        <v>1</v>
      </c>
      <c r="BQ998">
        <v>1</v>
      </c>
      <c r="BR998">
        <v>1</v>
      </c>
      <c r="BS998">
        <v>1</v>
      </c>
      <c r="BT998">
        <v>1</v>
      </c>
      <c r="BU998">
        <v>1</v>
      </c>
      <c r="BV998">
        <v>1</v>
      </c>
      <c r="BW998">
        <v>0</v>
      </c>
    </row>
    <row r="999" spans="1:75" x14ac:dyDescent="0.25">
      <c r="A999">
        <v>2449000</v>
      </c>
      <c r="B999">
        <v>2</v>
      </c>
      <c r="C999" s="1">
        <v>21520</v>
      </c>
      <c r="D999">
        <v>1</v>
      </c>
      <c r="E999">
        <v>33.4</v>
      </c>
      <c r="F999">
        <v>153.5</v>
      </c>
      <c r="G999">
        <v>14</v>
      </c>
      <c r="H999">
        <v>13</v>
      </c>
      <c r="I999">
        <v>1</v>
      </c>
      <c r="J999">
        <v>1</v>
      </c>
      <c r="K999">
        <v>0</v>
      </c>
      <c r="L999">
        <v>1172.09997558594</v>
      </c>
      <c r="M999">
        <v>1</v>
      </c>
      <c r="N999">
        <v>10.199999999999999</v>
      </c>
      <c r="O999">
        <v>0.6</v>
      </c>
      <c r="P999">
        <v>0</v>
      </c>
      <c r="Q999">
        <v>0.6</v>
      </c>
      <c r="R999">
        <v>0</v>
      </c>
      <c r="S999">
        <v>0</v>
      </c>
      <c r="T999">
        <v>0</v>
      </c>
      <c r="U999">
        <v>0</v>
      </c>
      <c r="V999">
        <v>0.9</v>
      </c>
      <c r="W999">
        <v>0</v>
      </c>
      <c r="X999">
        <v>12</v>
      </c>
      <c r="Y999">
        <v>10.199999999999999</v>
      </c>
      <c r="Z999">
        <v>0</v>
      </c>
      <c r="AA999">
        <v>33.4</v>
      </c>
      <c r="AB999">
        <v>0</v>
      </c>
      <c r="AC999">
        <v>0</v>
      </c>
      <c r="AD999">
        <v>10</v>
      </c>
      <c r="AE999">
        <v>12</v>
      </c>
      <c r="AF999">
        <v>15</v>
      </c>
      <c r="AG999">
        <v>22</v>
      </c>
      <c r="AH999">
        <v>26</v>
      </c>
      <c r="AI999">
        <v>0</v>
      </c>
      <c r="AJ999">
        <v>0</v>
      </c>
      <c r="AK999">
        <v>0</v>
      </c>
      <c r="AL999">
        <v>0</v>
      </c>
      <c r="AM999">
        <v>0</v>
      </c>
      <c r="AN999">
        <v>0.6</v>
      </c>
      <c r="AO999">
        <v>0</v>
      </c>
      <c r="AP999">
        <v>0</v>
      </c>
      <c r="AQ999">
        <v>0</v>
      </c>
      <c r="AR999">
        <v>0</v>
      </c>
      <c r="AS999">
        <v>1</v>
      </c>
      <c r="AT999">
        <v>1</v>
      </c>
      <c r="AU999">
        <v>1</v>
      </c>
      <c r="AV999">
        <v>1</v>
      </c>
      <c r="AW999">
        <v>1</v>
      </c>
      <c r="AX999">
        <v>1</v>
      </c>
      <c r="AY999">
        <v>1</v>
      </c>
      <c r="AZ999">
        <v>1</v>
      </c>
      <c r="BA999">
        <v>1</v>
      </c>
      <c r="BB999">
        <v>1</v>
      </c>
      <c r="BC999">
        <v>1</v>
      </c>
      <c r="BD999">
        <v>1</v>
      </c>
      <c r="BE999">
        <v>1</v>
      </c>
      <c r="BF999">
        <v>1</v>
      </c>
      <c r="BG999">
        <v>1</v>
      </c>
      <c r="BH999">
        <v>1</v>
      </c>
      <c r="BI999">
        <v>1</v>
      </c>
      <c r="BJ999">
        <v>1</v>
      </c>
      <c r="BK999">
        <v>1</v>
      </c>
      <c r="BL999">
        <v>1</v>
      </c>
      <c r="BM999">
        <v>1</v>
      </c>
      <c r="BN999">
        <v>1</v>
      </c>
      <c r="BO999">
        <v>1</v>
      </c>
      <c r="BP999">
        <v>1</v>
      </c>
      <c r="BQ999">
        <v>1</v>
      </c>
      <c r="BR999">
        <v>1</v>
      </c>
      <c r="BS999">
        <v>1</v>
      </c>
      <c r="BT999">
        <v>1</v>
      </c>
      <c r="BU999">
        <v>1</v>
      </c>
      <c r="BV999">
        <v>1</v>
      </c>
      <c r="BW999">
        <v>1</v>
      </c>
    </row>
    <row r="1000" spans="1:75" x14ac:dyDescent="0.25">
      <c r="A1000">
        <v>2449000</v>
      </c>
      <c r="B1000">
        <v>2</v>
      </c>
      <c r="C1000" s="1">
        <v>21551</v>
      </c>
      <c r="D1000">
        <v>1</v>
      </c>
      <c r="E1000">
        <v>24</v>
      </c>
      <c r="F1000">
        <v>198</v>
      </c>
      <c r="G1000">
        <v>24</v>
      </c>
      <c r="H1000">
        <v>13</v>
      </c>
      <c r="I1000">
        <v>1</v>
      </c>
      <c r="J1000">
        <v>1</v>
      </c>
      <c r="K1000">
        <v>0</v>
      </c>
      <c r="L1000">
        <v>1203.09997558594</v>
      </c>
      <c r="M1000">
        <v>1</v>
      </c>
      <c r="N1000">
        <v>0</v>
      </c>
      <c r="O1000">
        <v>0</v>
      </c>
      <c r="P1000">
        <v>0</v>
      </c>
      <c r="Q1000">
        <v>10</v>
      </c>
      <c r="R1000">
        <v>18</v>
      </c>
      <c r="S1000">
        <v>20.2</v>
      </c>
      <c r="T1000">
        <v>0</v>
      </c>
      <c r="U1000">
        <v>10.199999999999999</v>
      </c>
      <c r="V1000">
        <v>0</v>
      </c>
      <c r="W1000">
        <v>0</v>
      </c>
      <c r="X1000">
        <v>10.199999999999999</v>
      </c>
      <c r="Y1000">
        <v>0</v>
      </c>
      <c r="Z1000">
        <v>20</v>
      </c>
      <c r="AA1000">
        <v>0</v>
      </c>
      <c r="AB1000">
        <v>0</v>
      </c>
      <c r="AC1000">
        <v>10</v>
      </c>
      <c r="AD1000">
        <v>14</v>
      </c>
      <c r="AE1000">
        <v>22.4</v>
      </c>
      <c r="AF1000">
        <v>10</v>
      </c>
      <c r="AG1000">
        <v>0</v>
      </c>
      <c r="AH1000">
        <v>0</v>
      </c>
      <c r="AI1000">
        <v>0</v>
      </c>
      <c r="AJ1000">
        <v>0</v>
      </c>
      <c r="AK1000">
        <v>24</v>
      </c>
      <c r="AL1000">
        <v>0</v>
      </c>
      <c r="AM1000">
        <v>0</v>
      </c>
      <c r="AN1000">
        <v>0</v>
      </c>
      <c r="AO1000">
        <v>19</v>
      </c>
      <c r="AP1000">
        <v>0</v>
      </c>
      <c r="AQ1000">
        <v>0</v>
      </c>
      <c r="AR1000">
        <v>10</v>
      </c>
      <c r="AS1000">
        <v>1</v>
      </c>
      <c r="AT1000">
        <v>1</v>
      </c>
      <c r="AU1000">
        <v>1</v>
      </c>
      <c r="AV1000">
        <v>1</v>
      </c>
      <c r="AW1000">
        <v>1</v>
      </c>
      <c r="AX1000">
        <v>1</v>
      </c>
      <c r="AY1000">
        <v>1</v>
      </c>
      <c r="AZ1000">
        <v>1</v>
      </c>
      <c r="BA1000">
        <v>1</v>
      </c>
      <c r="BB1000">
        <v>1</v>
      </c>
      <c r="BC1000">
        <v>1</v>
      </c>
      <c r="BD1000">
        <v>1</v>
      </c>
      <c r="BE1000">
        <v>1</v>
      </c>
      <c r="BF1000">
        <v>1</v>
      </c>
      <c r="BG1000">
        <v>1</v>
      </c>
      <c r="BH1000">
        <v>1</v>
      </c>
      <c r="BI1000">
        <v>1</v>
      </c>
      <c r="BJ1000">
        <v>1</v>
      </c>
      <c r="BK1000">
        <v>1</v>
      </c>
      <c r="BL1000">
        <v>1</v>
      </c>
      <c r="BM1000">
        <v>1</v>
      </c>
      <c r="BN1000">
        <v>1</v>
      </c>
      <c r="BO1000">
        <v>1</v>
      </c>
      <c r="BP1000">
        <v>1</v>
      </c>
      <c r="BQ1000">
        <v>1</v>
      </c>
      <c r="BR1000">
        <v>1</v>
      </c>
      <c r="BS1000">
        <v>1</v>
      </c>
      <c r="BT1000">
        <v>1</v>
      </c>
      <c r="BU1000">
        <v>1</v>
      </c>
      <c r="BV1000">
        <v>1</v>
      </c>
      <c r="BW1000">
        <v>1</v>
      </c>
    </row>
    <row r="1001" spans="1:75" x14ac:dyDescent="0.25">
      <c r="A1001">
        <v>2449000</v>
      </c>
      <c r="B1001">
        <v>2</v>
      </c>
      <c r="C1001" s="1">
        <v>21582</v>
      </c>
      <c r="D1001">
        <v>1</v>
      </c>
      <c r="E1001">
        <v>94</v>
      </c>
      <c r="F1001">
        <v>273.5</v>
      </c>
      <c r="G1001">
        <v>10</v>
      </c>
      <c r="H1001">
        <v>13</v>
      </c>
      <c r="I1001">
        <v>1</v>
      </c>
      <c r="J1001">
        <v>1</v>
      </c>
      <c r="K1001">
        <v>0</v>
      </c>
      <c r="L1001">
        <v>1203.09997558594</v>
      </c>
      <c r="M1001">
        <v>1</v>
      </c>
      <c r="N1001">
        <v>0</v>
      </c>
      <c r="O1001">
        <v>0</v>
      </c>
      <c r="P1001">
        <v>0</v>
      </c>
      <c r="Q1001">
        <v>24</v>
      </c>
      <c r="R1001">
        <v>32</v>
      </c>
      <c r="S1001">
        <v>19</v>
      </c>
      <c r="T1001">
        <v>18</v>
      </c>
      <c r="U1001">
        <v>10</v>
      </c>
      <c r="V1001">
        <v>0</v>
      </c>
      <c r="W1001">
        <v>94</v>
      </c>
      <c r="X1001">
        <v>0</v>
      </c>
      <c r="Y1001">
        <v>0</v>
      </c>
      <c r="Z1001">
        <v>10</v>
      </c>
      <c r="AA1001">
        <v>0</v>
      </c>
      <c r="AB1001">
        <v>10</v>
      </c>
      <c r="AC1001">
        <v>10.199999999999999</v>
      </c>
      <c r="AD1001">
        <v>20</v>
      </c>
      <c r="AE1001">
        <v>0</v>
      </c>
      <c r="AF1001">
        <v>0</v>
      </c>
      <c r="AG1001">
        <v>0</v>
      </c>
      <c r="AH1001">
        <v>10</v>
      </c>
      <c r="AI1001">
        <v>0</v>
      </c>
      <c r="AJ1001">
        <v>0</v>
      </c>
      <c r="AK1001">
        <v>0</v>
      </c>
      <c r="AL1001">
        <v>16</v>
      </c>
      <c r="AM1001">
        <v>0</v>
      </c>
      <c r="AN1001">
        <v>0</v>
      </c>
      <c r="AO1001">
        <v>0.3</v>
      </c>
      <c r="AS1001">
        <v>1</v>
      </c>
      <c r="AT1001">
        <v>1</v>
      </c>
      <c r="AU1001">
        <v>1</v>
      </c>
      <c r="AV1001">
        <v>1</v>
      </c>
      <c r="AW1001">
        <v>1</v>
      </c>
      <c r="AX1001">
        <v>1</v>
      </c>
      <c r="AY1001">
        <v>1</v>
      </c>
      <c r="AZ1001">
        <v>1</v>
      </c>
      <c r="BA1001">
        <v>1</v>
      </c>
      <c r="BB1001">
        <v>1</v>
      </c>
      <c r="BC1001">
        <v>1</v>
      </c>
      <c r="BD1001">
        <v>1</v>
      </c>
      <c r="BE1001">
        <v>1</v>
      </c>
      <c r="BF1001">
        <v>1</v>
      </c>
      <c r="BG1001">
        <v>1</v>
      </c>
      <c r="BH1001">
        <v>1</v>
      </c>
      <c r="BI1001">
        <v>1</v>
      </c>
      <c r="BJ1001">
        <v>1</v>
      </c>
      <c r="BK1001">
        <v>1</v>
      </c>
      <c r="BL1001">
        <v>1</v>
      </c>
      <c r="BM1001">
        <v>1</v>
      </c>
      <c r="BN1001">
        <v>1</v>
      </c>
      <c r="BO1001">
        <v>1</v>
      </c>
      <c r="BP1001">
        <v>1</v>
      </c>
      <c r="BQ1001">
        <v>1</v>
      </c>
      <c r="BR1001">
        <v>1</v>
      </c>
      <c r="BS1001">
        <v>1</v>
      </c>
      <c r="BT1001">
        <v>1</v>
      </c>
      <c r="BU1001">
        <v>0</v>
      </c>
      <c r="BV1001">
        <v>0</v>
      </c>
      <c r="BW1001">
        <v>0</v>
      </c>
    </row>
    <row r="1002" spans="1:75" x14ac:dyDescent="0.25">
      <c r="A1002">
        <v>2449000</v>
      </c>
      <c r="B1002">
        <v>2</v>
      </c>
      <c r="C1002" s="1">
        <v>21610</v>
      </c>
      <c r="D1002">
        <v>1</v>
      </c>
      <c r="E1002">
        <v>20</v>
      </c>
      <c r="F1002">
        <v>76</v>
      </c>
      <c r="G1002">
        <v>11</v>
      </c>
      <c r="H1002">
        <v>9</v>
      </c>
      <c r="I1002">
        <v>1</v>
      </c>
      <c r="J1002">
        <v>1</v>
      </c>
      <c r="K1002">
        <v>0</v>
      </c>
      <c r="L1002">
        <v>1203.09997558594</v>
      </c>
      <c r="M1002">
        <v>1</v>
      </c>
      <c r="N1002">
        <v>0</v>
      </c>
      <c r="O1002">
        <v>0</v>
      </c>
      <c r="P1002">
        <v>0</v>
      </c>
      <c r="Q1002">
        <v>0</v>
      </c>
      <c r="R1002">
        <v>0</v>
      </c>
      <c r="S1002">
        <v>0</v>
      </c>
      <c r="T1002">
        <v>0</v>
      </c>
      <c r="U1002">
        <v>0</v>
      </c>
      <c r="V1002">
        <v>0</v>
      </c>
      <c r="W1002">
        <v>0</v>
      </c>
      <c r="X1002">
        <v>20</v>
      </c>
      <c r="Y1002">
        <v>0</v>
      </c>
      <c r="Z1002">
        <v>16</v>
      </c>
      <c r="AA1002">
        <v>0</v>
      </c>
      <c r="AB1002">
        <v>0</v>
      </c>
      <c r="AC1002">
        <v>0</v>
      </c>
      <c r="AD1002">
        <v>10</v>
      </c>
      <c r="AE1002">
        <v>17</v>
      </c>
      <c r="AF1002">
        <v>0</v>
      </c>
      <c r="AG1002">
        <v>10.199999999999999</v>
      </c>
      <c r="AH1002">
        <v>0.7</v>
      </c>
      <c r="AI1002">
        <v>0.8</v>
      </c>
      <c r="AJ1002">
        <v>0</v>
      </c>
      <c r="AK1002">
        <v>0.6</v>
      </c>
      <c r="AL1002">
        <v>0.7</v>
      </c>
      <c r="AM1002">
        <v>0</v>
      </c>
      <c r="AN1002">
        <v>0</v>
      </c>
      <c r="AO1002">
        <v>0</v>
      </c>
      <c r="AP1002">
        <v>0</v>
      </c>
      <c r="AQ1002">
        <v>0</v>
      </c>
      <c r="AR1002">
        <v>0</v>
      </c>
      <c r="AS1002">
        <v>1</v>
      </c>
      <c r="AT1002">
        <v>1</v>
      </c>
      <c r="AU1002">
        <v>1</v>
      </c>
      <c r="AV1002">
        <v>1</v>
      </c>
      <c r="AW1002">
        <v>1</v>
      </c>
      <c r="AX1002">
        <v>1</v>
      </c>
      <c r="AY1002">
        <v>1</v>
      </c>
      <c r="AZ1002">
        <v>1</v>
      </c>
      <c r="BA1002">
        <v>1</v>
      </c>
      <c r="BB1002">
        <v>1</v>
      </c>
      <c r="BC1002">
        <v>1</v>
      </c>
      <c r="BD1002">
        <v>1</v>
      </c>
      <c r="BE1002">
        <v>1</v>
      </c>
      <c r="BF1002">
        <v>1</v>
      </c>
      <c r="BG1002">
        <v>1</v>
      </c>
      <c r="BH1002">
        <v>1</v>
      </c>
      <c r="BI1002">
        <v>1</v>
      </c>
      <c r="BJ1002">
        <v>1</v>
      </c>
      <c r="BK1002">
        <v>1</v>
      </c>
      <c r="BL1002">
        <v>1</v>
      </c>
      <c r="BM1002">
        <v>1</v>
      </c>
      <c r="BN1002">
        <v>1</v>
      </c>
      <c r="BO1002">
        <v>1</v>
      </c>
      <c r="BP1002">
        <v>1</v>
      </c>
      <c r="BQ1002">
        <v>1</v>
      </c>
      <c r="BR1002">
        <v>1</v>
      </c>
      <c r="BS1002">
        <v>1</v>
      </c>
      <c r="BT1002">
        <v>1</v>
      </c>
      <c r="BU1002">
        <v>1</v>
      </c>
      <c r="BV1002">
        <v>1</v>
      </c>
      <c r="BW1002">
        <v>1</v>
      </c>
    </row>
    <row r="1003" spans="1:75" x14ac:dyDescent="0.25">
      <c r="A1003">
        <v>2449000</v>
      </c>
      <c r="B1003">
        <v>2</v>
      </c>
      <c r="C1003" s="1">
        <v>21641</v>
      </c>
      <c r="D1003">
        <v>1</v>
      </c>
      <c r="E1003">
        <v>28</v>
      </c>
      <c r="F1003">
        <v>83</v>
      </c>
      <c r="G1003">
        <v>24</v>
      </c>
      <c r="H1003">
        <v>10</v>
      </c>
      <c r="I1003">
        <v>1</v>
      </c>
      <c r="J1003">
        <v>1</v>
      </c>
      <c r="K1003">
        <v>0</v>
      </c>
      <c r="L1003">
        <v>1203.09997558594</v>
      </c>
      <c r="M1003">
        <v>1</v>
      </c>
      <c r="N1003">
        <v>0</v>
      </c>
      <c r="O1003">
        <v>0.7</v>
      </c>
      <c r="P1003">
        <v>0.8</v>
      </c>
      <c r="Q1003">
        <v>0</v>
      </c>
      <c r="R1003">
        <v>0</v>
      </c>
      <c r="S1003">
        <v>0.9</v>
      </c>
      <c r="T1003">
        <v>0.9</v>
      </c>
      <c r="U1003">
        <v>10</v>
      </c>
      <c r="V1003">
        <v>0</v>
      </c>
      <c r="W1003">
        <v>0</v>
      </c>
      <c r="X1003">
        <v>20.2</v>
      </c>
      <c r="Y1003">
        <v>0</v>
      </c>
      <c r="Z1003">
        <v>0</v>
      </c>
      <c r="AA1003">
        <v>0</v>
      </c>
      <c r="AB1003">
        <v>0</v>
      </c>
      <c r="AC1003">
        <v>0</v>
      </c>
      <c r="AD1003">
        <v>0</v>
      </c>
      <c r="AE1003">
        <v>0</v>
      </c>
      <c r="AF1003">
        <v>0</v>
      </c>
      <c r="AG1003">
        <v>0</v>
      </c>
      <c r="AH1003">
        <v>0.6</v>
      </c>
      <c r="AI1003">
        <v>0</v>
      </c>
      <c r="AJ1003">
        <v>0</v>
      </c>
      <c r="AK1003">
        <v>28</v>
      </c>
      <c r="AL1003">
        <v>0</v>
      </c>
      <c r="AM1003">
        <v>20</v>
      </c>
      <c r="AN1003">
        <v>0.9</v>
      </c>
      <c r="AO1003">
        <v>0</v>
      </c>
      <c r="AP1003">
        <v>0</v>
      </c>
      <c r="AQ1003">
        <v>0</v>
      </c>
      <c r="AS1003">
        <v>1</v>
      </c>
      <c r="AT1003">
        <v>1</v>
      </c>
      <c r="AU1003">
        <v>1</v>
      </c>
      <c r="AV1003">
        <v>1</v>
      </c>
      <c r="AW1003">
        <v>1</v>
      </c>
      <c r="AX1003">
        <v>1</v>
      </c>
      <c r="AY1003">
        <v>1</v>
      </c>
      <c r="AZ1003">
        <v>1</v>
      </c>
      <c r="BA1003">
        <v>1</v>
      </c>
      <c r="BB1003">
        <v>1</v>
      </c>
      <c r="BC1003">
        <v>1</v>
      </c>
      <c r="BD1003">
        <v>1</v>
      </c>
      <c r="BE1003">
        <v>1</v>
      </c>
      <c r="BF1003">
        <v>1</v>
      </c>
      <c r="BG1003">
        <v>1</v>
      </c>
      <c r="BH1003">
        <v>1</v>
      </c>
      <c r="BI1003">
        <v>1</v>
      </c>
      <c r="BJ1003">
        <v>1</v>
      </c>
      <c r="BK1003">
        <v>1</v>
      </c>
      <c r="BL1003">
        <v>1</v>
      </c>
      <c r="BM1003">
        <v>1</v>
      </c>
      <c r="BN1003">
        <v>1</v>
      </c>
      <c r="BO1003">
        <v>1</v>
      </c>
      <c r="BP1003">
        <v>1</v>
      </c>
      <c r="BQ1003">
        <v>1</v>
      </c>
      <c r="BR1003">
        <v>1</v>
      </c>
      <c r="BS1003">
        <v>1</v>
      </c>
      <c r="BT1003">
        <v>1</v>
      </c>
      <c r="BU1003">
        <v>1</v>
      </c>
      <c r="BV1003">
        <v>1</v>
      </c>
      <c r="BW1003">
        <v>0</v>
      </c>
    </row>
    <row r="1004" spans="1:75" x14ac:dyDescent="0.25">
      <c r="A1004">
        <v>2449000</v>
      </c>
      <c r="B1004">
        <v>2</v>
      </c>
      <c r="C1004" s="1">
        <v>21671</v>
      </c>
      <c r="D1004">
        <v>1</v>
      </c>
      <c r="E1004">
        <v>21</v>
      </c>
      <c r="F1004">
        <v>55.1</v>
      </c>
      <c r="G1004">
        <v>21</v>
      </c>
      <c r="H1004">
        <v>6</v>
      </c>
      <c r="I1004">
        <v>1</v>
      </c>
      <c r="J1004">
        <v>1</v>
      </c>
      <c r="K1004">
        <v>0</v>
      </c>
      <c r="L1004">
        <v>1203.09997558594</v>
      </c>
      <c r="M1004">
        <v>1</v>
      </c>
      <c r="N1004">
        <v>0</v>
      </c>
      <c r="O1004">
        <v>0</v>
      </c>
      <c r="P1004">
        <v>0</v>
      </c>
      <c r="Q1004">
        <v>0</v>
      </c>
      <c r="R1004">
        <v>0</v>
      </c>
      <c r="S1004">
        <v>0</v>
      </c>
      <c r="T1004">
        <v>0</v>
      </c>
      <c r="U1004">
        <v>0</v>
      </c>
      <c r="V1004">
        <v>0.9</v>
      </c>
      <c r="W1004">
        <v>0.6</v>
      </c>
      <c r="X1004">
        <v>0</v>
      </c>
      <c r="Y1004">
        <v>0</v>
      </c>
      <c r="Z1004">
        <v>0</v>
      </c>
      <c r="AA1004">
        <v>0</v>
      </c>
      <c r="AB1004">
        <v>0</v>
      </c>
      <c r="AC1004">
        <v>0</v>
      </c>
      <c r="AD1004">
        <v>0</v>
      </c>
      <c r="AE1004">
        <v>0</v>
      </c>
      <c r="AF1004">
        <v>0</v>
      </c>
      <c r="AG1004">
        <v>20</v>
      </c>
      <c r="AH1004">
        <v>21</v>
      </c>
      <c r="AI1004">
        <v>0</v>
      </c>
      <c r="AJ1004">
        <v>0</v>
      </c>
      <c r="AK1004">
        <v>0</v>
      </c>
      <c r="AL1004">
        <v>0</v>
      </c>
      <c r="AM1004">
        <v>0</v>
      </c>
      <c r="AN1004">
        <v>0</v>
      </c>
      <c r="AO1004">
        <v>0</v>
      </c>
      <c r="AP1004">
        <v>12</v>
      </c>
      <c r="AQ1004">
        <v>0.6</v>
      </c>
      <c r="AR1004">
        <v>0</v>
      </c>
      <c r="AS1004">
        <v>1</v>
      </c>
      <c r="AT1004">
        <v>1</v>
      </c>
      <c r="AU1004">
        <v>1</v>
      </c>
      <c r="AV1004">
        <v>1</v>
      </c>
      <c r="AW1004">
        <v>1</v>
      </c>
      <c r="AX1004">
        <v>1</v>
      </c>
      <c r="AY1004">
        <v>1</v>
      </c>
      <c r="AZ1004">
        <v>1</v>
      </c>
      <c r="BA1004">
        <v>1</v>
      </c>
      <c r="BB1004">
        <v>1</v>
      </c>
      <c r="BC1004">
        <v>1</v>
      </c>
      <c r="BD1004">
        <v>1</v>
      </c>
      <c r="BE1004">
        <v>1</v>
      </c>
      <c r="BF1004">
        <v>1</v>
      </c>
      <c r="BG1004">
        <v>1</v>
      </c>
      <c r="BH1004">
        <v>1</v>
      </c>
      <c r="BI1004">
        <v>1</v>
      </c>
      <c r="BJ1004">
        <v>1</v>
      </c>
      <c r="BK1004">
        <v>1</v>
      </c>
      <c r="BL1004">
        <v>1</v>
      </c>
      <c r="BM1004">
        <v>1</v>
      </c>
      <c r="BN1004">
        <v>1</v>
      </c>
      <c r="BO1004">
        <v>1</v>
      </c>
      <c r="BP1004">
        <v>1</v>
      </c>
      <c r="BQ1004">
        <v>1</v>
      </c>
      <c r="BR1004">
        <v>1</v>
      </c>
      <c r="BS1004">
        <v>1</v>
      </c>
      <c r="BT1004">
        <v>1</v>
      </c>
      <c r="BU1004">
        <v>1</v>
      </c>
      <c r="BV1004">
        <v>1</v>
      </c>
      <c r="BW1004">
        <v>1</v>
      </c>
    </row>
    <row r="1005" spans="1:75" x14ac:dyDescent="0.25">
      <c r="A1005">
        <v>2449000</v>
      </c>
      <c r="B1005">
        <v>2</v>
      </c>
      <c r="C1005" s="1">
        <v>21702</v>
      </c>
      <c r="D1005">
        <v>1</v>
      </c>
      <c r="E1005">
        <v>10.199999999999999</v>
      </c>
      <c r="F1005">
        <v>22.4</v>
      </c>
      <c r="G1005">
        <v>2</v>
      </c>
      <c r="H1005">
        <v>5</v>
      </c>
      <c r="I1005">
        <v>1</v>
      </c>
      <c r="J1005">
        <v>1</v>
      </c>
      <c r="K1005">
        <v>0</v>
      </c>
      <c r="L1005">
        <v>1203.09997558594</v>
      </c>
      <c r="M1005">
        <v>1</v>
      </c>
      <c r="N1005">
        <v>0</v>
      </c>
      <c r="O1005">
        <v>10.199999999999999</v>
      </c>
      <c r="P1005">
        <v>0</v>
      </c>
      <c r="Q1005">
        <v>0</v>
      </c>
      <c r="R1005">
        <v>10.199999999999999</v>
      </c>
      <c r="S1005">
        <v>0</v>
      </c>
      <c r="T1005">
        <v>0</v>
      </c>
      <c r="U1005">
        <v>0</v>
      </c>
      <c r="V1005">
        <v>0</v>
      </c>
      <c r="W1005">
        <v>0</v>
      </c>
      <c r="X1005">
        <v>0</v>
      </c>
      <c r="Y1005">
        <v>0</v>
      </c>
      <c r="Z1005">
        <v>0</v>
      </c>
      <c r="AA1005">
        <v>0</v>
      </c>
      <c r="AB1005">
        <v>0</v>
      </c>
      <c r="AC1005">
        <v>0</v>
      </c>
      <c r="AD1005">
        <v>0.6</v>
      </c>
      <c r="AE1005">
        <v>0</v>
      </c>
      <c r="AF1005">
        <v>0</v>
      </c>
      <c r="AG1005">
        <v>0.7</v>
      </c>
      <c r="AH1005">
        <v>0</v>
      </c>
      <c r="AI1005">
        <v>0</v>
      </c>
      <c r="AJ1005">
        <v>0.7</v>
      </c>
      <c r="AK1005">
        <v>0</v>
      </c>
      <c r="AL1005">
        <v>0</v>
      </c>
      <c r="AM1005">
        <v>0</v>
      </c>
      <c r="AN1005">
        <v>0</v>
      </c>
      <c r="AO1005">
        <v>0</v>
      </c>
      <c r="AP1005">
        <v>0</v>
      </c>
      <c r="AQ1005">
        <v>0</v>
      </c>
      <c r="AS1005">
        <v>1</v>
      </c>
      <c r="AT1005">
        <v>1</v>
      </c>
      <c r="AU1005">
        <v>1</v>
      </c>
      <c r="AV1005">
        <v>1</v>
      </c>
      <c r="AW1005">
        <v>1</v>
      </c>
      <c r="AX1005">
        <v>1</v>
      </c>
      <c r="AY1005">
        <v>1</v>
      </c>
      <c r="AZ1005">
        <v>1</v>
      </c>
      <c r="BA1005">
        <v>1</v>
      </c>
      <c r="BB1005">
        <v>1</v>
      </c>
      <c r="BC1005">
        <v>1</v>
      </c>
      <c r="BD1005">
        <v>1</v>
      </c>
      <c r="BE1005">
        <v>1</v>
      </c>
      <c r="BF1005">
        <v>1</v>
      </c>
      <c r="BG1005">
        <v>1</v>
      </c>
      <c r="BH1005">
        <v>1</v>
      </c>
      <c r="BI1005">
        <v>1</v>
      </c>
      <c r="BJ1005">
        <v>1</v>
      </c>
      <c r="BK1005">
        <v>1</v>
      </c>
      <c r="BL1005">
        <v>1</v>
      </c>
      <c r="BM1005">
        <v>1</v>
      </c>
      <c r="BN1005">
        <v>1</v>
      </c>
      <c r="BO1005">
        <v>1</v>
      </c>
      <c r="BP1005">
        <v>1</v>
      </c>
      <c r="BQ1005">
        <v>1</v>
      </c>
      <c r="BR1005">
        <v>1</v>
      </c>
      <c r="BS1005">
        <v>1</v>
      </c>
      <c r="BT1005">
        <v>1</v>
      </c>
      <c r="BU1005">
        <v>1</v>
      </c>
      <c r="BV1005">
        <v>1</v>
      </c>
      <c r="BW1005">
        <v>0</v>
      </c>
    </row>
    <row r="1006" spans="1:75" x14ac:dyDescent="0.25">
      <c r="A1006">
        <v>2449000</v>
      </c>
      <c r="B1006">
        <v>2</v>
      </c>
      <c r="C1006" s="1">
        <v>21732</v>
      </c>
      <c r="D1006">
        <v>1</v>
      </c>
      <c r="E1006">
        <v>0.8</v>
      </c>
      <c r="F1006">
        <v>4.8</v>
      </c>
      <c r="G1006">
        <v>8</v>
      </c>
      <c r="H1006">
        <v>8</v>
      </c>
      <c r="I1006">
        <v>1</v>
      </c>
      <c r="J1006">
        <v>1</v>
      </c>
      <c r="K1006">
        <v>0</v>
      </c>
      <c r="L1006">
        <v>1203.09997558594</v>
      </c>
      <c r="M1006">
        <v>1</v>
      </c>
      <c r="N1006">
        <v>0</v>
      </c>
      <c r="O1006">
        <v>0</v>
      </c>
      <c r="P1006">
        <v>0.6</v>
      </c>
      <c r="Q1006">
        <v>0</v>
      </c>
      <c r="R1006">
        <v>0.4</v>
      </c>
      <c r="S1006">
        <v>0</v>
      </c>
      <c r="T1006">
        <v>0.6</v>
      </c>
      <c r="U1006">
        <v>0.8</v>
      </c>
      <c r="V1006">
        <v>0</v>
      </c>
      <c r="W1006">
        <v>0.6</v>
      </c>
      <c r="X1006">
        <v>0</v>
      </c>
      <c r="Y1006">
        <v>0</v>
      </c>
      <c r="Z1006">
        <v>0</v>
      </c>
      <c r="AA1006">
        <v>0</v>
      </c>
      <c r="AB1006">
        <v>0</v>
      </c>
      <c r="AC1006">
        <v>0.6</v>
      </c>
      <c r="AD1006">
        <v>0</v>
      </c>
      <c r="AE1006">
        <v>0</v>
      </c>
      <c r="AF1006">
        <v>0</v>
      </c>
      <c r="AG1006">
        <v>0</v>
      </c>
      <c r="AH1006">
        <v>0</v>
      </c>
      <c r="AI1006">
        <v>0</v>
      </c>
      <c r="AJ1006">
        <v>0</v>
      </c>
      <c r="AK1006">
        <v>0</v>
      </c>
      <c r="AL1006">
        <v>0</v>
      </c>
      <c r="AM1006">
        <v>0</v>
      </c>
      <c r="AN1006">
        <v>0</v>
      </c>
      <c r="AO1006">
        <v>0.6</v>
      </c>
      <c r="AP1006">
        <v>0</v>
      </c>
      <c r="AQ1006">
        <v>0</v>
      </c>
      <c r="AR1006">
        <v>0.6</v>
      </c>
      <c r="AS1006">
        <v>1</v>
      </c>
      <c r="AT1006">
        <v>1</v>
      </c>
      <c r="AU1006">
        <v>1</v>
      </c>
      <c r="AV1006">
        <v>1</v>
      </c>
      <c r="AW1006">
        <v>1</v>
      </c>
      <c r="AX1006">
        <v>1</v>
      </c>
      <c r="AY1006">
        <v>1</v>
      </c>
      <c r="AZ1006">
        <v>1</v>
      </c>
      <c r="BA1006">
        <v>1</v>
      </c>
      <c r="BB1006">
        <v>1</v>
      </c>
      <c r="BC1006">
        <v>1</v>
      </c>
      <c r="BD1006">
        <v>1</v>
      </c>
      <c r="BE1006">
        <v>1</v>
      </c>
      <c r="BF1006">
        <v>1</v>
      </c>
      <c r="BG1006">
        <v>1</v>
      </c>
      <c r="BH1006">
        <v>1</v>
      </c>
      <c r="BI1006">
        <v>1</v>
      </c>
      <c r="BJ1006">
        <v>1</v>
      </c>
      <c r="BK1006">
        <v>1</v>
      </c>
      <c r="BL1006">
        <v>1</v>
      </c>
      <c r="BM1006">
        <v>1</v>
      </c>
      <c r="BN1006">
        <v>1</v>
      </c>
      <c r="BO1006">
        <v>1</v>
      </c>
      <c r="BP1006">
        <v>1</v>
      </c>
      <c r="BQ1006">
        <v>1</v>
      </c>
      <c r="BR1006">
        <v>1</v>
      </c>
      <c r="BS1006">
        <v>1</v>
      </c>
      <c r="BT1006">
        <v>1</v>
      </c>
      <c r="BU1006">
        <v>1</v>
      </c>
      <c r="BV1006">
        <v>1</v>
      </c>
      <c r="BW1006">
        <v>1</v>
      </c>
    </row>
    <row r="1007" spans="1:75" x14ac:dyDescent="0.25">
      <c r="A1007">
        <v>2449000</v>
      </c>
      <c r="B1007">
        <v>2</v>
      </c>
      <c r="C1007" s="1">
        <v>21763</v>
      </c>
      <c r="D1007">
        <v>1</v>
      </c>
      <c r="E1007">
        <v>22.2</v>
      </c>
      <c r="F1007">
        <v>69.599999999999994</v>
      </c>
      <c r="G1007">
        <v>1</v>
      </c>
      <c r="H1007">
        <v>12</v>
      </c>
      <c r="I1007">
        <v>1</v>
      </c>
      <c r="J1007">
        <v>1</v>
      </c>
      <c r="K1007">
        <v>0</v>
      </c>
      <c r="L1007">
        <v>1203.09997558594</v>
      </c>
      <c r="M1007">
        <v>1</v>
      </c>
      <c r="N1007">
        <v>22.2</v>
      </c>
      <c r="O1007">
        <v>21.2</v>
      </c>
      <c r="P1007">
        <v>6.2</v>
      </c>
      <c r="Q1007">
        <v>0</v>
      </c>
      <c r="R1007">
        <v>0.2</v>
      </c>
      <c r="S1007">
        <v>0</v>
      </c>
      <c r="T1007">
        <v>7.2</v>
      </c>
      <c r="U1007">
        <v>0.6</v>
      </c>
      <c r="V1007">
        <v>0</v>
      </c>
      <c r="W1007">
        <v>0</v>
      </c>
      <c r="X1007">
        <v>0</v>
      </c>
      <c r="Y1007">
        <v>0.6</v>
      </c>
      <c r="Z1007">
        <v>0.2</v>
      </c>
      <c r="AA1007">
        <v>0.2</v>
      </c>
      <c r="AB1007">
        <v>10.199999999999999</v>
      </c>
      <c r="AC1007">
        <v>0</v>
      </c>
      <c r="AD1007">
        <v>0</v>
      </c>
      <c r="AE1007">
        <v>0</v>
      </c>
      <c r="AF1007">
        <v>0</v>
      </c>
      <c r="AG1007">
        <v>0</v>
      </c>
      <c r="AH1007">
        <v>0.6</v>
      </c>
      <c r="AI1007">
        <v>0</v>
      </c>
      <c r="AJ1007">
        <v>0</v>
      </c>
      <c r="AK1007">
        <v>0</v>
      </c>
      <c r="AL1007">
        <v>0</v>
      </c>
      <c r="AM1007">
        <v>0</v>
      </c>
      <c r="AN1007">
        <v>0</v>
      </c>
      <c r="AO1007">
        <v>0</v>
      </c>
      <c r="AP1007">
        <v>0</v>
      </c>
      <c r="AQ1007">
        <v>0</v>
      </c>
      <c r="AR1007">
        <v>0.2</v>
      </c>
      <c r="AS1007">
        <v>1</v>
      </c>
      <c r="AT1007">
        <v>1</v>
      </c>
      <c r="AU1007">
        <v>1</v>
      </c>
      <c r="AV1007">
        <v>1</v>
      </c>
      <c r="AW1007">
        <v>1</v>
      </c>
      <c r="AX1007">
        <v>1</v>
      </c>
      <c r="AY1007">
        <v>1</v>
      </c>
      <c r="AZ1007">
        <v>1</v>
      </c>
      <c r="BA1007">
        <v>1</v>
      </c>
      <c r="BB1007">
        <v>1</v>
      </c>
      <c r="BC1007">
        <v>1</v>
      </c>
      <c r="BD1007">
        <v>1</v>
      </c>
      <c r="BE1007">
        <v>1</v>
      </c>
      <c r="BF1007">
        <v>1</v>
      </c>
      <c r="BG1007">
        <v>1</v>
      </c>
      <c r="BH1007">
        <v>1</v>
      </c>
      <c r="BI1007">
        <v>1</v>
      </c>
      <c r="BJ1007">
        <v>1</v>
      </c>
      <c r="BK1007">
        <v>1</v>
      </c>
      <c r="BL1007">
        <v>1</v>
      </c>
      <c r="BM1007">
        <v>1</v>
      </c>
      <c r="BN1007">
        <v>1</v>
      </c>
      <c r="BO1007">
        <v>1</v>
      </c>
      <c r="BP1007">
        <v>1</v>
      </c>
      <c r="BQ1007">
        <v>1</v>
      </c>
      <c r="BR1007">
        <v>1</v>
      </c>
      <c r="BS1007">
        <v>1</v>
      </c>
      <c r="BT1007">
        <v>1</v>
      </c>
      <c r="BU1007">
        <v>1</v>
      </c>
      <c r="BV1007">
        <v>1</v>
      </c>
      <c r="BW1007">
        <v>1</v>
      </c>
    </row>
    <row r="1008" spans="1:75" x14ac:dyDescent="0.25">
      <c r="A1008">
        <v>2449000</v>
      </c>
      <c r="B1008">
        <v>2</v>
      </c>
      <c r="C1008" s="1">
        <v>21794</v>
      </c>
      <c r="D1008">
        <v>1</v>
      </c>
      <c r="E1008">
        <v>28.2</v>
      </c>
      <c r="F1008">
        <v>107.6</v>
      </c>
      <c r="G1008">
        <v>4</v>
      </c>
      <c r="H1008">
        <v>7</v>
      </c>
      <c r="I1008">
        <v>1</v>
      </c>
      <c r="J1008">
        <v>1</v>
      </c>
      <c r="K1008">
        <v>0</v>
      </c>
      <c r="L1008">
        <v>1203.09997558594</v>
      </c>
      <c r="M1008">
        <v>1</v>
      </c>
      <c r="N1008">
        <v>0</v>
      </c>
      <c r="O1008">
        <v>12</v>
      </c>
      <c r="P1008">
        <v>12.2</v>
      </c>
      <c r="Q1008">
        <v>28.2</v>
      </c>
      <c r="R1008">
        <v>0</v>
      </c>
      <c r="S1008">
        <v>0</v>
      </c>
      <c r="T1008">
        <v>0</v>
      </c>
      <c r="U1008">
        <v>0</v>
      </c>
      <c r="V1008">
        <v>0</v>
      </c>
      <c r="W1008">
        <v>0</v>
      </c>
      <c r="X1008">
        <v>0</v>
      </c>
      <c r="Y1008">
        <v>10</v>
      </c>
      <c r="Z1008">
        <v>0</v>
      </c>
      <c r="AA1008">
        <v>0</v>
      </c>
      <c r="AB1008">
        <v>0.6</v>
      </c>
      <c r="AC1008">
        <v>0</v>
      </c>
      <c r="AD1008">
        <v>0</v>
      </c>
      <c r="AE1008">
        <v>0</v>
      </c>
      <c r="AF1008">
        <v>0</v>
      </c>
      <c r="AG1008">
        <v>0</v>
      </c>
      <c r="AH1008">
        <v>0</v>
      </c>
      <c r="AI1008">
        <v>0</v>
      </c>
      <c r="AJ1008">
        <v>0</v>
      </c>
      <c r="AK1008">
        <v>0</v>
      </c>
      <c r="AL1008">
        <v>0</v>
      </c>
      <c r="AM1008">
        <v>22.2</v>
      </c>
      <c r="AN1008">
        <v>0</v>
      </c>
      <c r="AO1008">
        <v>22.4</v>
      </c>
      <c r="AP1008">
        <v>0</v>
      </c>
      <c r="AQ1008">
        <v>0</v>
      </c>
      <c r="AS1008">
        <v>1</v>
      </c>
      <c r="AT1008">
        <v>1</v>
      </c>
      <c r="AU1008">
        <v>1</v>
      </c>
      <c r="AV1008">
        <v>1</v>
      </c>
      <c r="AW1008">
        <v>1</v>
      </c>
      <c r="AX1008">
        <v>1</v>
      </c>
      <c r="AY1008">
        <v>1</v>
      </c>
      <c r="AZ1008">
        <v>1</v>
      </c>
      <c r="BA1008">
        <v>1</v>
      </c>
      <c r="BB1008">
        <v>1</v>
      </c>
      <c r="BC1008">
        <v>1</v>
      </c>
      <c r="BD1008">
        <v>1</v>
      </c>
      <c r="BE1008">
        <v>1</v>
      </c>
      <c r="BF1008">
        <v>1</v>
      </c>
      <c r="BG1008">
        <v>1</v>
      </c>
      <c r="BH1008">
        <v>1</v>
      </c>
      <c r="BI1008">
        <v>1</v>
      </c>
      <c r="BJ1008">
        <v>1</v>
      </c>
      <c r="BK1008">
        <v>1</v>
      </c>
      <c r="BL1008">
        <v>1</v>
      </c>
      <c r="BM1008">
        <v>1</v>
      </c>
      <c r="BN1008">
        <v>1</v>
      </c>
      <c r="BO1008">
        <v>1</v>
      </c>
      <c r="BP1008">
        <v>1</v>
      </c>
      <c r="BQ1008">
        <v>1</v>
      </c>
      <c r="BR1008">
        <v>1</v>
      </c>
      <c r="BS1008">
        <v>1</v>
      </c>
      <c r="BT1008">
        <v>1</v>
      </c>
      <c r="BU1008">
        <v>1</v>
      </c>
      <c r="BV1008">
        <v>1</v>
      </c>
      <c r="BW1008">
        <v>0</v>
      </c>
    </row>
    <row r="1009" spans="1:75" x14ac:dyDescent="0.25">
      <c r="A1009">
        <v>2449000</v>
      </c>
      <c r="B1009">
        <v>2</v>
      </c>
      <c r="C1009" s="1">
        <v>21824</v>
      </c>
      <c r="D1009">
        <v>1</v>
      </c>
      <c r="E1009">
        <v>21</v>
      </c>
      <c r="F1009">
        <v>106.9</v>
      </c>
      <c r="G1009">
        <v>19</v>
      </c>
      <c r="H1009">
        <v>10</v>
      </c>
      <c r="I1009">
        <v>1</v>
      </c>
      <c r="J1009">
        <v>1</v>
      </c>
      <c r="K1009">
        <v>0</v>
      </c>
      <c r="L1009">
        <v>1203.09997558594</v>
      </c>
      <c r="M1009">
        <v>1</v>
      </c>
      <c r="N1009">
        <v>0</v>
      </c>
      <c r="O1009">
        <v>0</v>
      </c>
      <c r="P1009">
        <v>0</v>
      </c>
      <c r="Q1009">
        <v>10</v>
      </c>
      <c r="R1009">
        <v>12.2</v>
      </c>
      <c r="S1009">
        <v>0.7</v>
      </c>
      <c r="T1009">
        <v>0</v>
      </c>
      <c r="U1009">
        <v>0</v>
      </c>
      <c r="V1009">
        <v>0</v>
      </c>
      <c r="W1009">
        <v>0</v>
      </c>
      <c r="X1009">
        <v>12</v>
      </c>
      <c r="Y1009">
        <v>10</v>
      </c>
      <c r="Z1009">
        <v>0</v>
      </c>
      <c r="AA1009">
        <v>0</v>
      </c>
      <c r="AB1009">
        <v>0</v>
      </c>
      <c r="AC1009">
        <v>10.199999999999999</v>
      </c>
      <c r="AD1009">
        <v>0</v>
      </c>
      <c r="AE1009">
        <v>0</v>
      </c>
      <c r="AF1009">
        <v>21</v>
      </c>
      <c r="AG1009">
        <v>0</v>
      </c>
      <c r="AH1009">
        <v>10.199999999999999</v>
      </c>
      <c r="AI1009">
        <v>10.6</v>
      </c>
      <c r="AJ1009">
        <v>0</v>
      </c>
      <c r="AK1009">
        <v>0</v>
      </c>
      <c r="AL1009">
        <v>0</v>
      </c>
      <c r="AM1009">
        <v>0</v>
      </c>
      <c r="AN1009">
        <v>0</v>
      </c>
      <c r="AO1009">
        <v>0</v>
      </c>
      <c r="AP1009">
        <v>10</v>
      </c>
      <c r="AQ1009">
        <v>0</v>
      </c>
      <c r="AR1009">
        <v>0</v>
      </c>
      <c r="AS1009">
        <v>1</v>
      </c>
      <c r="AT1009">
        <v>1</v>
      </c>
      <c r="AU1009">
        <v>1</v>
      </c>
      <c r="AV1009">
        <v>1</v>
      </c>
      <c r="AW1009">
        <v>1</v>
      </c>
      <c r="AX1009">
        <v>1</v>
      </c>
      <c r="AY1009">
        <v>1</v>
      </c>
      <c r="AZ1009">
        <v>1</v>
      </c>
      <c r="BA1009">
        <v>1</v>
      </c>
      <c r="BB1009">
        <v>1</v>
      </c>
      <c r="BC1009">
        <v>1</v>
      </c>
      <c r="BD1009">
        <v>1</v>
      </c>
      <c r="BE1009">
        <v>1</v>
      </c>
      <c r="BF1009">
        <v>1</v>
      </c>
      <c r="BG1009">
        <v>1</v>
      </c>
      <c r="BH1009">
        <v>1</v>
      </c>
      <c r="BI1009">
        <v>1</v>
      </c>
      <c r="BJ1009">
        <v>1</v>
      </c>
      <c r="BK1009">
        <v>1</v>
      </c>
      <c r="BL1009">
        <v>1</v>
      </c>
      <c r="BM1009">
        <v>1</v>
      </c>
      <c r="BN1009">
        <v>1</v>
      </c>
      <c r="BO1009">
        <v>1</v>
      </c>
      <c r="BP1009">
        <v>1</v>
      </c>
      <c r="BQ1009">
        <v>1</v>
      </c>
      <c r="BR1009">
        <v>1</v>
      </c>
      <c r="BS1009">
        <v>1</v>
      </c>
      <c r="BT1009">
        <v>1</v>
      </c>
      <c r="BU1009">
        <v>1</v>
      </c>
      <c r="BV1009">
        <v>1</v>
      </c>
      <c r="BW1009">
        <v>1</v>
      </c>
    </row>
    <row r="1010" spans="1:75" x14ac:dyDescent="0.25">
      <c r="A1010">
        <v>2449000</v>
      </c>
      <c r="B1010">
        <v>2</v>
      </c>
      <c r="C1010" s="1">
        <v>21855</v>
      </c>
      <c r="D1010">
        <v>1</v>
      </c>
      <c r="E1010">
        <v>33.200000000000003</v>
      </c>
      <c r="F1010">
        <v>109.8</v>
      </c>
      <c r="G1010">
        <v>26</v>
      </c>
      <c r="H1010">
        <v>7</v>
      </c>
      <c r="I1010">
        <v>1</v>
      </c>
      <c r="J1010">
        <v>1</v>
      </c>
      <c r="K1010">
        <v>0</v>
      </c>
      <c r="L1010">
        <v>1203.09997558594</v>
      </c>
      <c r="M1010">
        <v>1</v>
      </c>
      <c r="N1010">
        <v>0</v>
      </c>
      <c r="O1010">
        <v>0</v>
      </c>
      <c r="P1010">
        <v>0</v>
      </c>
      <c r="Q1010">
        <v>0</v>
      </c>
      <c r="R1010">
        <v>0</v>
      </c>
      <c r="S1010">
        <v>20</v>
      </c>
      <c r="T1010">
        <v>0</v>
      </c>
      <c r="U1010">
        <v>16</v>
      </c>
      <c r="V1010">
        <v>0</v>
      </c>
      <c r="W1010">
        <v>0</v>
      </c>
      <c r="X1010">
        <v>0</v>
      </c>
      <c r="Y1010">
        <v>12</v>
      </c>
      <c r="Z1010">
        <v>10</v>
      </c>
      <c r="AA1010">
        <v>0</v>
      </c>
      <c r="AB1010">
        <v>0</v>
      </c>
      <c r="AC1010">
        <v>0</v>
      </c>
      <c r="AD1010">
        <v>0</v>
      </c>
      <c r="AE1010">
        <v>0</v>
      </c>
      <c r="AF1010">
        <v>0</v>
      </c>
      <c r="AG1010">
        <v>0</v>
      </c>
      <c r="AH1010">
        <v>0.6</v>
      </c>
      <c r="AI1010">
        <v>0</v>
      </c>
      <c r="AJ1010">
        <v>0</v>
      </c>
      <c r="AK1010">
        <v>0</v>
      </c>
      <c r="AL1010">
        <v>18</v>
      </c>
      <c r="AM1010">
        <v>33.200000000000003</v>
      </c>
      <c r="AN1010">
        <v>0</v>
      </c>
      <c r="AO1010">
        <v>0</v>
      </c>
      <c r="AP1010">
        <v>0</v>
      </c>
      <c r="AQ1010">
        <v>0</v>
      </c>
      <c r="AS1010">
        <v>1</v>
      </c>
      <c r="AT1010">
        <v>1</v>
      </c>
      <c r="AU1010">
        <v>1</v>
      </c>
      <c r="AV1010">
        <v>1</v>
      </c>
      <c r="AW1010">
        <v>1</v>
      </c>
      <c r="AX1010">
        <v>1</v>
      </c>
      <c r="AY1010">
        <v>1</v>
      </c>
      <c r="AZ1010">
        <v>1</v>
      </c>
      <c r="BA1010">
        <v>1</v>
      </c>
      <c r="BB1010">
        <v>1</v>
      </c>
      <c r="BC1010">
        <v>1</v>
      </c>
      <c r="BD1010">
        <v>1</v>
      </c>
      <c r="BE1010">
        <v>1</v>
      </c>
      <c r="BF1010">
        <v>1</v>
      </c>
      <c r="BG1010">
        <v>1</v>
      </c>
      <c r="BH1010">
        <v>1</v>
      </c>
      <c r="BI1010">
        <v>1</v>
      </c>
      <c r="BJ1010">
        <v>1</v>
      </c>
      <c r="BK1010">
        <v>1</v>
      </c>
      <c r="BL1010">
        <v>1</v>
      </c>
      <c r="BM1010">
        <v>1</v>
      </c>
      <c r="BN1010">
        <v>1</v>
      </c>
      <c r="BO1010">
        <v>1</v>
      </c>
      <c r="BP1010">
        <v>1</v>
      </c>
      <c r="BQ1010">
        <v>1</v>
      </c>
      <c r="BR1010">
        <v>1</v>
      </c>
      <c r="BS1010">
        <v>1</v>
      </c>
      <c r="BT1010">
        <v>1</v>
      </c>
      <c r="BU1010">
        <v>1</v>
      </c>
      <c r="BV1010">
        <v>1</v>
      </c>
      <c r="BW1010">
        <v>0</v>
      </c>
    </row>
    <row r="1011" spans="1:75" x14ac:dyDescent="0.25">
      <c r="A1011">
        <v>2449000</v>
      </c>
      <c r="B1011">
        <v>2</v>
      </c>
      <c r="C1011" s="1">
        <v>21885</v>
      </c>
      <c r="D1011">
        <v>1</v>
      </c>
      <c r="E1011">
        <v>20</v>
      </c>
      <c r="F1011">
        <v>96.4</v>
      </c>
      <c r="G1011">
        <v>22</v>
      </c>
      <c r="H1011">
        <v>9</v>
      </c>
      <c r="I1011">
        <v>1</v>
      </c>
      <c r="J1011">
        <v>1</v>
      </c>
      <c r="K1011">
        <v>0</v>
      </c>
      <c r="L1011">
        <v>1203.09997558594</v>
      </c>
      <c r="M1011">
        <v>1</v>
      </c>
      <c r="N1011">
        <v>0</v>
      </c>
      <c r="O1011">
        <v>12</v>
      </c>
      <c r="P1011">
        <v>0</v>
      </c>
      <c r="Q1011">
        <v>14</v>
      </c>
      <c r="R1011">
        <v>0</v>
      </c>
      <c r="S1011">
        <v>0</v>
      </c>
      <c r="T1011">
        <v>0</v>
      </c>
      <c r="U1011">
        <v>0</v>
      </c>
      <c r="V1011">
        <v>12</v>
      </c>
      <c r="W1011">
        <v>0</v>
      </c>
      <c r="X1011">
        <v>10</v>
      </c>
      <c r="Y1011">
        <v>0.6</v>
      </c>
      <c r="Z1011">
        <v>0</v>
      </c>
      <c r="AA1011">
        <v>0</v>
      </c>
      <c r="AB1011">
        <v>0</v>
      </c>
      <c r="AC1011">
        <v>0</v>
      </c>
      <c r="AD1011">
        <v>0</v>
      </c>
      <c r="AE1011">
        <v>12</v>
      </c>
      <c r="AF1011">
        <v>0</v>
      </c>
      <c r="AG1011">
        <v>0</v>
      </c>
      <c r="AH1011">
        <v>15.2</v>
      </c>
      <c r="AI1011">
        <v>20</v>
      </c>
      <c r="AJ1011">
        <v>0</v>
      </c>
      <c r="AK1011">
        <v>0.6</v>
      </c>
      <c r="AL1011">
        <v>0</v>
      </c>
      <c r="AM1011">
        <v>0</v>
      </c>
      <c r="AN1011">
        <v>0</v>
      </c>
      <c r="AO1011">
        <v>0</v>
      </c>
      <c r="AP1011">
        <v>0</v>
      </c>
      <c r="AQ1011">
        <v>0</v>
      </c>
      <c r="AR1011">
        <v>0</v>
      </c>
      <c r="AS1011">
        <v>1</v>
      </c>
      <c r="AT1011">
        <v>1</v>
      </c>
      <c r="AU1011">
        <v>1</v>
      </c>
      <c r="AV1011">
        <v>1</v>
      </c>
      <c r="AW1011">
        <v>1</v>
      </c>
      <c r="AX1011">
        <v>1</v>
      </c>
      <c r="AY1011">
        <v>1</v>
      </c>
      <c r="AZ1011">
        <v>1</v>
      </c>
      <c r="BA1011">
        <v>1</v>
      </c>
      <c r="BB1011">
        <v>1</v>
      </c>
      <c r="BC1011">
        <v>1</v>
      </c>
      <c r="BD1011">
        <v>1</v>
      </c>
      <c r="BE1011">
        <v>1</v>
      </c>
      <c r="BF1011">
        <v>1</v>
      </c>
      <c r="BG1011">
        <v>1</v>
      </c>
      <c r="BH1011">
        <v>1</v>
      </c>
      <c r="BI1011">
        <v>1</v>
      </c>
      <c r="BJ1011">
        <v>1</v>
      </c>
      <c r="BK1011">
        <v>1</v>
      </c>
      <c r="BL1011">
        <v>1</v>
      </c>
      <c r="BM1011">
        <v>1</v>
      </c>
      <c r="BN1011">
        <v>1</v>
      </c>
      <c r="BO1011">
        <v>1</v>
      </c>
      <c r="BP1011">
        <v>1</v>
      </c>
      <c r="BQ1011">
        <v>1</v>
      </c>
      <c r="BR1011">
        <v>1</v>
      </c>
      <c r="BS1011">
        <v>1</v>
      </c>
      <c r="BT1011">
        <v>1</v>
      </c>
      <c r="BU1011">
        <v>1</v>
      </c>
      <c r="BV1011">
        <v>1</v>
      </c>
      <c r="BW1011">
        <v>1</v>
      </c>
    </row>
    <row r="1012" spans="1:75" x14ac:dyDescent="0.25">
      <c r="A1012">
        <v>2449000</v>
      </c>
      <c r="B1012">
        <v>2</v>
      </c>
      <c r="C1012" s="1">
        <v>21916</v>
      </c>
      <c r="D1012">
        <v>1</v>
      </c>
      <c r="E1012">
        <v>70.2</v>
      </c>
      <c r="F1012">
        <v>211.2</v>
      </c>
      <c r="G1012">
        <v>10</v>
      </c>
      <c r="H1012">
        <v>12</v>
      </c>
      <c r="I1012">
        <v>1</v>
      </c>
      <c r="J1012">
        <v>1</v>
      </c>
      <c r="K1012">
        <v>0</v>
      </c>
      <c r="L1012">
        <v>887.90002441406205</v>
      </c>
      <c r="M1012">
        <v>1</v>
      </c>
      <c r="N1012">
        <v>16</v>
      </c>
      <c r="O1012">
        <v>0</v>
      </c>
      <c r="P1012">
        <v>0.6</v>
      </c>
      <c r="Q1012">
        <v>0</v>
      </c>
      <c r="R1012">
        <v>0</v>
      </c>
      <c r="S1012">
        <v>0.6</v>
      </c>
      <c r="T1012">
        <v>32.200000000000003</v>
      </c>
      <c r="U1012">
        <v>21.4</v>
      </c>
      <c r="V1012">
        <v>0.6</v>
      </c>
      <c r="W1012">
        <v>70.2</v>
      </c>
      <c r="X1012">
        <v>10</v>
      </c>
      <c r="Y1012">
        <v>35</v>
      </c>
      <c r="Z1012">
        <v>0</v>
      </c>
      <c r="AA1012">
        <v>0</v>
      </c>
      <c r="AB1012">
        <v>0.6</v>
      </c>
      <c r="AC1012">
        <v>0</v>
      </c>
      <c r="AD1012">
        <v>0</v>
      </c>
      <c r="AE1012">
        <v>0</v>
      </c>
      <c r="AF1012">
        <v>0</v>
      </c>
      <c r="AG1012">
        <v>0</v>
      </c>
      <c r="AH1012">
        <v>0</v>
      </c>
      <c r="AI1012">
        <v>10</v>
      </c>
      <c r="AJ1012">
        <v>0</v>
      </c>
      <c r="AK1012">
        <v>0</v>
      </c>
      <c r="AL1012">
        <v>0</v>
      </c>
      <c r="AM1012">
        <v>0</v>
      </c>
      <c r="AN1012">
        <v>0</v>
      </c>
      <c r="AO1012">
        <v>14</v>
      </c>
      <c r="AP1012">
        <v>0</v>
      </c>
      <c r="AQ1012">
        <v>0</v>
      </c>
      <c r="AR1012">
        <v>0</v>
      </c>
      <c r="AS1012">
        <v>1</v>
      </c>
      <c r="AT1012">
        <v>1</v>
      </c>
      <c r="AU1012">
        <v>1</v>
      </c>
      <c r="AV1012">
        <v>1</v>
      </c>
      <c r="AW1012">
        <v>1</v>
      </c>
      <c r="AX1012">
        <v>1</v>
      </c>
      <c r="AY1012">
        <v>1</v>
      </c>
      <c r="AZ1012">
        <v>1</v>
      </c>
      <c r="BA1012">
        <v>1</v>
      </c>
      <c r="BB1012">
        <v>1</v>
      </c>
      <c r="BC1012">
        <v>1</v>
      </c>
      <c r="BD1012">
        <v>1</v>
      </c>
      <c r="BE1012">
        <v>1</v>
      </c>
      <c r="BF1012">
        <v>1</v>
      </c>
      <c r="BG1012">
        <v>1</v>
      </c>
      <c r="BH1012">
        <v>1</v>
      </c>
      <c r="BI1012">
        <v>1</v>
      </c>
      <c r="BJ1012">
        <v>1</v>
      </c>
      <c r="BK1012">
        <v>1</v>
      </c>
      <c r="BL1012">
        <v>1</v>
      </c>
      <c r="BM1012">
        <v>1</v>
      </c>
      <c r="BN1012">
        <v>1</v>
      </c>
      <c r="BO1012">
        <v>1</v>
      </c>
      <c r="BP1012">
        <v>1</v>
      </c>
      <c r="BQ1012">
        <v>1</v>
      </c>
      <c r="BR1012">
        <v>1</v>
      </c>
      <c r="BS1012">
        <v>1</v>
      </c>
      <c r="BT1012">
        <v>1</v>
      </c>
      <c r="BU1012">
        <v>1</v>
      </c>
      <c r="BV1012">
        <v>1</v>
      </c>
      <c r="BW1012">
        <v>1</v>
      </c>
    </row>
    <row r="1013" spans="1:75" x14ac:dyDescent="0.25">
      <c r="A1013">
        <v>2449000</v>
      </c>
      <c r="B1013">
        <v>2</v>
      </c>
      <c r="C1013" s="1">
        <v>21947</v>
      </c>
      <c r="D1013">
        <v>1</v>
      </c>
      <c r="F1013">
        <v>97.8</v>
      </c>
      <c r="J1013">
        <v>2</v>
      </c>
      <c r="K1013">
        <v>0</v>
      </c>
      <c r="L1013">
        <v>887.90002441406205</v>
      </c>
      <c r="M1013">
        <v>1</v>
      </c>
      <c r="P1013">
        <v>0</v>
      </c>
      <c r="Q1013">
        <v>0</v>
      </c>
      <c r="R1013">
        <v>0</v>
      </c>
      <c r="S1013">
        <v>0</v>
      </c>
      <c r="T1013">
        <v>0</v>
      </c>
      <c r="U1013">
        <v>0</v>
      </c>
      <c r="V1013">
        <v>0</v>
      </c>
      <c r="W1013">
        <v>14.2</v>
      </c>
      <c r="X1013">
        <v>4.2</v>
      </c>
      <c r="Y1013">
        <v>0.8</v>
      </c>
      <c r="Z1013">
        <v>0</v>
      </c>
      <c r="AA1013">
        <v>0</v>
      </c>
      <c r="AB1013">
        <v>0.9</v>
      </c>
      <c r="AC1013">
        <v>0</v>
      </c>
      <c r="AD1013">
        <v>0</v>
      </c>
      <c r="AE1013">
        <v>0</v>
      </c>
      <c r="AF1013">
        <v>17.2</v>
      </c>
      <c r="AG1013">
        <v>0.2</v>
      </c>
      <c r="AH1013">
        <v>0.6</v>
      </c>
      <c r="AI1013">
        <v>0.4</v>
      </c>
      <c r="AJ1013">
        <v>0.5</v>
      </c>
      <c r="AK1013">
        <v>0</v>
      </c>
      <c r="AL1013">
        <v>0</v>
      </c>
      <c r="AM1013">
        <v>0</v>
      </c>
      <c r="AN1013">
        <v>0</v>
      </c>
      <c r="AO1013">
        <v>0.6</v>
      </c>
      <c r="AP1013">
        <v>0</v>
      </c>
      <c r="AS1013">
        <v>1</v>
      </c>
      <c r="AT1013">
        <v>1</v>
      </c>
      <c r="AU1013">
        <v>1</v>
      </c>
      <c r="AV1013">
        <v>1</v>
      </c>
      <c r="AW1013">
        <v>1</v>
      </c>
      <c r="AX1013">
        <v>1</v>
      </c>
      <c r="AY1013">
        <v>1</v>
      </c>
      <c r="AZ1013">
        <v>1</v>
      </c>
      <c r="BA1013">
        <v>1</v>
      </c>
      <c r="BB1013">
        <v>1</v>
      </c>
      <c r="BC1013">
        <v>1</v>
      </c>
      <c r="BD1013">
        <v>1</v>
      </c>
      <c r="BE1013">
        <v>1</v>
      </c>
      <c r="BF1013">
        <v>1</v>
      </c>
      <c r="BG1013">
        <v>1</v>
      </c>
      <c r="BH1013">
        <v>1</v>
      </c>
      <c r="BI1013">
        <v>1</v>
      </c>
      <c r="BJ1013">
        <v>1</v>
      </c>
      <c r="BK1013">
        <v>1</v>
      </c>
      <c r="BL1013">
        <v>1</v>
      </c>
      <c r="BM1013">
        <v>1</v>
      </c>
      <c r="BN1013">
        <v>1</v>
      </c>
      <c r="BO1013">
        <v>1</v>
      </c>
      <c r="BP1013">
        <v>1</v>
      </c>
      <c r="BQ1013">
        <v>1</v>
      </c>
      <c r="BR1013">
        <v>1</v>
      </c>
      <c r="BS1013">
        <v>1</v>
      </c>
      <c r="BT1013">
        <v>1</v>
      </c>
      <c r="BU1013">
        <v>1</v>
      </c>
      <c r="BV1013">
        <v>0</v>
      </c>
      <c r="BW1013">
        <v>0</v>
      </c>
    </row>
    <row r="1014" spans="1:75" x14ac:dyDescent="0.25">
      <c r="A1014">
        <v>2449000</v>
      </c>
      <c r="B1014">
        <v>2</v>
      </c>
      <c r="C1014" s="1">
        <v>21976</v>
      </c>
      <c r="D1014">
        <v>1</v>
      </c>
      <c r="F1014">
        <v>37.6</v>
      </c>
      <c r="J1014">
        <v>2</v>
      </c>
      <c r="K1014">
        <v>0</v>
      </c>
      <c r="L1014">
        <v>887.90002441406205</v>
      </c>
      <c r="M1014">
        <v>1</v>
      </c>
      <c r="P1014">
        <v>0</v>
      </c>
      <c r="Q1014">
        <v>0</v>
      </c>
      <c r="R1014">
        <v>0</v>
      </c>
      <c r="S1014">
        <v>0</v>
      </c>
      <c r="T1014">
        <v>0</v>
      </c>
      <c r="U1014">
        <v>0</v>
      </c>
      <c r="V1014">
        <v>0</v>
      </c>
      <c r="W1014">
        <v>0</v>
      </c>
      <c r="X1014">
        <v>0.9</v>
      </c>
      <c r="Y1014">
        <v>0</v>
      </c>
      <c r="Z1014">
        <v>0</v>
      </c>
      <c r="AA1014">
        <v>0</v>
      </c>
      <c r="AB1014">
        <v>0</v>
      </c>
      <c r="AC1014">
        <v>0</v>
      </c>
      <c r="AD1014">
        <v>0</v>
      </c>
      <c r="AE1014">
        <v>0</v>
      </c>
      <c r="AF1014">
        <v>0</v>
      </c>
      <c r="AG1014">
        <v>0</v>
      </c>
      <c r="AH1014">
        <v>0.6</v>
      </c>
      <c r="AI1014">
        <v>0</v>
      </c>
      <c r="AJ1014">
        <v>0</v>
      </c>
      <c r="AK1014">
        <v>0</v>
      </c>
      <c r="AL1014">
        <v>0</v>
      </c>
      <c r="AM1014">
        <v>0</v>
      </c>
      <c r="AN1014">
        <v>0</v>
      </c>
      <c r="AO1014">
        <v>0</v>
      </c>
      <c r="AP1014">
        <v>0</v>
      </c>
      <c r="AQ1014">
        <v>0</v>
      </c>
      <c r="AR1014">
        <v>0</v>
      </c>
      <c r="AS1014">
        <v>1</v>
      </c>
      <c r="AT1014">
        <v>1</v>
      </c>
      <c r="AU1014">
        <v>1</v>
      </c>
      <c r="AV1014">
        <v>1</v>
      </c>
      <c r="AW1014">
        <v>1</v>
      </c>
      <c r="AX1014">
        <v>1</v>
      </c>
      <c r="AY1014">
        <v>1</v>
      </c>
      <c r="AZ1014">
        <v>1</v>
      </c>
      <c r="BA1014">
        <v>1</v>
      </c>
      <c r="BB1014">
        <v>1</v>
      </c>
      <c r="BC1014">
        <v>1</v>
      </c>
      <c r="BD1014">
        <v>1</v>
      </c>
      <c r="BE1014">
        <v>1</v>
      </c>
      <c r="BF1014">
        <v>1</v>
      </c>
      <c r="BG1014">
        <v>1</v>
      </c>
      <c r="BH1014">
        <v>1</v>
      </c>
      <c r="BI1014">
        <v>1</v>
      </c>
      <c r="BJ1014">
        <v>1</v>
      </c>
      <c r="BK1014">
        <v>1</v>
      </c>
      <c r="BL1014">
        <v>1</v>
      </c>
      <c r="BM1014">
        <v>1</v>
      </c>
      <c r="BN1014">
        <v>1</v>
      </c>
      <c r="BO1014">
        <v>1</v>
      </c>
      <c r="BP1014">
        <v>1</v>
      </c>
      <c r="BQ1014">
        <v>1</v>
      </c>
      <c r="BR1014">
        <v>1</v>
      </c>
      <c r="BS1014">
        <v>1</v>
      </c>
      <c r="BT1014">
        <v>1</v>
      </c>
      <c r="BU1014">
        <v>1</v>
      </c>
      <c r="BV1014">
        <v>1</v>
      </c>
      <c r="BW1014">
        <v>1</v>
      </c>
    </row>
    <row r="1015" spans="1:75" x14ac:dyDescent="0.25">
      <c r="A1015">
        <v>2449000</v>
      </c>
      <c r="B1015">
        <v>2</v>
      </c>
      <c r="C1015" s="1">
        <v>22007</v>
      </c>
      <c r="D1015">
        <v>1</v>
      </c>
      <c r="E1015">
        <v>62.2</v>
      </c>
      <c r="F1015">
        <v>98.2</v>
      </c>
      <c r="G1015">
        <v>19</v>
      </c>
      <c r="H1015">
        <v>6</v>
      </c>
      <c r="I1015">
        <v>1</v>
      </c>
      <c r="J1015">
        <v>1</v>
      </c>
      <c r="K1015">
        <v>0</v>
      </c>
      <c r="L1015">
        <v>887.90002441406205</v>
      </c>
      <c r="M1015">
        <v>1</v>
      </c>
      <c r="N1015">
        <v>0</v>
      </c>
      <c r="O1015">
        <v>0</v>
      </c>
      <c r="P1015">
        <v>0</v>
      </c>
      <c r="Q1015">
        <v>0.8</v>
      </c>
      <c r="R1015">
        <v>12.2</v>
      </c>
      <c r="S1015">
        <v>0.6</v>
      </c>
      <c r="T1015">
        <v>10.199999999999999</v>
      </c>
      <c r="U1015">
        <v>0</v>
      </c>
      <c r="V1015">
        <v>0</v>
      </c>
      <c r="W1015">
        <v>0</v>
      </c>
      <c r="X1015">
        <v>0</v>
      </c>
      <c r="Y1015">
        <v>0</v>
      </c>
      <c r="Z1015">
        <v>0</v>
      </c>
      <c r="AA1015">
        <v>0</v>
      </c>
      <c r="AB1015">
        <v>0</v>
      </c>
      <c r="AC1015">
        <v>0</v>
      </c>
      <c r="AD1015">
        <v>0</v>
      </c>
      <c r="AE1015">
        <v>0</v>
      </c>
      <c r="AF1015">
        <v>62.2</v>
      </c>
      <c r="AG1015">
        <v>12.2</v>
      </c>
      <c r="AH1015">
        <v>0</v>
      </c>
      <c r="AI1015">
        <v>0</v>
      </c>
      <c r="AJ1015">
        <v>0</v>
      </c>
      <c r="AK1015">
        <v>0</v>
      </c>
      <c r="AL1015">
        <v>0</v>
      </c>
      <c r="AM1015">
        <v>0</v>
      </c>
      <c r="AN1015">
        <v>0</v>
      </c>
      <c r="AO1015">
        <v>0</v>
      </c>
      <c r="AP1015">
        <v>0</v>
      </c>
      <c r="AQ1015">
        <v>0</v>
      </c>
      <c r="AS1015">
        <v>1</v>
      </c>
      <c r="AT1015">
        <v>1</v>
      </c>
      <c r="AU1015">
        <v>1</v>
      </c>
      <c r="AV1015">
        <v>1</v>
      </c>
      <c r="AW1015">
        <v>1</v>
      </c>
      <c r="AX1015">
        <v>1</v>
      </c>
      <c r="AY1015">
        <v>1</v>
      </c>
      <c r="AZ1015">
        <v>1</v>
      </c>
      <c r="BA1015">
        <v>1</v>
      </c>
      <c r="BB1015">
        <v>1</v>
      </c>
      <c r="BC1015">
        <v>1</v>
      </c>
      <c r="BD1015">
        <v>1</v>
      </c>
      <c r="BE1015">
        <v>1</v>
      </c>
      <c r="BF1015">
        <v>1</v>
      </c>
      <c r="BG1015">
        <v>1</v>
      </c>
      <c r="BH1015">
        <v>1</v>
      </c>
      <c r="BI1015">
        <v>1</v>
      </c>
      <c r="BJ1015">
        <v>1</v>
      </c>
      <c r="BK1015">
        <v>1</v>
      </c>
      <c r="BL1015">
        <v>1</v>
      </c>
      <c r="BM1015">
        <v>1</v>
      </c>
      <c r="BN1015">
        <v>1</v>
      </c>
      <c r="BO1015">
        <v>1</v>
      </c>
      <c r="BP1015">
        <v>1</v>
      </c>
      <c r="BQ1015">
        <v>1</v>
      </c>
      <c r="BR1015">
        <v>1</v>
      </c>
      <c r="BS1015">
        <v>1</v>
      </c>
      <c r="BT1015">
        <v>1</v>
      </c>
      <c r="BU1015">
        <v>1</v>
      </c>
      <c r="BV1015">
        <v>1</v>
      </c>
      <c r="BW1015">
        <v>0</v>
      </c>
    </row>
    <row r="1016" spans="1:75" x14ac:dyDescent="0.25">
      <c r="A1016">
        <v>2449000</v>
      </c>
      <c r="B1016">
        <v>2</v>
      </c>
      <c r="C1016" s="1">
        <v>22037</v>
      </c>
      <c r="D1016">
        <v>1</v>
      </c>
      <c r="E1016">
        <v>40.200000000000003</v>
      </c>
      <c r="F1016">
        <v>105</v>
      </c>
      <c r="G1016">
        <v>20</v>
      </c>
      <c r="H1016">
        <v>5</v>
      </c>
      <c r="I1016">
        <v>1</v>
      </c>
      <c r="J1016">
        <v>1</v>
      </c>
      <c r="K1016">
        <v>0</v>
      </c>
      <c r="L1016">
        <v>887.90002441406205</v>
      </c>
      <c r="M1016">
        <v>1</v>
      </c>
      <c r="N1016">
        <v>14.2</v>
      </c>
      <c r="O1016">
        <v>0</v>
      </c>
      <c r="P1016">
        <v>0</v>
      </c>
      <c r="Q1016">
        <v>0</v>
      </c>
      <c r="R1016">
        <v>0</v>
      </c>
      <c r="S1016">
        <v>0</v>
      </c>
      <c r="T1016">
        <v>0</v>
      </c>
      <c r="U1016">
        <v>0</v>
      </c>
      <c r="V1016">
        <v>0</v>
      </c>
      <c r="W1016">
        <v>0</v>
      </c>
      <c r="X1016">
        <v>0</v>
      </c>
      <c r="Y1016">
        <v>0</v>
      </c>
      <c r="Z1016">
        <v>0</v>
      </c>
      <c r="AA1016">
        <v>10.199999999999999</v>
      </c>
      <c r="AB1016">
        <v>0</v>
      </c>
      <c r="AC1016">
        <v>0</v>
      </c>
      <c r="AD1016">
        <v>0</v>
      </c>
      <c r="AE1016">
        <v>0</v>
      </c>
      <c r="AF1016">
        <v>20.2</v>
      </c>
      <c r="AG1016">
        <v>40.200000000000003</v>
      </c>
      <c r="AH1016">
        <v>20.2</v>
      </c>
      <c r="AI1016">
        <v>0</v>
      </c>
      <c r="AJ1016">
        <v>0</v>
      </c>
      <c r="AK1016">
        <v>0</v>
      </c>
      <c r="AL1016">
        <v>0</v>
      </c>
      <c r="AM1016">
        <v>0</v>
      </c>
      <c r="AN1016">
        <v>0</v>
      </c>
      <c r="AO1016">
        <v>0</v>
      </c>
      <c r="AP1016">
        <v>0</v>
      </c>
      <c r="AQ1016">
        <v>0</v>
      </c>
      <c r="AR1016">
        <v>0</v>
      </c>
      <c r="AS1016">
        <v>1</v>
      </c>
      <c r="AT1016">
        <v>1</v>
      </c>
      <c r="AU1016">
        <v>1</v>
      </c>
      <c r="AV1016">
        <v>1</v>
      </c>
      <c r="AW1016">
        <v>1</v>
      </c>
      <c r="AX1016">
        <v>1</v>
      </c>
      <c r="AY1016">
        <v>1</v>
      </c>
      <c r="AZ1016">
        <v>1</v>
      </c>
      <c r="BA1016">
        <v>1</v>
      </c>
      <c r="BB1016">
        <v>1</v>
      </c>
      <c r="BC1016">
        <v>1</v>
      </c>
      <c r="BD1016">
        <v>1</v>
      </c>
      <c r="BE1016">
        <v>1</v>
      </c>
      <c r="BF1016">
        <v>1</v>
      </c>
      <c r="BG1016">
        <v>1</v>
      </c>
      <c r="BH1016">
        <v>1</v>
      </c>
      <c r="BI1016">
        <v>1</v>
      </c>
      <c r="BJ1016">
        <v>1</v>
      </c>
      <c r="BK1016">
        <v>1</v>
      </c>
      <c r="BL1016">
        <v>1</v>
      </c>
      <c r="BM1016">
        <v>1</v>
      </c>
      <c r="BN1016">
        <v>1</v>
      </c>
      <c r="BO1016">
        <v>1</v>
      </c>
      <c r="BP1016">
        <v>1</v>
      </c>
      <c r="BQ1016">
        <v>1</v>
      </c>
      <c r="BR1016">
        <v>1</v>
      </c>
      <c r="BS1016">
        <v>1</v>
      </c>
      <c r="BT1016">
        <v>1</v>
      </c>
      <c r="BU1016">
        <v>1</v>
      </c>
      <c r="BV1016">
        <v>1</v>
      </c>
      <c r="BW1016">
        <v>1</v>
      </c>
    </row>
    <row r="1017" spans="1:75" x14ac:dyDescent="0.25">
      <c r="A1017">
        <v>2449000</v>
      </c>
      <c r="B1017">
        <v>2</v>
      </c>
      <c r="C1017" s="1">
        <v>22068</v>
      </c>
      <c r="D1017">
        <v>1</v>
      </c>
      <c r="E1017">
        <v>20.2</v>
      </c>
      <c r="F1017">
        <v>64.099999999999994</v>
      </c>
      <c r="G1017">
        <v>23</v>
      </c>
      <c r="H1017">
        <v>5</v>
      </c>
      <c r="I1017">
        <v>1</v>
      </c>
      <c r="J1017">
        <v>1</v>
      </c>
      <c r="K1017">
        <v>0</v>
      </c>
      <c r="L1017">
        <v>887.90002441406205</v>
      </c>
      <c r="M1017">
        <v>1</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12.5</v>
      </c>
      <c r="AJ1017">
        <v>20.2</v>
      </c>
      <c r="AK1017">
        <v>10.199999999999999</v>
      </c>
      <c r="AL1017">
        <v>11</v>
      </c>
      <c r="AM1017">
        <v>0</v>
      </c>
      <c r="AN1017">
        <v>0</v>
      </c>
      <c r="AO1017">
        <v>10.199999999999999</v>
      </c>
      <c r="AP1017">
        <v>0</v>
      </c>
      <c r="AQ1017">
        <v>0</v>
      </c>
      <c r="AS1017">
        <v>1</v>
      </c>
      <c r="AT1017">
        <v>1</v>
      </c>
      <c r="AU1017">
        <v>1</v>
      </c>
      <c r="AV1017">
        <v>1</v>
      </c>
      <c r="AW1017">
        <v>1</v>
      </c>
      <c r="AX1017">
        <v>1</v>
      </c>
      <c r="AY1017">
        <v>1</v>
      </c>
      <c r="AZ1017">
        <v>1</v>
      </c>
      <c r="BA1017">
        <v>1</v>
      </c>
      <c r="BB1017">
        <v>1</v>
      </c>
      <c r="BC1017">
        <v>1</v>
      </c>
      <c r="BD1017">
        <v>1</v>
      </c>
      <c r="BE1017">
        <v>1</v>
      </c>
      <c r="BF1017">
        <v>1</v>
      </c>
      <c r="BG1017">
        <v>1</v>
      </c>
      <c r="BH1017">
        <v>1</v>
      </c>
      <c r="BI1017">
        <v>1</v>
      </c>
      <c r="BJ1017">
        <v>1</v>
      </c>
      <c r="BK1017">
        <v>1</v>
      </c>
      <c r="BL1017">
        <v>1</v>
      </c>
      <c r="BM1017">
        <v>1</v>
      </c>
      <c r="BN1017">
        <v>1</v>
      </c>
      <c r="BO1017">
        <v>1</v>
      </c>
      <c r="BP1017">
        <v>1</v>
      </c>
      <c r="BQ1017">
        <v>1</v>
      </c>
      <c r="BR1017">
        <v>1</v>
      </c>
      <c r="BS1017">
        <v>1</v>
      </c>
      <c r="BT1017">
        <v>1</v>
      </c>
      <c r="BU1017">
        <v>1</v>
      </c>
      <c r="BV1017">
        <v>1</v>
      </c>
      <c r="BW1017">
        <v>0</v>
      </c>
    </row>
    <row r="1018" spans="1:75" x14ac:dyDescent="0.25">
      <c r="A1018">
        <v>2449000</v>
      </c>
      <c r="B1018">
        <v>2</v>
      </c>
      <c r="C1018" s="1">
        <v>22098</v>
      </c>
      <c r="D1018">
        <v>1</v>
      </c>
      <c r="E1018">
        <v>9.1999999999999993</v>
      </c>
      <c r="F1018">
        <v>14.4</v>
      </c>
      <c r="G1018">
        <v>27</v>
      </c>
      <c r="H1018">
        <v>2</v>
      </c>
      <c r="I1018">
        <v>1</v>
      </c>
      <c r="J1018">
        <v>1</v>
      </c>
      <c r="K1018">
        <v>0</v>
      </c>
      <c r="L1018">
        <v>887.90002441406205</v>
      </c>
      <c r="M1018">
        <v>1</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9.1999999999999993</v>
      </c>
      <c r="AO1018">
        <v>5.2</v>
      </c>
      <c r="AP1018">
        <v>0</v>
      </c>
      <c r="AQ1018">
        <v>0</v>
      </c>
      <c r="AR1018">
        <v>0</v>
      </c>
      <c r="AS1018">
        <v>1</v>
      </c>
      <c r="AT1018">
        <v>1</v>
      </c>
      <c r="AU1018">
        <v>1</v>
      </c>
      <c r="AV1018">
        <v>1</v>
      </c>
      <c r="AW1018">
        <v>1</v>
      </c>
      <c r="AX1018">
        <v>1</v>
      </c>
      <c r="AY1018">
        <v>1</v>
      </c>
      <c r="AZ1018">
        <v>1</v>
      </c>
      <c r="BA1018">
        <v>1</v>
      </c>
      <c r="BB1018">
        <v>1</v>
      </c>
      <c r="BC1018">
        <v>1</v>
      </c>
      <c r="BD1018">
        <v>1</v>
      </c>
      <c r="BE1018">
        <v>1</v>
      </c>
      <c r="BF1018">
        <v>1</v>
      </c>
      <c r="BG1018">
        <v>1</v>
      </c>
      <c r="BH1018">
        <v>1</v>
      </c>
      <c r="BI1018">
        <v>1</v>
      </c>
      <c r="BJ1018">
        <v>1</v>
      </c>
      <c r="BK1018">
        <v>1</v>
      </c>
      <c r="BL1018">
        <v>1</v>
      </c>
      <c r="BM1018">
        <v>1</v>
      </c>
      <c r="BN1018">
        <v>1</v>
      </c>
      <c r="BO1018">
        <v>1</v>
      </c>
      <c r="BP1018">
        <v>1</v>
      </c>
      <c r="BQ1018">
        <v>1</v>
      </c>
      <c r="BR1018">
        <v>1</v>
      </c>
      <c r="BS1018">
        <v>1</v>
      </c>
      <c r="BT1018">
        <v>1</v>
      </c>
      <c r="BU1018">
        <v>1</v>
      </c>
      <c r="BV1018">
        <v>1</v>
      </c>
      <c r="BW1018">
        <v>1</v>
      </c>
    </row>
    <row r="1019" spans="1:75" x14ac:dyDescent="0.25">
      <c r="A1019">
        <v>2449000</v>
      </c>
      <c r="B1019">
        <v>2</v>
      </c>
      <c r="C1019" s="1">
        <v>22129</v>
      </c>
      <c r="D1019">
        <v>1</v>
      </c>
      <c r="E1019">
        <v>18.2</v>
      </c>
      <c r="F1019">
        <v>63.2</v>
      </c>
      <c r="G1019">
        <v>15</v>
      </c>
      <c r="H1019">
        <v>8</v>
      </c>
      <c r="I1019">
        <v>1</v>
      </c>
      <c r="J1019">
        <v>1</v>
      </c>
      <c r="K1019">
        <v>0</v>
      </c>
      <c r="L1019">
        <v>887.90002441406205</v>
      </c>
      <c r="M1019">
        <v>1</v>
      </c>
      <c r="N1019">
        <v>16.2</v>
      </c>
      <c r="O1019">
        <v>10.199999999999999</v>
      </c>
      <c r="P1019">
        <v>0.6</v>
      </c>
      <c r="Q1019">
        <v>0</v>
      </c>
      <c r="R1019">
        <v>0</v>
      </c>
      <c r="S1019">
        <v>0</v>
      </c>
      <c r="T1019">
        <v>0</v>
      </c>
      <c r="U1019">
        <v>0</v>
      </c>
      <c r="V1019">
        <v>0</v>
      </c>
      <c r="W1019">
        <v>0</v>
      </c>
      <c r="X1019">
        <v>0</v>
      </c>
      <c r="Y1019">
        <v>0</v>
      </c>
      <c r="Z1019">
        <v>0</v>
      </c>
      <c r="AA1019">
        <v>0</v>
      </c>
      <c r="AB1019">
        <v>18.2</v>
      </c>
      <c r="AC1019">
        <v>5.2</v>
      </c>
      <c r="AD1019">
        <v>0.3</v>
      </c>
      <c r="AE1019">
        <v>12.2</v>
      </c>
      <c r="AF1019">
        <v>0.3</v>
      </c>
      <c r="AG1019">
        <v>0</v>
      </c>
      <c r="AH1019">
        <v>0</v>
      </c>
      <c r="AI1019">
        <v>0</v>
      </c>
      <c r="AJ1019">
        <v>0</v>
      </c>
      <c r="AK1019">
        <v>0</v>
      </c>
      <c r="AL1019">
        <v>0</v>
      </c>
      <c r="AM1019">
        <v>0</v>
      </c>
      <c r="AN1019">
        <v>0</v>
      </c>
      <c r="AO1019">
        <v>0</v>
      </c>
      <c r="AP1019">
        <v>0</v>
      </c>
      <c r="AQ1019">
        <v>0</v>
      </c>
      <c r="AR1019">
        <v>0</v>
      </c>
      <c r="AS1019">
        <v>1</v>
      </c>
      <c r="AT1019">
        <v>1</v>
      </c>
      <c r="AU1019">
        <v>1</v>
      </c>
      <c r="AV1019">
        <v>1</v>
      </c>
      <c r="AW1019">
        <v>1</v>
      </c>
      <c r="AX1019">
        <v>1</v>
      </c>
      <c r="AY1019">
        <v>1</v>
      </c>
      <c r="AZ1019">
        <v>1</v>
      </c>
      <c r="BA1019">
        <v>1</v>
      </c>
      <c r="BB1019">
        <v>1</v>
      </c>
      <c r="BC1019">
        <v>1</v>
      </c>
      <c r="BD1019">
        <v>1</v>
      </c>
      <c r="BE1019">
        <v>1</v>
      </c>
      <c r="BF1019">
        <v>1</v>
      </c>
      <c r="BG1019">
        <v>1</v>
      </c>
      <c r="BH1019">
        <v>1</v>
      </c>
      <c r="BI1019">
        <v>1</v>
      </c>
      <c r="BJ1019">
        <v>1</v>
      </c>
      <c r="BK1019">
        <v>1</v>
      </c>
      <c r="BL1019">
        <v>1</v>
      </c>
      <c r="BM1019">
        <v>1</v>
      </c>
      <c r="BN1019">
        <v>1</v>
      </c>
      <c r="BO1019">
        <v>1</v>
      </c>
      <c r="BP1019">
        <v>1</v>
      </c>
      <c r="BQ1019">
        <v>1</v>
      </c>
      <c r="BR1019">
        <v>1</v>
      </c>
      <c r="BS1019">
        <v>1</v>
      </c>
      <c r="BT1019">
        <v>1</v>
      </c>
      <c r="BU1019">
        <v>1</v>
      </c>
      <c r="BV1019">
        <v>1</v>
      </c>
      <c r="BW1019">
        <v>1</v>
      </c>
    </row>
    <row r="1020" spans="1:75" x14ac:dyDescent="0.25">
      <c r="A1020">
        <v>2449000</v>
      </c>
      <c r="B1020">
        <v>2</v>
      </c>
      <c r="C1020" s="1">
        <v>22160</v>
      </c>
      <c r="D1020">
        <v>1</v>
      </c>
      <c r="E1020">
        <v>17.2</v>
      </c>
      <c r="F1020">
        <v>27.1</v>
      </c>
      <c r="G1020">
        <v>1</v>
      </c>
      <c r="H1020">
        <v>3</v>
      </c>
      <c r="I1020">
        <v>1</v>
      </c>
      <c r="J1020">
        <v>1</v>
      </c>
      <c r="K1020">
        <v>0</v>
      </c>
      <c r="L1020">
        <v>887.90002441406205</v>
      </c>
      <c r="M1020">
        <v>1</v>
      </c>
      <c r="N1020">
        <v>17.2</v>
      </c>
      <c r="O1020">
        <v>0</v>
      </c>
      <c r="P1020">
        <v>0</v>
      </c>
      <c r="Q1020">
        <v>0</v>
      </c>
      <c r="R1020">
        <v>0</v>
      </c>
      <c r="S1020">
        <v>0</v>
      </c>
      <c r="T1020">
        <v>0</v>
      </c>
      <c r="U1020">
        <v>0</v>
      </c>
      <c r="V1020">
        <v>0</v>
      </c>
      <c r="W1020">
        <v>0</v>
      </c>
      <c r="X1020">
        <v>0</v>
      </c>
      <c r="Y1020">
        <v>0</v>
      </c>
      <c r="Z1020">
        <v>9.1999999999999993</v>
      </c>
      <c r="AA1020">
        <v>0</v>
      </c>
      <c r="AB1020">
        <v>0</v>
      </c>
      <c r="AC1020">
        <v>0</v>
      </c>
      <c r="AD1020">
        <v>0</v>
      </c>
      <c r="AE1020">
        <v>0</v>
      </c>
      <c r="AF1020">
        <v>0</v>
      </c>
      <c r="AG1020">
        <v>0</v>
      </c>
      <c r="AH1020">
        <v>0</v>
      </c>
      <c r="AI1020">
        <v>0</v>
      </c>
      <c r="AJ1020">
        <v>0</v>
      </c>
      <c r="AK1020">
        <v>0</v>
      </c>
      <c r="AL1020">
        <v>0</v>
      </c>
      <c r="AM1020">
        <v>0</v>
      </c>
      <c r="AN1020">
        <v>0</v>
      </c>
      <c r="AO1020">
        <v>0</v>
      </c>
      <c r="AP1020">
        <v>0</v>
      </c>
      <c r="AQ1020">
        <v>0.7</v>
      </c>
      <c r="AS1020">
        <v>1</v>
      </c>
      <c r="AT1020">
        <v>1</v>
      </c>
      <c r="AU1020">
        <v>1</v>
      </c>
      <c r="AV1020">
        <v>1</v>
      </c>
      <c r="AW1020">
        <v>1</v>
      </c>
      <c r="AX1020">
        <v>1</v>
      </c>
      <c r="AY1020">
        <v>1</v>
      </c>
      <c r="AZ1020">
        <v>1</v>
      </c>
      <c r="BA1020">
        <v>1</v>
      </c>
      <c r="BB1020">
        <v>1</v>
      </c>
      <c r="BC1020">
        <v>1</v>
      </c>
      <c r="BD1020">
        <v>1</v>
      </c>
      <c r="BE1020">
        <v>1</v>
      </c>
      <c r="BF1020">
        <v>1</v>
      </c>
      <c r="BG1020">
        <v>1</v>
      </c>
      <c r="BH1020">
        <v>1</v>
      </c>
      <c r="BI1020">
        <v>1</v>
      </c>
      <c r="BJ1020">
        <v>1</v>
      </c>
      <c r="BK1020">
        <v>1</v>
      </c>
      <c r="BL1020">
        <v>1</v>
      </c>
      <c r="BM1020">
        <v>1</v>
      </c>
      <c r="BN1020">
        <v>1</v>
      </c>
      <c r="BO1020">
        <v>1</v>
      </c>
      <c r="BP1020">
        <v>1</v>
      </c>
      <c r="BQ1020">
        <v>1</v>
      </c>
      <c r="BR1020">
        <v>1</v>
      </c>
      <c r="BS1020">
        <v>1</v>
      </c>
      <c r="BT1020">
        <v>1</v>
      </c>
      <c r="BU1020">
        <v>1</v>
      </c>
      <c r="BV1020">
        <v>1</v>
      </c>
      <c r="BW1020">
        <v>0</v>
      </c>
    </row>
    <row r="1021" spans="1:75" x14ac:dyDescent="0.25">
      <c r="A1021">
        <v>2449000</v>
      </c>
      <c r="B1021">
        <v>2</v>
      </c>
      <c r="C1021" s="1">
        <v>22190</v>
      </c>
      <c r="D1021">
        <v>1</v>
      </c>
      <c r="F1021">
        <v>141.6</v>
      </c>
      <c r="J1021">
        <v>2</v>
      </c>
      <c r="K1021">
        <v>0</v>
      </c>
      <c r="L1021">
        <v>887.90002441406205</v>
      </c>
      <c r="M1021">
        <v>1</v>
      </c>
      <c r="P1021">
        <v>0</v>
      </c>
      <c r="Q1021">
        <v>0</v>
      </c>
      <c r="R1021">
        <v>0</v>
      </c>
      <c r="S1021">
        <v>0</v>
      </c>
      <c r="T1021">
        <v>7.2</v>
      </c>
      <c r="U1021">
        <v>0</v>
      </c>
      <c r="V1021">
        <v>7.5</v>
      </c>
      <c r="W1021">
        <v>0</v>
      </c>
      <c r="X1021">
        <v>0</v>
      </c>
      <c r="Y1021">
        <v>0</v>
      </c>
      <c r="Z1021">
        <v>0</v>
      </c>
      <c r="AA1021">
        <v>0</v>
      </c>
      <c r="AB1021">
        <v>0</v>
      </c>
      <c r="AC1021">
        <v>0</v>
      </c>
      <c r="AD1021">
        <v>0</v>
      </c>
      <c r="AE1021">
        <v>10.199999999999999</v>
      </c>
      <c r="AF1021">
        <v>0</v>
      </c>
      <c r="AG1021">
        <v>12.2</v>
      </c>
      <c r="AH1021">
        <v>0</v>
      </c>
      <c r="AI1021">
        <v>0</v>
      </c>
      <c r="AJ1021">
        <v>0</v>
      </c>
      <c r="AK1021">
        <v>10.199999999999999</v>
      </c>
      <c r="AL1021">
        <v>8.4</v>
      </c>
      <c r="AM1021">
        <v>3.5</v>
      </c>
      <c r="AN1021">
        <v>0</v>
      </c>
      <c r="AO1021">
        <v>0</v>
      </c>
      <c r="AP1021">
        <v>0</v>
      </c>
      <c r="AQ1021">
        <v>0</v>
      </c>
      <c r="AR1021">
        <v>0</v>
      </c>
      <c r="AS1021">
        <v>1</v>
      </c>
      <c r="AT1021">
        <v>1</v>
      </c>
      <c r="AU1021">
        <v>1</v>
      </c>
      <c r="AV1021">
        <v>1</v>
      </c>
      <c r="AW1021">
        <v>1</v>
      </c>
      <c r="AX1021">
        <v>1</v>
      </c>
      <c r="AY1021">
        <v>1</v>
      </c>
      <c r="AZ1021">
        <v>1</v>
      </c>
      <c r="BA1021">
        <v>1</v>
      </c>
      <c r="BB1021">
        <v>1</v>
      </c>
      <c r="BC1021">
        <v>1</v>
      </c>
      <c r="BD1021">
        <v>1</v>
      </c>
      <c r="BE1021">
        <v>1</v>
      </c>
      <c r="BF1021">
        <v>1</v>
      </c>
      <c r="BG1021">
        <v>1</v>
      </c>
      <c r="BH1021">
        <v>1</v>
      </c>
      <c r="BI1021">
        <v>1</v>
      </c>
      <c r="BJ1021">
        <v>1</v>
      </c>
      <c r="BK1021">
        <v>1</v>
      </c>
      <c r="BL1021">
        <v>1</v>
      </c>
      <c r="BM1021">
        <v>1</v>
      </c>
      <c r="BN1021">
        <v>1</v>
      </c>
      <c r="BO1021">
        <v>1</v>
      </c>
      <c r="BP1021">
        <v>1</v>
      </c>
      <c r="BQ1021">
        <v>1</v>
      </c>
      <c r="BR1021">
        <v>1</v>
      </c>
      <c r="BS1021">
        <v>1</v>
      </c>
      <c r="BT1021">
        <v>1</v>
      </c>
      <c r="BU1021">
        <v>1</v>
      </c>
      <c r="BV1021">
        <v>1</v>
      </c>
      <c r="BW1021">
        <v>1</v>
      </c>
    </row>
    <row r="1022" spans="1:75" x14ac:dyDescent="0.25">
      <c r="A1022">
        <v>2449000</v>
      </c>
      <c r="B1022">
        <v>2</v>
      </c>
      <c r="C1022" s="1">
        <v>22221</v>
      </c>
      <c r="D1022">
        <v>1</v>
      </c>
      <c r="E1022">
        <v>22.2</v>
      </c>
      <c r="F1022">
        <v>148.1</v>
      </c>
      <c r="G1022">
        <v>11</v>
      </c>
      <c r="H1022">
        <v>14</v>
      </c>
      <c r="I1022">
        <v>1</v>
      </c>
      <c r="J1022">
        <v>1</v>
      </c>
      <c r="K1022">
        <v>0</v>
      </c>
      <c r="L1022">
        <v>887.90002441406205</v>
      </c>
      <c r="M1022">
        <v>1</v>
      </c>
      <c r="N1022">
        <v>0</v>
      </c>
      <c r="O1022">
        <v>10</v>
      </c>
      <c r="P1022">
        <v>0</v>
      </c>
      <c r="Q1022">
        <v>0</v>
      </c>
      <c r="R1022">
        <v>11.2</v>
      </c>
      <c r="S1022">
        <v>4.3</v>
      </c>
      <c r="T1022">
        <v>0</v>
      </c>
      <c r="U1022">
        <v>0</v>
      </c>
      <c r="V1022">
        <v>18.2</v>
      </c>
      <c r="W1022">
        <v>0</v>
      </c>
      <c r="X1022">
        <v>22.2</v>
      </c>
      <c r="Y1022">
        <v>9.1999999999999993</v>
      </c>
      <c r="Z1022">
        <v>6.4</v>
      </c>
      <c r="AA1022">
        <v>8.1999999999999993</v>
      </c>
      <c r="AB1022">
        <v>10.199999999999999</v>
      </c>
      <c r="AC1022">
        <v>0</v>
      </c>
      <c r="AD1022">
        <v>0</v>
      </c>
      <c r="AE1022">
        <v>0</v>
      </c>
      <c r="AF1022">
        <v>0</v>
      </c>
      <c r="AG1022">
        <v>10</v>
      </c>
      <c r="AH1022">
        <v>13</v>
      </c>
      <c r="AI1022">
        <v>3.5</v>
      </c>
      <c r="AJ1022">
        <v>0</v>
      </c>
      <c r="AK1022">
        <v>0</v>
      </c>
      <c r="AL1022">
        <v>12.4</v>
      </c>
      <c r="AM1022">
        <v>0</v>
      </c>
      <c r="AN1022">
        <v>0</v>
      </c>
      <c r="AO1022">
        <v>9.3000000000000007</v>
      </c>
      <c r="AP1022">
        <v>0</v>
      </c>
      <c r="AQ1022">
        <v>0</v>
      </c>
      <c r="AS1022">
        <v>1</v>
      </c>
      <c r="AT1022">
        <v>1</v>
      </c>
      <c r="AU1022">
        <v>1</v>
      </c>
      <c r="AV1022">
        <v>1</v>
      </c>
      <c r="AW1022">
        <v>1</v>
      </c>
      <c r="AX1022">
        <v>1</v>
      </c>
      <c r="AY1022">
        <v>1</v>
      </c>
      <c r="AZ1022">
        <v>1</v>
      </c>
      <c r="BA1022">
        <v>1</v>
      </c>
      <c r="BB1022">
        <v>1</v>
      </c>
      <c r="BC1022">
        <v>1</v>
      </c>
      <c r="BD1022">
        <v>1</v>
      </c>
      <c r="BE1022">
        <v>1</v>
      </c>
      <c r="BF1022">
        <v>1</v>
      </c>
      <c r="BG1022">
        <v>1</v>
      </c>
      <c r="BH1022">
        <v>1</v>
      </c>
      <c r="BI1022">
        <v>1</v>
      </c>
      <c r="BJ1022">
        <v>1</v>
      </c>
      <c r="BK1022">
        <v>1</v>
      </c>
      <c r="BL1022">
        <v>1</v>
      </c>
      <c r="BM1022">
        <v>1</v>
      </c>
      <c r="BN1022">
        <v>1</v>
      </c>
      <c r="BO1022">
        <v>1</v>
      </c>
      <c r="BP1022">
        <v>1</v>
      </c>
      <c r="BQ1022">
        <v>1</v>
      </c>
      <c r="BR1022">
        <v>1</v>
      </c>
      <c r="BS1022">
        <v>1</v>
      </c>
      <c r="BT1022">
        <v>1</v>
      </c>
      <c r="BU1022">
        <v>1</v>
      </c>
      <c r="BV1022">
        <v>1</v>
      </c>
      <c r="BW1022">
        <v>0</v>
      </c>
    </row>
    <row r="1023" spans="1:75" x14ac:dyDescent="0.25">
      <c r="A1023">
        <v>2449000</v>
      </c>
      <c r="B1023">
        <v>2</v>
      </c>
      <c r="C1023" s="1">
        <v>22251</v>
      </c>
      <c r="D1023">
        <v>1</v>
      </c>
      <c r="E1023">
        <v>13.5</v>
      </c>
      <c r="F1023">
        <v>56.3</v>
      </c>
      <c r="G1023">
        <v>7</v>
      </c>
      <c r="H1023">
        <v>7</v>
      </c>
      <c r="I1023">
        <v>1</v>
      </c>
      <c r="J1023">
        <v>1</v>
      </c>
      <c r="K1023">
        <v>0</v>
      </c>
      <c r="L1023">
        <v>887.90002441406205</v>
      </c>
      <c r="M1023">
        <v>1</v>
      </c>
      <c r="N1023">
        <v>4.5</v>
      </c>
      <c r="O1023">
        <v>0</v>
      </c>
      <c r="P1023">
        <v>0</v>
      </c>
      <c r="Q1023">
        <v>0</v>
      </c>
      <c r="R1023">
        <v>0</v>
      </c>
      <c r="S1023">
        <v>8.1999999999999993</v>
      </c>
      <c r="T1023">
        <v>13.5</v>
      </c>
      <c r="U1023">
        <v>0</v>
      </c>
      <c r="V1023">
        <v>0</v>
      </c>
      <c r="W1023">
        <v>0</v>
      </c>
      <c r="X1023">
        <v>0</v>
      </c>
      <c r="Y1023">
        <v>0</v>
      </c>
      <c r="Z1023">
        <v>0</v>
      </c>
      <c r="AA1023">
        <v>0</v>
      </c>
      <c r="AB1023">
        <v>0</v>
      </c>
      <c r="AC1023">
        <v>9.3000000000000007</v>
      </c>
      <c r="AD1023">
        <v>0</v>
      </c>
      <c r="AE1023">
        <v>0</v>
      </c>
      <c r="AF1023">
        <v>8.1999999999999993</v>
      </c>
      <c r="AG1023">
        <v>0</v>
      </c>
      <c r="AH1023">
        <v>0</v>
      </c>
      <c r="AI1023">
        <v>0</v>
      </c>
      <c r="AJ1023">
        <v>0</v>
      </c>
      <c r="AK1023">
        <v>0</v>
      </c>
      <c r="AL1023">
        <v>0</v>
      </c>
      <c r="AM1023">
        <v>0</v>
      </c>
      <c r="AN1023">
        <v>0</v>
      </c>
      <c r="AO1023">
        <v>6.2</v>
      </c>
      <c r="AP1023">
        <v>6.4</v>
      </c>
      <c r="AQ1023">
        <v>0</v>
      </c>
      <c r="AR1023">
        <v>0</v>
      </c>
      <c r="AS1023">
        <v>1</v>
      </c>
      <c r="AT1023">
        <v>1</v>
      </c>
      <c r="AU1023">
        <v>1</v>
      </c>
      <c r="AV1023">
        <v>1</v>
      </c>
      <c r="AW1023">
        <v>1</v>
      </c>
      <c r="AX1023">
        <v>1</v>
      </c>
      <c r="AY1023">
        <v>1</v>
      </c>
      <c r="AZ1023">
        <v>1</v>
      </c>
      <c r="BA1023">
        <v>1</v>
      </c>
      <c r="BB1023">
        <v>1</v>
      </c>
      <c r="BC1023">
        <v>1</v>
      </c>
      <c r="BD1023">
        <v>1</v>
      </c>
      <c r="BE1023">
        <v>1</v>
      </c>
      <c r="BF1023">
        <v>1</v>
      </c>
      <c r="BG1023">
        <v>1</v>
      </c>
      <c r="BH1023">
        <v>1</v>
      </c>
      <c r="BI1023">
        <v>1</v>
      </c>
      <c r="BJ1023">
        <v>1</v>
      </c>
      <c r="BK1023">
        <v>1</v>
      </c>
      <c r="BL1023">
        <v>1</v>
      </c>
      <c r="BM1023">
        <v>1</v>
      </c>
      <c r="BN1023">
        <v>1</v>
      </c>
      <c r="BO1023">
        <v>1</v>
      </c>
      <c r="BP1023">
        <v>1</v>
      </c>
      <c r="BQ1023">
        <v>1</v>
      </c>
      <c r="BR1023">
        <v>1</v>
      </c>
      <c r="BS1023">
        <v>1</v>
      </c>
      <c r="BT1023">
        <v>1</v>
      </c>
      <c r="BU1023">
        <v>1</v>
      </c>
      <c r="BV1023">
        <v>1</v>
      </c>
      <c r="BW1023">
        <v>1</v>
      </c>
    </row>
    <row r="1024" spans="1:75" x14ac:dyDescent="0.25">
      <c r="A1024">
        <v>2449000</v>
      </c>
      <c r="B1024">
        <v>2</v>
      </c>
      <c r="C1024" s="1">
        <v>22282</v>
      </c>
      <c r="D1024">
        <v>1</v>
      </c>
      <c r="E1024">
        <v>31.5</v>
      </c>
      <c r="F1024">
        <v>190.4</v>
      </c>
      <c r="G1024">
        <v>29</v>
      </c>
      <c r="H1024">
        <v>16</v>
      </c>
      <c r="I1024">
        <v>1</v>
      </c>
      <c r="J1024">
        <v>1</v>
      </c>
      <c r="K1024">
        <v>0</v>
      </c>
      <c r="L1024">
        <v>915.09997558593795</v>
      </c>
      <c r="M1024">
        <v>1</v>
      </c>
      <c r="N1024">
        <v>10.199999999999999</v>
      </c>
      <c r="O1024">
        <v>17.399999999999999</v>
      </c>
      <c r="P1024">
        <v>7.3</v>
      </c>
      <c r="Q1024">
        <v>0</v>
      </c>
      <c r="R1024">
        <v>4.0999999999999996</v>
      </c>
      <c r="S1024">
        <v>0</v>
      </c>
      <c r="T1024">
        <v>0</v>
      </c>
      <c r="U1024">
        <v>0</v>
      </c>
      <c r="V1024">
        <v>0</v>
      </c>
      <c r="W1024">
        <v>11.2</v>
      </c>
      <c r="X1024">
        <v>28.4</v>
      </c>
      <c r="Y1024">
        <v>0</v>
      </c>
      <c r="Z1024">
        <v>9.4</v>
      </c>
      <c r="AA1024">
        <v>0</v>
      </c>
      <c r="AB1024">
        <v>0</v>
      </c>
      <c r="AC1024">
        <v>0</v>
      </c>
      <c r="AD1024">
        <v>6.4</v>
      </c>
      <c r="AE1024">
        <v>0</v>
      </c>
      <c r="AF1024">
        <v>13</v>
      </c>
      <c r="AG1024">
        <v>14</v>
      </c>
      <c r="AH1024">
        <v>17.5</v>
      </c>
      <c r="AI1024">
        <v>0</v>
      </c>
      <c r="AJ1024">
        <v>3</v>
      </c>
      <c r="AK1024">
        <v>0</v>
      </c>
      <c r="AL1024">
        <v>0</v>
      </c>
      <c r="AM1024">
        <v>0</v>
      </c>
      <c r="AN1024">
        <v>0</v>
      </c>
      <c r="AO1024">
        <v>2.5</v>
      </c>
      <c r="AP1024">
        <v>31.5</v>
      </c>
      <c r="AQ1024">
        <v>6</v>
      </c>
      <c r="AR1024">
        <v>8.5</v>
      </c>
      <c r="AS1024">
        <v>1</v>
      </c>
      <c r="AT1024">
        <v>1</v>
      </c>
      <c r="AU1024">
        <v>1</v>
      </c>
      <c r="AV1024">
        <v>1</v>
      </c>
      <c r="AW1024">
        <v>1</v>
      </c>
      <c r="AX1024">
        <v>1</v>
      </c>
      <c r="AY1024">
        <v>1</v>
      </c>
      <c r="AZ1024">
        <v>1</v>
      </c>
      <c r="BA1024">
        <v>1</v>
      </c>
      <c r="BB1024">
        <v>1</v>
      </c>
      <c r="BC1024">
        <v>1</v>
      </c>
      <c r="BD1024">
        <v>1</v>
      </c>
      <c r="BE1024">
        <v>1</v>
      </c>
      <c r="BF1024">
        <v>1</v>
      </c>
      <c r="BG1024">
        <v>1</v>
      </c>
      <c r="BH1024">
        <v>1</v>
      </c>
      <c r="BI1024">
        <v>1</v>
      </c>
      <c r="BJ1024">
        <v>1</v>
      </c>
      <c r="BK1024">
        <v>1</v>
      </c>
      <c r="BL1024">
        <v>1</v>
      </c>
      <c r="BM1024">
        <v>1</v>
      </c>
      <c r="BN1024">
        <v>1</v>
      </c>
      <c r="BO1024">
        <v>1</v>
      </c>
      <c r="BP1024">
        <v>1</v>
      </c>
      <c r="BQ1024">
        <v>1</v>
      </c>
      <c r="BR1024">
        <v>1</v>
      </c>
      <c r="BS1024">
        <v>1</v>
      </c>
      <c r="BT1024">
        <v>1</v>
      </c>
      <c r="BU1024">
        <v>1</v>
      </c>
      <c r="BV1024">
        <v>1</v>
      </c>
      <c r="BW1024">
        <v>1</v>
      </c>
    </row>
    <row r="1025" spans="1:75" x14ac:dyDescent="0.25">
      <c r="A1025">
        <v>2449000</v>
      </c>
      <c r="B1025">
        <v>2</v>
      </c>
      <c r="C1025" s="1">
        <v>22313</v>
      </c>
      <c r="D1025">
        <v>1</v>
      </c>
      <c r="E1025">
        <v>18.399999999999999</v>
      </c>
      <c r="F1025">
        <v>98.6</v>
      </c>
      <c r="G1025">
        <v>3</v>
      </c>
      <c r="H1025">
        <v>14</v>
      </c>
      <c r="I1025">
        <v>1</v>
      </c>
      <c r="J1025">
        <v>1</v>
      </c>
      <c r="K1025">
        <v>0</v>
      </c>
      <c r="L1025">
        <v>915.09997558593795</v>
      </c>
      <c r="M1025">
        <v>1</v>
      </c>
      <c r="N1025">
        <v>0</v>
      </c>
      <c r="O1025">
        <v>0</v>
      </c>
      <c r="P1025">
        <v>18.399999999999999</v>
      </c>
      <c r="Q1025">
        <v>4.3</v>
      </c>
      <c r="R1025">
        <v>0</v>
      </c>
      <c r="S1025">
        <v>0</v>
      </c>
      <c r="T1025">
        <v>0</v>
      </c>
      <c r="U1025">
        <v>4.2</v>
      </c>
      <c r="V1025">
        <v>0</v>
      </c>
      <c r="W1025">
        <v>0</v>
      </c>
      <c r="X1025">
        <v>0</v>
      </c>
      <c r="Y1025">
        <v>0</v>
      </c>
      <c r="Z1025">
        <v>0</v>
      </c>
      <c r="AA1025">
        <v>0</v>
      </c>
      <c r="AB1025">
        <v>7.1</v>
      </c>
      <c r="AC1025">
        <v>6.4</v>
      </c>
      <c r="AD1025">
        <v>0</v>
      </c>
      <c r="AE1025">
        <v>0</v>
      </c>
      <c r="AF1025">
        <v>7.2</v>
      </c>
      <c r="AG1025">
        <v>0.6</v>
      </c>
      <c r="AH1025">
        <v>0</v>
      </c>
      <c r="AI1025">
        <v>0.8</v>
      </c>
      <c r="AJ1025">
        <v>0.9</v>
      </c>
      <c r="AK1025">
        <v>10.4</v>
      </c>
      <c r="AL1025">
        <v>11.2</v>
      </c>
      <c r="AM1025">
        <v>10.5</v>
      </c>
      <c r="AN1025">
        <v>9.1999999999999993</v>
      </c>
      <c r="AO1025">
        <v>7.4</v>
      </c>
      <c r="AS1025">
        <v>1</v>
      </c>
      <c r="AT1025">
        <v>1</v>
      </c>
      <c r="AU1025">
        <v>1</v>
      </c>
      <c r="AV1025">
        <v>1</v>
      </c>
      <c r="AW1025">
        <v>1</v>
      </c>
      <c r="AX1025">
        <v>1</v>
      </c>
      <c r="AY1025">
        <v>1</v>
      </c>
      <c r="AZ1025">
        <v>1</v>
      </c>
      <c r="BA1025">
        <v>1</v>
      </c>
      <c r="BB1025">
        <v>1</v>
      </c>
      <c r="BC1025">
        <v>1</v>
      </c>
      <c r="BD1025">
        <v>1</v>
      </c>
      <c r="BE1025">
        <v>1</v>
      </c>
      <c r="BF1025">
        <v>1</v>
      </c>
      <c r="BG1025">
        <v>1</v>
      </c>
      <c r="BH1025">
        <v>1</v>
      </c>
      <c r="BI1025">
        <v>1</v>
      </c>
      <c r="BJ1025">
        <v>1</v>
      </c>
      <c r="BK1025">
        <v>1</v>
      </c>
      <c r="BL1025">
        <v>1</v>
      </c>
      <c r="BM1025">
        <v>1</v>
      </c>
      <c r="BN1025">
        <v>1</v>
      </c>
      <c r="BO1025">
        <v>1</v>
      </c>
      <c r="BP1025">
        <v>1</v>
      </c>
      <c r="BQ1025">
        <v>1</v>
      </c>
      <c r="BR1025">
        <v>1</v>
      </c>
      <c r="BS1025">
        <v>1</v>
      </c>
      <c r="BT1025">
        <v>1</v>
      </c>
      <c r="BU1025">
        <v>0</v>
      </c>
      <c r="BV1025">
        <v>0</v>
      </c>
      <c r="BW1025">
        <v>0</v>
      </c>
    </row>
    <row r="1026" spans="1:75" x14ac:dyDescent="0.25">
      <c r="A1026">
        <v>2449000</v>
      </c>
      <c r="B1026">
        <v>2</v>
      </c>
      <c r="C1026" s="1">
        <v>22341</v>
      </c>
      <c r="D1026">
        <v>1</v>
      </c>
      <c r="E1026">
        <v>32.5</v>
      </c>
      <c r="F1026">
        <v>119.1</v>
      </c>
      <c r="G1026">
        <v>15</v>
      </c>
      <c r="H1026">
        <v>11</v>
      </c>
      <c r="I1026">
        <v>1</v>
      </c>
      <c r="J1026">
        <v>1</v>
      </c>
      <c r="K1026">
        <v>0</v>
      </c>
      <c r="L1026">
        <v>915.09997558593795</v>
      </c>
      <c r="M1026">
        <v>1</v>
      </c>
      <c r="N1026">
        <v>0</v>
      </c>
      <c r="O1026">
        <v>0</v>
      </c>
      <c r="P1026">
        <v>0</v>
      </c>
      <c r="Q1026">
        <v>0</v>
      </c>
      <c r="R1026">
        <v>0</v>
      </c>
      <c r="S1026">
        <v>0</v>
      </c>
      <c r="T1026">
        <v>19.399999999999999</v>
      </c>
      <c r="U1026">
        <v>0</v>
      </c>
      <c r="V1026">
        <v>0</v>
      </c>
      <c r="W1026">
        <v>14.2</v>
      </c>
      <c r="X1026">
        <v>0</v>
      </c>
      <c r="Y1026">
        <v>2.1</v>
      </c>
      <c r="Z1026">
        <v>4.2</v>
      </c>
      <c r="AA1026">
        <v>0</v>
      </c>
      <c r="AB1026">
        <v>32.5</v>
      </c>
      <c r="AC1026">
        <v>0</v>
      </c>
      <c r="AD1026">
        <v>0</v>
      </c>
      <c r="AE1026">
        <v>19.399999999999999</v>
      </c>
      <c r="AF1026">
        <v>12.5</v>
      </c>
      <c r="AG1026">
        <v>0</v>
      </c>
      <c r="AH1026">
        <v>6.2</v>
      </c>
      <c r="AI1026">
        <v>0</v>
      </c>
      <c r="AJ1026">
        <v>0</v>
      </c>
      <c r="AK1026">
        <v>0</v>
      </c>
      <c r="AL1026">
        <v>0.2</v>
      </c>
      <c r="AM1026">
        <v>0</v>
      </c>
      <c r="AN1026">
        <v>4.2</v>
      </c>
      <c r="AO1026">
        <v>0</v>
      </c>
      <c r="AP1026">
        <v>0</v>
      </c>
      <c r="AQ1026">
        <v>4.2</v>
      </c>
      <c r="AR1026">
        <v>0</v>
      </c>
      <c r="AS1026">
        <v>1</v>
      </c>
      <c r="AT1026">
        <v>1</v>
      </c>
      <c r="AU1026">
        <v>1</v>
      </c>
      <c r="AV1026">
        <v>1</v>
      </c>
      <c r="AW1026">
        <v>1</v>
      </c>
      <c r="AX1026">
        <v>1</v>
      </c>
      <c r="AY1026">
        <v>1</v>
      </c>
      <c r="AZ1026">
        <v>1</v>
      </c>
      <c r="BA1026">
        <v>1</v>
      </c>
      <c r="BB1026">
        <v>1</v>
      </c>
      <c r="BC1026">
        <v>1</v>
      </c>
      <c r="BD1026">
        <v>1</v>
      </c>
      <c r="BE1026">
        <v>1</v>
      </c>
      <c r="BF1026">
        <v>1</v>
      </c>
      <c r="BG1026">
        <v>1</v>
      </c>
      <c r="BH1026">
        <v>1</v>
      </c>
      <c r="BI1026">
        <v>1</v>
      </c>
      <c r="BJ1026">
        <v>1</v>
      </c>
      <c r="BK1026">
        <v>1</v>
      </c>
      <c r="BL1026">
        <v>1</v>
      </c>
      <c r="BM1026">
        <v>1</v>
      </c>
      <c r="BN1026">
        <v>1</v>
      </c>
      <c r="BO1026">
        <v>1</v>
      </c>
      <c r="BP1026">
        <v>1</v>
      </c>
      <c r="BQ1026">
        <v>1</v>
      </c>
      <c r="BR1026">
        <v>1</v>
      </c>
      <c r="BS1026">
        <v>1</v>
      </c>
      <c r="BT1026">
        <v>1</v>
      </c>
      <c r="BU1026">
        <v>1</v>
      </c>
      <c r="BV1026">
        <v>1</v>
      </c>
      <c r="BW1026">
        <v>1</v>
      </c>
    </row>
    <row r="1027" spans="1:75" x14ac:dyDescent="0.25">
      <c r="A1027">
        <v>2449000</v>
      </c>
      <c r="B1027">
        <v>2</v>
      </c>
      <c r="C1027" s="1">
        <v>22372</v>
      </c>
      <c r="D1027">
        <v>1</v>
      </c>
      <c r="E1027">
        <v>22.4</v>
      </c>
      <c r="F1027">
        <v>99.6</v>
      </c>
      <c r="G1027">
        <v>4</v>
      </c>
      <c r="H1027">
        <v>9</v>
      </c>
      <c r="I1027">
        <v>1</v>
      </c>
      <c r="J1027">
        <v>1</v>
      </c>
      <c r="K1027">
        <v>0</v>
      </c>
      <c r="L1027">
        <v>915.09997558593795</v>
      </c>
      <c r="M1027">
        <v>1</v>
      </c>
      <c r="N1027">
        <v>0</v>
      </c>
      <c r="O1027">
        <v>0</v>
      </c>
      <c r="P1027">
        <v>0</v>
      </c>
      <c r="Q1027">
        <v>22.4</v>
      </c>
      <c r="R1027">
        <v>20.3</v>
      </c>
      <c r="S1027">
        <v>10.199999999999999</v>
      </c>
      <c r="T1027">
        <v>9.1</v>
      </c>
      <c r="U1027">
        <v>0</v>
      </c>
      <c r="V1027">
        <v>0</v>
      </c>
      <c r="W1027">
        <v>4.2</v>
      </c>
      <c r="X1027">
        <v>0</v>
      </c>
      <c r="Y1027">
        <v>0</v>
      </c>
      <c r="Z1027">
        <v>0</v>
      </c>
      <c r="AA1027">
        <v>0</v>
      </c>
      <c r="AB1027">
        <v>12.4</v>
      </c>
      <c r="AC1027">
        <v>4.0999999999999996</v>
      </c>
      <c r="AD1027">
        <v>0</v>
      </c>
      <c r="AE1027">
        <v>0</v>
      </c>
      <c r="AF1027">
        <v>0</v>
      </c>
      <c r="AG1027">
        <v>0</v>
      </c>
      <c r="AH1027">
        <v>9.4</v>
      </c>
      <c r="AI1027">
        <v>0</v>
      </c>
      <c r="AJ1027">
        <v>0</v>
      </c>
      <c r="AK1027">
        <v>0</v>
      </c>
      <c r="AL1027">
        <v>0</v>
      </c>
      <c r="AM1027">
        <v>0</v>
      </c>
      <c r="AN1027">
        <v>0</v>
      </c>
      <c r="AO1027">
        <v>0</v>
      </c>
      <c r="AP1027">
        <v>7.5</v>
      </c>
      <c r="AQ1027">
        <v>0</v>
      </c>
      <c r="AS1027">
        <v>1</v>
      </c>
      <c r="AT1027">
        <v>1</v>
      </c>
      <c r="AU1027">
        <v>1</v>
      </c>
      <c r="AV1027">
        <v>1</v>
      </c>
      <c r="AW1027">
        <v>1</v>
      </c>
      <c r="AX1027">
        <v>1</v>
      </c>
      <c r="AY1027">
        <v>1</v>
      </c>
      <c r="AZ1027">
        <v>1</v>
      </c>
      <c r="BA1027">
        <v>1</v>
      </c>
      <c r="BB1027">
        <v>1</v>
      </c>
      <c r="BC1027">
        <v>1</v>
      </c>
      <c r="BD1027">
        <v>1</v>
      </c>
      <c r="BE1027">
        <v>1</v>
      </c>
      <c r="BF1027">
        <v>1</v>
      </c>
      <c r="BG1027">
        <v>1</v>
      </c>
      <c r="BH1027">
        <v>1</v>
      </c>
      <c r="BI1027">
        <v>1</v>
      </c>
      <c r="BJ1027">
        <v>1</v>
      </c>
      <c r="BK1027">
        <v>1</v>
      </c>
      <c r="BL1027">
        <v>1</v>
      </c>
      <c r="BM1027">
        <v>1</v>
      </c>
      <c r="BN1027">
        <v>1</v>
      </c>
      <c r="BO1027">
        <v>1</v>
      </c>
      <c r="BP1027">
        <v>1</v>
      </c>
      <c r="BQ1027">
        <v>1</v>
      </c>
      <c r="BR1027">
        <v>1</v>
      </c>
      <c r="BS1027">
        <v>1</v>
      </c>
      <c r="BT1027">
        <v>1</v>
      </c>
      <c r="BU1027">
        <v>1</v>
      </c>
      <c r="BV1027">
        <v>1</v>
      </c>
      <c r="BW1027">
        <v>0</v>
      </c>
    </row>
    <row r="1028" spans="1:75" x14ac:dyDescent="0.25">
      <c r="A1028">
        <v>2449000</v>
      </c>
      <c r="B1028">
        <v>2</v>
      </c>
      <c r="C1028" s="1">
        <v>22402</v>
      </c>
      <c r="D1028">
        <v>1</v>
      </c>
      <c r="E1028">
        <v>8.4</v>
      </c>
      <c r="F1028">
        <v>14.7</v>
      </c>
      <c r="G1028">
        <v>3</v>
      </c>
      <c r="H1028">
        <v>3</v>
      </c>
      <c r="I1028">
        <v>1</v>
      </c>
      <c r="J1028">
        <v>1</v>
      </c>
      <c r="K1028">
        <v>0</v>
      </c>
      <c r="L1028">
        <v>915.09997558593795</v>
      </c>
      <c r="M1028">
        <v>1</v>
      </c>
      <c r="N1028">
        <v>0</v>
      </c>
      <c r="O1028">
        <v>0</v>
      </c>
      <c r="P1028">
        <v>8.4</v>
      </c>
      <c r="Q1028">
        <v>4.2</v>
      </c>
      <c r="R1028">
        <v>2.1</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1</v>
      </c>
      <c r="AT1028">
        <v>1</v>
      </c>
      <c r="AU1028">
        <v>1</v>
      </c>
      <c r="AV1028">
        <v>1</v>
      </c>
      <c r="AW1028">
        <v>1</v>
      </c>
      <c r="AX1028">
        <v>1</v>
      </c>
      <c r="AY1028">
        <v>1</v>
      </c>
      <c r="AZ1028">
        <v>1</v>
      </c>
      <c r="BA1028">
        <v>1</v>
      </c>
      <c r="BB1028">
        <v>1</v>
      </c>
      <c r="BC1028">
        <v>1</v>
      </c>
      <c r="BD1028">
        <v>1</v>
      </c>
      <c r="BE1028">
        <v>1</v>
      </c>
      <c r="BF1028">
        <v>1</v>
      </c>
      <c r="BG1028">
        <v>1</v>
      </c>
      <c r="BH1028">
        <v>1</v>
      </c>
      <c r="BI1028">
        <v>1</v>
      </c>
      <c r="BJ1028">
        <v>1</v>
      </c>
      <c r="BK1028">
        <v>1</v>
      </c>
      <c r="BL1028">
        <v>1</v>
      </c>
      <c r="BM1028">
        <v>1</v>
      </c>
      <c r="BN1028">
        <v>1</v>
      </c>
      <c r="BO1028">
        <v>1</v>
      </c>
      <c r="BP1028">
        <v>1</v>
      </c>
      <c r="BQ1028">
        <v>1</v>
      </c>
      <c r="BR1028">
        <v>1</v>
      </c>
      <c r="BS1028">
        <v>1</v>
      </c>
      <c r="BT1028">
        <v>1</v>
      </c>
      <c r="BU1028">
        <v>1</v>
      </c>
      <c r="BV1028">
        <v>1</v>
      </c>
      <c r="BW1028">
        <v>1</v>
      </c>
    </row>
    <row r="1029" spans="1:75" x14ac:dyDescent="0.25">
      <c r="A1029">
        <v>2449000</v>
      </c>
      <c r="B1029">
        <v>2</v>
      </c>
      <c r="C1029" s="1">
        <v>22433</v>
      </c>
      <c r="D1029">
        <v>1</v>
      </c>
      <c r="E1029">
        <v>35.4</v>
      </c>
      <c r="F1029">
        <v>121</v>
      </c>
      <c r="G1029">
        <v>11</v>
      </c>
      <c r="H1029">
        <v>6</v>
      </c>
      <c r="I1029">
        <v>1</v>
      </c>
      <c r="J1029">
        <v>1</v>
      </c>
      <c r="K1029">
        <v>0</v>
      </c>
      <c r="L1029">
        <v>915.09997558593795</v>
      </c>
      <c r="M1029">
        <v>1</v>
      </c>
      <c r="N1029">
        <v>0</v>
      </c>
      <c r="O1029">
        <v>0</v>
      </c>
      <c r="P1029">
        <v>0</v>
      </c>
      <c r="Q1029">
        <v>0</v>
      </c>
      <c r="R1029">
        <v>0</v>
      </c>
      <c r="S1029">
        <v>14.5</v>
      </c>
      <c r="T1029">
        <v>0</v>
      </c>
      <c r="U1029">
        <v>0</v>
      </c>
      <c r="V1029">
        <v>0</v>
      </c>
      <c r="W1029">
        <v>0</v>
      </c>
      <c r="X1029">
        <v>35.4</v>
      </c>
      <c r="Y1029">
        <v>21.4</v>
      </c>
      <c r="Z1029">
        <v>30.2</v>
      </c>
      <c r="AA1029">
        <v>0</v>
      </c>
      <c r="AB1029">
        <v>7.2</v>
      </c>
      <c r="AC1029">
        <v>0</v>
      </c>
      <c r="AD1029">
        <v>0</v>
      </c>
      <c r="AE1029">
        <v>0</v>
      </c>
      <c r="AF1029">
        <v>0</v>
      </c>
      <c r="AG1029">
        <v>0</v>
      </c>
      <c r="AH1029">
        <v>0</v>
      </c>
      <c r="AI1029">
        <v>12.3</v>
      </c>
      <c r="AJ1029">
        <v>0</v>
      </c>
      <c r="AK1029">
        <v>0</v>
      </c>
      <c r="AL1029">
        <v>0</v>
      </c>
      <c r="AM1029">
        <v>0</v>
      </c>
      <c r="AN1029">
        <v>0</v>
      </c>
      <c r="AO1029">
        <v>0</v>
      </c>
      <c r="AP1029">
        <v>0</v>
      </c>
      <c r="AQ1029">
        <v>0</v>
      </c>
      <c r="AS1029">
        <v>1</v>
      </c>
      <c r="AT1029">
        <v>1</v>
      </c>
      <c r="AU1029">
        <v>1</v>
      </c>
      <c r="AV1029">
        <v>1</v>
      </c>
      <c r="AW1029">
        <v>1</v>
      </c>
      <c r="AX1029">
        <v>1</v>
      </c>
      <c r="AY1029">
        <v>1</v>
      </c>
      <c r="AZ1029">
        <v>1</v>
      </c>
      <c r="BA1029">
        <v>1</v>
      </c>
      <c r="BB1029">
        <v>1</v>
      </c>
      <c r="BC1029">
        <v>1</v>
      </c>
      <c r="BD1029">
        <v>1</v>
      </c>
      <c r="BE1029">
        <v>1</v>
      </c>
      <c r="BF1029">
        <v>1</v>
      </c>
      <c r="BG1029">
        <v>1</v>
      </c>
      <c r="BH1029">
        <v>1</v>
      </c>
      <c r="BI1029">
        <v>1</v>
      </c>
      <c r="BJ1029">
        <v>1</v>
      </c>
      <c r="BK1029">
        <v>1</v>
      </c>
      <c r="BL1029">
        <v>1</v>
      </c>
      <c r="BM1029">
        <v>1</v>
      </c>
      <c r="BN1029">
        <v>1</v>
      </c>
      <c r="BO1029">
        <v>1</v>
      </c>
      <c r="BP1029">
        <v>1</v>
      </c>
      <c r="BQ1029">
        <v>1</v>
      </c>
      <c r="BR1029">
        <v>1</v>
      </c>
      <c r="BS1029">
        <v>1</v>
      </c>
      <c r="BT1029">
        <v>1</v>
      </c>
      <c r="BU1029">
        <v>1</v>
      </c>
      <c r="BV1029">
        <v>1</v>
      </c>
      <c r="BW1029">
        <v>0</v>
      </c>
    </row>
    <row r="1030" spans="1:75" x14ac:dyDescent="0.25">
      <c r="A1030">
        <v>2449000</v>
      </c>
      <c r="B1030">
        <v>2</v>
      </c>
      <c r="C1030" s="1">
        <v>22463</v>
      </c>
      <c r="D1030">
        <v>1</v>
      </c>
      <c r="E1030">
        <v>0.6</v>
      </c>
      <c r="F1030">
        <v>0.6</v>
      </c>
      <c r="G1030">
        <v>8</v>
      </c>
      <c r="H1030">
        <v>1</v>
      </c>
      <c r="I1030">
        <v>1</v>
      </c>
      <c r="J1030">
        <v>1</v>
      </c>
      <c r="K1030">
        <v>0</v>
      </c>
      <c r="L1030">
        <v>915.09997558593795</v>
      </c>
      <c r="M1030">
        <v>1</v>
      </c>
      <c r="N1030">
        <v>0</v>
      </c>
      <c r="O1030">
        <v>0</v>
      </c>
      <c r="P1030">
        <v>0</v>
      </c>
      <c r="Q1030">
        <v>0</v>
      </c>
      <c r="R1030">
        <v>0</v>
      </c>
      <c r="S1030">
        <v>0</v>
      </c>
      <c r="T1030">
        <v>0</v>
      </c>
      <c r="U1030">
        <v>0.6</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1</v>
      </c>
      <c r="AT1030">
        <v>1</v>
      </c>
      <c r="AU1030">
        <v>1</v>
      </c>
      <c r="AV1030">
        <v>1</v>
      </c>
      <c r="AW1030">
        <v>1</v>
      </c>
      <c r="AX1030">
        <v>1</v>
      </c>
      <c r="AY1030">
        <v>1</v>
      </c>
      <c r="AZ1030">
        <v>1</v>
      </c>
      <c r="BA1030">
        <v>1</v>
      </c>
      <c r="BB1030">
        <v>1</v>
      </c>
      <c r="BC1030">
        <v>1</v>
      </c>
      <c r="BD1030">
        <v>1</v>
      </c>
      <c r="BE1030">
        <v>1</v>
      </c>
      <c r="BF1030">
        <v>1</v>
      </c>
      <c r="BG1030">
        <v>1</v>
      </c>
      <c r="BH1030">
        <v>1</v>
      </c>
      <c r="BI1030">
        <v>1</v>
      </c>
      <c r="BJ1030">
        <v>1</v>
      </c>
      <c r="BK1030">
        <v>1</v>
      </c>
      <c r="BL1030">
        <v>1</v>
      </c>
      <c r="BM1030">
        <v>1</v>
      </c>
      <c r="BN1030">
        <v>1</v>
      </c>
      <c r="BO1030">
        <v>1</v>
      </c>
      <c r="BP1030">
        <v>1</v>
      </c>
      <c r="BQ1030">
        <v>1</v>
      </c>
      <c r="BR1030">
        <v>1</v>
      </c>
      <c r="BS1030">
        <v>1</v>
      </c>
      <c r="BT1030">
        <v>1</v>
      </c>
      <c r="BU1030">
        <v>1</v>
      </c>
      <c r="BV1030">
        <v>1</v>
      </c>
      <c r="BW1030">
        <v>1</v>
      </c>
    </row>
    <row r="1031" spans="1:75" x14ac:dyDescent="0.25">
      <c r="A1031">
        <v>2449000</v>
      </c>
      <c r="B1031">
        <v>2</v>
      </c>
      <c r="C1031" s="1">
        <v>22494</v>
      </c>
      <c r="D1031">
        <v>1</v>
      </c>
      <c r="E1031">
        <v>7</v>
      </c>
      <c r="F1031">
        <v>9.4</v>
      </c>
      <c r="G1031">
        <v>29</v>
      </c>
      <c r="H1031">
        <v>5</v>
      </c>
      <c r="I1031">
        <v>1</v>
      </c>
      <c r="J1031">
        <v>1</v>
      </c>
      <c r="K1031">
        <v>0</v>
      </c>
      <c r="L1031">
        <v>915.09997558593795</v>
      </c>
      <c r="M1031">
        <v>1</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0.6</v>
      </c>
      <c r="AH1031">
        <v>0</v>
      </c>
      <c r="AI1031">
        <v>0</v>
      </c>
      <c r="AJ1031">
        <v>0</v>
      </c>
      <c r="AK1031">
        <v>0</v>
      </c>
      <c r="AL1031">
        <v>0</v>
      </c>
      <c r="AM1031">
        <v>0.8</v>
      </c>
      <c r="AN1031">
        <v>0.8</v>
      </c>
      <c r="AO1031">
        <v>0</v>
      </c>
      <c r="AP1031">
        <v>7</v>
      </c>
      <c r="AQ1031">
        <v>0.2</v>
      </c>
      <c r="AR1031">
        <v>0</v>
      </c>
      <c r="AS1031">
        <v>1</v>
      </c>
      <c r="AT1031">
        <v>1</v>
      </c>
      <c r="AU1031">
        <v>1</v>
      </c>
      <c r="AV1031">
        <v>1</v>
      </c>
      <c r="AW1031">
        <v>1</v>
      </c>
      <c r="AX1031">
        <v>1</v>
      </c>
      <c r="AY1031">
        <v>1</v>
      </c>
      <c r="AZ1031">
        <v>1</v>
      </c>
      <c r="BA1031">
        <v>1</v>
      </c>
      <c r="BB1031">
        <v>1</v>
      </c>
      <c r="BC1031">
        <v>1</v>
      </c>
      <c r="BD1031">
        <v>1</v>
      </c>
      <c r="BE1031">
        <v>1</v>
      </c>
      <c r="BF1031">
        <v>1</v>
      </c>
      <c r="BG1031">
        <v>1</v>
      </c>
      <c r="BH1031">
        <v>1</v>
      </c>
      <c r="BI1031">
        <v>1</v>
      </c>
      <c r="BJ1031">
        <v>1</v>
      </c>
      <c r="BK1031">
        <v>1</v>
      </c>
      <c r="BL1031">
        <v>1</v>
      </c>
      <c r="BM1031">
        <v>1</v>
      </c>
      <c r="BN1031">
        <v>1</v>
      </c>
      <c r="BO1031">
        <v>1</v>
      </c>
      <c r="BP1031">
        <v>1</v>
      </c>
      <c r="BQ1031">
        <v>1</v>
      </c>
      <c r="BR1031">
        <v>1</v>
      </c>
      <c r="BS1031">
        <v>1</v>
      </c>
      <c r="BT1031">
        <v>1</v>
      </c>
      <c r="BU1031">
        <v>1</v>
      </c>
      <c r="BV1031">
        <v>1</v>
      </c>
      <c r="BW1031">
        <v>1</v>
      </c>
    </row>
    <row r="1032" spans="1:75" x14ac:dyDescent="0.25">
      <c r="A1032">
        <v>2449000</v>
      </c>
      <c r="B1032">
        <v>2</v>
      </c>
      <c r="C1032" s="1">
        <v>22525</v>
      </c>
      <c r="D1032">
        <v>1</v>
      </c>
      <c r="E1032">
        <v>8.4</v>
      </c>
      <c r="F1032">
        <v>45.4</v>
      </c>
      <c r="G1032">
        <v>30</v>
      </c>
      <c r="H1032">
        <v>13</v>
      </c>
      <c r="I1032">
        <v>1</v>
      </c>
      <c r="J1032">
        <v>1</v>
      </c>
      <c r="K1032">
        <v>0</v>
      </c>
      <c r="L1032">
        <v>915.09997558593795</v>
      </c>
      <c r="M1032">
        <v>1</v>
      </c>
      <c r="N1032">
        <v>0</v>
      </c>
      <c r="O1032">
        <v>0</v>
      </c>
      <c r="P1032">
        <v>0</v>
      </c>
      <c r="Q1032">
        <v>0</v>
      </c>
      <c r="R1032">
        <v>0</v>
      </c>
      <c r="S1032">
        <v>0</v>
      </c>
      <c r="T1032">
        <v>5.0999999999999996</v>
      </c>
      <c r="U1032">
        <v>3</v>
      </c>
      <c r="V1032">
        <v>2.2000000000000002</v>
      </c>
      <c r="W1032">
        <v>1</v>
      </c>
      <c r="X1032">
        <v>2</v>
      </c>
      <c r="Y1032">
        <v>2.1</v>
      </c>
      <c r="Z1032">
        <v>2</v>
      </c>
      <c r="AA1032">
        <v>4.0999999999999996</v>
      </c>
      <c r="AB1032">
        <v>1</v>
      </c>
      <c r="AC1032">
        <v>3.2</v>
      </c>
      <c r="AD1032">
        <v>0</v>
      </c>
      <c r="AE1032">
        <v>0</v>
      </c>
      <c r="AF1032">
        <v>0</v>
      </c>
      <c r="AG1032">
        <v>0</v>
      </c>
      <c r="AH1032">
        <v>0</v>
      </c>
      <c r="AI1032">
        <v>0</v>
      </c>
      <c r="AJ1032">
        <v>0</v>
      </c>
      <c r="AK1032">
        <v>0</v>
      </c>
      <c r="AL1032">
        <v>0</v>
      </c>
      <c r="AM1032">
        <v>0</v>
      </c>
      <c r="AN1032">
        <v>0</v>
      </c>
      <c r="AO1032">
        <v>5.0999999999999996</v>
      </c>
      <c r="AP1032">
        <v>6.2</v>
      </c>
      <c r="AQ1032">
        <v>8.4</v>
      </c>
      <c r="AS1032">
        <v>1</v>
      </c>
      <c r="AT1032">
        <v>1</v>
      </c>
      <c r="AU1032">
        <v>1</v>
      </c>
      <c r="AV1032">
        <v>1</v>
      </c>
      <c r="AW1032">
        <v>1</v>
      </c>
      <c r="AX1032">
        <v>1</v>
      </c>
      <c r="AY1032">
        <v>1</v>
      </c>
      <c r="AZ1032">
        <v>1</v>
      </c>
      <c r="BA1032">
        <v>1</v>
      </c>
      <c r="BB1032">
        <v>1</v>
      </c>
      <c r="BC1032">
        <v>1</v>
      </c>
      <c r="BD1032">
        <v>1</v>
      </c>
      <c r="BE1032">
        <v>1</v>
      </c>
      <c r="BF1032">
        <v>1</v>
      </c>
      <c r="BG1032">
        <v>1</v>
      </c>
      <c r="BH1032">
        <v>1</v>
      </c>
      <c r="BI1032">
        <v>1</v>
      </c>
      <c r="BJ1032">
        <v>1</v>
      </c>
      <c r="BK1032">
        <v>1</v>
      </c>
      <c r="BL1032">
        <v>1</v>
      </c>
      <c r="BM1032">
        <v>1</v>
      </c>
      <c r="BN1032">
        <v>1</v>
      </c>
      <c r="BO1032">
        <v>1</v>
      </c>
      <c r="BP1032">
        <v>1</v>
      </c>
      <c r="BQ1032">
        <v>1</v>
      </c>
      <c r="BR1032">
        <v>1</v>
      </c>
      <c r="BS1032">
        <v>1</v>
      </c>
      <c r="BT1032">
        <v>1</v>
      </c>
      <c r="BU1032">
        <v>1</v>
      </c>
      <c r="BV1032">
        <v>1</v>
      </c>
      <c r="BW1032">
        <v>0</v>
      </c>
    </row>
    <row r="1033" spans="1:75" x14ac:dyDescent="0.25">
      <c r="A1033">
        <v>2449000</v>
      </c>
      <c r="B1033">
        <v>2</v>
      </c>
      <c r="C1033" s="1">
        <v>22555</v>
      </c>
      <c r="D1033">
        <v>1</v>
      </c>
      <c r="E1033">
        <v>10.199999999999999</v>
      </c>
      <c r="F1033">
        <v>37.700000000000003</v>
      </c>
      <c r="G1033">
        <v>10</v>
      </c>
      <c r="H1033">
        <v>8</v>
      </c>
      <c r="I1033">
        <v>1</v>
      </c>
      <c r="J1033">
        <v>1</v>
      </c>
      <c r="K1033">
        <v>0</v>
      </c>
      <c r="L1033">
        <v>915.09997558593795</v>
      </c>
      <c r="M1033">
        <v>1</v>
      </c>
      <c r="N1033">
        <v>0</v>
      </c>
      <c r="O1033">
        <v>0</v>
      </c>
      <c r="P1033">
        <v>0</v>
      </c>
      <c r="Q1033">
        <v>0</v>
      </c>
      <c r="R1033">
        <v>0</v>
      </c>
      <c r="S1033">
        <v>0</v>
      </c>
      <c r="T1033">
        <v>0</v>
      </c>
      <c r="U1033">
        <v>0</v>
      </c>
      <c r="V1033">
        <v>0</v>
      </c>
      <c r="W1033">
        <v>10.199999999999999</v>
      </c>
      <c r="X1033">
        <v>4.0999999999999996</v>
      </c>
      <c r="Y1033">
        <v>0</v>
      </c>
      <c r="Z1033">
        <v>0</v>
      </c>
      <c r="AA1033">
        <v>0</v>
      </c>
      <c r="AB1033">
        <v>0</v>
      </c>
      <c r="AC1033">
        <v>0.4</v>
      </c>
      <c r="AD1033">
        <v>2.1</v>
      </c>
      <c r="AE1033">
        <v>0</v>
      </c>
      <c r="AF1033">
        <v>0</v>
      </c>
      <c r="AG1033">
        <v>0</v>
      </c>
      <c r="AH1033">
        <v>0</v>
      </c>
      <c r="AI1033">
        <v>0</v>
      </c>
      <c r="AJ1033">
        <v>0</v>
      </c>
      <c r="AK1033">
        <v>0</v>
      </c>
      <c r="AL1033">
        <v>0</v>
      </c>
      <c r="AM1033">
        <v>4.2</v>
      </c>
      <c r="AN1033">
        <v>0</v>
      </c>
      <c r="AO1033">
        <v>0.5</v>
      </c>
      <c r="AP1033">
        <v>0</v>
      </c>
      <c r="AQ1033">
        <v>6.1</v>
      </c>
      <c r="AR1033">
        <v>10.1</v>
      </c>
      <c r="AS1033">
        <v>1</v>
      </c>
      <c r="AT1033">
        <v>1</v>
      </c>
      <c r="AU1033">
        <v>1</v>
      </c>
      <c r="AV1033">
        <v>1</v>
      </c>
      <c r="AW1033">
        <v>1</v>
      </c>
      <c r="AX1033">
        <v>1</v>
      </c>
      <c r="AY1033">
        <v>1</v>
      </c>
      <c r="AZ1033">
        <v>1</v>
      </c>
      <c r="BA1033">
        <v>1</v>
      </c>
      <c r="BB1033">
        <v>1</v>
      </c>
      <c r="BC1033">
        <v>1</v>
      </c>
      <c r="BD1033">
        <v>1</v>
      </c>
      <c r="BE1033">
        <v>1</v>
      </c>
      <c r="BF1033">
        <v>1</v>
      </c>
      <c r="BG1033">
        <v>1</v>
      </c>
      <c r="BH1033">
        <v>1</v>
      </c>
      <c r="BI1033">
        <v>1</v>
      </c>
      <c r="BJ1033">
        <v>1</v>
      </c>
      <c r="BK1033">
        <v>1</v>
      </c>
      <c r="BL1033">
        <v>1</v>
      </c>
      <c r="BM1033">
        <v>1</v>
      </c>
      <c r="BN1033">
        <v>1</v>
      </c>
      <c r="BO1033">
        <v>1</v>
      </c>
      <c r="BP1033">
        <v>1</v>
      </c>
      <c r="BQ1033">
        <v>1</v>
      </c>
      <c r="BR1033">
        <v>1</v>
      </c>
      <c r="BS1033">
        <v>1</v>
      </c>
      <c r="BT1033">
        <v>1</v>
      </c>
      <c r="BU1033">
        <v>1</v>
      </c>
      <c r="BV1033">
        <v>1</v>
      </c>
      <c r="BW1033">
        <v>1</v>
      </c>
    </row>
    <row r="1034" spans="1:75" x14ac:dyDescent="0.25">
      <c r="A1034">
        <v>2449000</v>
      </c>
      <c r="B1034">
        <v>2</v>
      </c>
      <c r="C1034" s="1">
        <v>22586</v>
      </c>
      <c r="D1034">
        <v>1</v>
      </c>
      <c r="F1034">
        <v>101.3</v>
      </c>
      <c r="J1034">
        <v>2</v>
      </c>
      <c r="K1034">
        <v>0</v>
      </c>
      <c r="L1034">
        <v>915.09997558593795</v>
      </c>
      <c r="M1034">
        <v>1</v>
      </c>
      <c r="N1034">
        <v>0.2</v>
      </c>
      <c r="O1034">
        <v>0.7</v>
      </c>
      <c r="P1034">
        <v>0.4</v>
      </c>
      <c r="Q1034">
        <v>4.0999999999999996</v>
      </c>
      <c r="R1034">
        <v>0.6</v>
      </c>
      <c r="S1034">
        <v>0.1</v>
      </c>
      <c r="V1034">
        <v>0</v>
      </c>
      <c r="W1034">
        <v>0</v>
      </c>
      <c r="X1034">
        <v>0.8</v>
      </c>
      <c r="Y1034">
        <v>0</v>
      </c>
      <c r="Z1034">
        <v>0</v>
      </c>
      <c r="AA1034">
        <v>5.3</v>
      </c>
      <c r="AB1034">
        <v>0.3</v>
      </c>
      <c r="AC1034">
        <v>0</v>
      </c>
      <c r="AD1034">
        <v>0</v>
      </c>
      <c r="AE1034">
        <v>0</v>
      </c>
      <c r="AF1034">
        <v>0.5</v>
      </c>
      <c r="AG1034">
        <v>4.0999999999999996</v>
      </c>
      <c r="AH1034">
        <v>6.2</v>
      </c>
      <c r="AI1034">
        <v>0.7</v>
      </c>
      <c r="AJ1034">
        <v>0.1</v>
      </c>
      <c r="AK1034">
        <v>10.1</v>
      </c>
      <c r="AL1034">
        <v>9.1999999999999993</v>
      </c>
      <c r="AM1034">
        <v>0</v>
      </c>
      <c r="AN1034">
        <v>11.4</v>
      </c>
      <c r="AO1034">
        <v>10</v>
      </c>
      <c r="AP1034">
        <v>0</v>
      </c>
      <c r="AQ1034">
        <v>0</v>
      </c>
      <c r="AS1034">
        <v>1</v>
      </c>
      <c r="AT1034">
        <v>1</v>
      </c>
      <c r="AU1034">
        <v>1</v>
      </c>
      <c r="AV1034">
        <v>1</v>
      </c>
      <c r="AW1034">
        <v>1</v>
      </c>
      <c r="AX1034">
        <v>1</v>
      </c>
      <c r="AY1034">
        <v>1</v>
      </c>
      <c r="AZ1034">
        <v>1</v>
      </c>
      <c r="BA1034">
        <v>1</v>
      </c>
      <c r="BB1034">
        <v>1</v>
      </c>
      <c r="BC1034">
        <v>1</v>
      </c>
      <c r="BD1034">
        <v>1</v>
      </c>
      <c r="BE1034">
        <v>1</v>
      </c>
      <c r="BF1034">
        <v>1</v>
      </c>
      <c r="BG1034">
        <v>1</v>
      </c>
      <c r="BH1034">
        <v>1</v>
      </c>
      <c r="BI1034">
        <v>1</v>
      </c>
      <c r="BJ1034">
        <v>1</v>
      </c>
      <c r="BK1034">
        <v>1</v>
      </c>
      <c r="BL1034">
        <v>1</v>
      </c>
      <c r="BM1034">
        <v>1</v>
      </c>
      <c r="BN1034">
        <v>1</v>
      </c>
      <c r="BO1034">
        <v>1</v>
      </c>
      <c r="BP1034">
        <v>1</v>
      </c>
      <c r="BQ1034">
        <v>1</v>
      </c>
      <c r="BR1034">
        <v>1</v>
      </c>
      <c r="BS1034">
        <v>1</v>
      </c>
      <c r="BT1034">
        <v>1</v>
      </c>
      <c r="BU1034">
        <v>1</v>
      </c>
      <c r="BV1034">
        <v>1</v>
      </c>
      <c r="BW1034">
        <v>0</v>
      </c>
    </row>
    <row r="1035" spans="1:75" x14ac:dyDescent="0.25">
      <c r="A1035">
        <v>2449000</v>
      </c>
      <c r="B1035">
        <v>2</v>
      </c>
      <c r="C1035" s="1">
        <v>22616</v>
      </c>
      <c r="D1035">
        <v>1</v>
      </c>
      <c r="E1035">
        <v>9.1</v>
      </c>
      <c r="F1035">
        <v>113.8</v>
      </c>
      <c r="G1035">
        <v>8</v>
      </c>
      <c r="H1035">
        <v>19</v>
      </c>
      <c r="I1035">
        <v>1</v>
      </c>
      <c r="J1035">
        <v>1</v>
      </c>
      <c r="K1035">
        <v>0</v>
      </c>
      <c r="L1035">
        <v>915.09997558593795</v>
      </c>
      <c r="M1035">
        <v>1</v>
      </c>
      <c r="N1035">
        <v>0</v>
      </c>
      <c r="O1035">
        <v>5.0999999999999996</v>
      </c>
      <c r="P1035">
        <v>0</v>
      </c>
      <c r="Q1035">
        <v>0</v>
      </c>
      <c r="R1035">
        <v>5</v>
      </c>
      <c r="S1035">
        <v>8</v>
      </c>
      <c r="T1035">
        <v>7.2</v>
      </c>
      <c r="U1035">
        <v>9.1</v>
      </c>
      <c r="V1035">
        <v>5.2</v>
      </c>
      <c r="W1035">
        <v>6.3</v>
      </c>
      <c r="X1035">
        <v>0</v>
      </c>
      <c r="Y1035">
        <v>0</v>
      </c>
      <c r="Z1035">
        <v>4</v>
      </c>
      <c r="AA1035">
        <v>0</v>
      </c>
      <c r="AB1035">
        <v>7</v>
      </c>
      <c r="AC1035">
        <v>7.1</v>
      </c>
      <c r="AD1035">
        <v>1</v>
      </c>
      <c r="AE1035">
        <v>7</v>
      </c>
      <c r="AF1035">
        <v>9</v>
      </c>
      <c r="AG1035">
        <v>5</v>
      </c>
      <c r="AH1035">
        <v>0</v>
      </c>
      <c r="AI1035">
        <v>0</v>
      </c>
      <c r="AJ1035">
        <v>0</v>
      </c>
      <c r="AK1035">
        <v>0</v>
      </c>
      <c r="AL1035">
        <v>5</v>
      </c>
      <c r="AM1035">
        <v>6.2</v>
      </c>
      <c r="AN1035">
        <v>4.0999999999999996</v>
      </c>
      <c r="AO1035">
        <v>5.3</v>
      </c>
      <c r="AP1035">
        <v>7.2</v>
      </c>
      <c r="AQ1035">
        <v>0</v>
      </c>
      <c r="AR1035">
        <v>0</v>
      </c>
      <c r="AS1035">
        <v>1</v>
      </c>
      <c r="AT1035">
        <v>1</v>
      </c>
      <c r="AU1035">
        <v>1</v>
      </c>
      <c r="AV1035">
        <v>1</v>
      </c>
      <c r="AW1035">
        <v>1</v>
      </c>
      <c r="AX1035">
        <v>1</v>
      </c>
      <c r="AY1035">
        <v>1</v>
      </c>
      <c r="AZ1035">
        <v>1</v>
      </c>
      <c r="BA1035">
        <v>1</v>
      </c>
      <c r="BB1035">
        <v>1</v>
      </c>
      <c r="BC1035">
        <v>1</v>
      </c>
      <c r="BD1035">
        <v>1</v>
      </c>
      <c r="BE1035">
        <v>1</v>
      </c>
      <c r="BF1035">
        <v>1</v>
      </c>
      <c r="BG1035">
        <v>1</v>
      </c>
      <c r="BH1035">
        <v>1</v>
      </c>
      <c r="BI1035">
        <v>1</v>
      </c>
      <c r="BJ1035">
        <v>1</v>
      </c>
      <c r="BK1035">
        <v>1</v>
      </c>
      <c r="BL1035">
        <v>1</v>
      </c>
      <c r="BM1035">
        <v>1</v>
      </c>
      <c r="BN1035">
        <v>1</v>
      </c>
      <c r="BO1035">
        <v>1</v>
      </c>
      <c r="BP1035">
        <v>1</v>
      </c>
      <c r="BQ1035">
        <v>1</v>
      </c>
      <c r="BR1035">
        <v>1</v>
      </c>
      <c r="BS1035">
        <v>1</v>
      </c>
      <c r="BT1035">
        <v>1</v>
      </c>
      <c r="BU1035">
        <v>1</v>
      </c>
      <c r="BV1035">
        <v>1</v>
      </c>
      <c r="BW1035">
        <v>1</v>
      </c>
    </row>
    <row r="1036" spans="1:75" x14ac:dyDescent="0.25">
      <c r="A1036">
        <v>2449000</v>
      </c>
      <c r="B1036">
        <v>2</v>
      </c>
      <c r="C1036" s="1">
        <v>22647</v>
      </c>
      <c r="D1036">
        <v>1</v>
      </c>
      <c r="F1036">
        <v>95.8</v>
      </c>
      <c r="J1036">
        <v>2</v>
      </c>
      <c r="K1036">
        <v>0</v>
      </c>
      <c r="L1036">
        <v>464.89999389648398</v>
      </c>
      <c r="M1036">
        <v>1</v>
      </c>
      <c r="P1036">
        <v>5.2</v>
      </c>
      <c r="Q1036">
        <v>0</v>
      </c>
      <c r="R1036">
        <v>0</v>
      </c>
      <c r="S1036">
        <v>0</v>
      </c>
      <c r="T1036">
        <v>0</v>
      </c>
      <c r="U1036">
        <v>6.1</v>
      </c>
      <c r="V1036">
        <v>8.1999999999999993</v>
      </c>
      <c r="W1036">
        <v>4.0999999999999996</v>
      </c>
      <c r="X1036">
        <v>0</v>
      </c>
      <c r="Y1036">
        <v>0</v>
      </c>
      <c r="Z1036">
        <v>0</v>
      </c>
      <c r="AA1036">
        <v>7.4</v>
      </c>
      <c r="AB1036">
        <v>4</v>
      </c>
      <c r="AC1036">
        <v>3.1</v>
      </c>
      <c r="AD1036">
        <v>7.4</v>
      </c>
      <c r="AE1036">
        <v>0</v>
      </c>
      <c r="AF1036">
        <v>0</v>
      </c>
      <c r="AG1036">
        <v>0</v>
      </c>
      <c r="AH1036">
        <v>0</v>
      </c>
      <c r="AI1036">
        <v>0</v>
      </c>
      <c r="AJ1036">
        <v>0</v>
      </c>
      <c r="AK1036">
        <v>0</v>
      </c>
      <c r="AL1036">
        <v>0</v>
      </c>
      <c r="AM1036">
        <v>0</v>
      </c>
      <c r="AN1036">
        <v>9.1999999999999993</v>
      </c>
      <c r="AO1036">
        <v>0</v>
      </c>
      <c r="AP1036">
        <v>0</v>
      </c>
      <c r="AQ1036">
        <v>0</v>
      </c>
      <c r="AR1036">
        <v>0</v>
      </c>
      <c r="AS1036">
        <v>1</v>
      </c>
      <c r="AT1036">
        <v>1</v>
      </c>
      <c r="AU1036">
        <v>1</v>
      </c>
      <c r="AV1036">
        <v>1</v>
      </c>
      <c r="AW1036">
        <v>1</v>
      </c>
      <c r="AX1036">
        <v>1</v>
      </c>
      <c r="AY1036">
        <v>1</v>
      </c>
      <c r="AZ1036">
        <v>1</v>
      </c>
      <c r="BA1036">
        <v>1</v>
      </c>
      <c r="BB1036">
        <v>1</v>
      </c>
      <c r="BC1036">
        <v>1</v>
      </c>
      <c r="BD1036">
        <v>1</v>
      </c>
      <c r="BE1036">
        <v>1</v>
      </c>
      <c r="BF1036">
        <v>1</v>
      </c>
      <c r="BG1036">
        <v>1</v>
      </c>
      <c r="BH1036">
        <v>1</v>
      </c>
      <c r="BI1036">
        <v>1</v>
      </c>
      <c r="BJ1036">
        <v>1</v>
      </c>
      <c r="BK1036">
        <v>1</v>
      </c>
      <c r="BL1036">
        <v>1</v>
      </c>
      <c r="BM1036">
        <v>1</v>
      </c>
      <c r="BN1036">
        <v>1</v>
      </c>
      <c r="BO1036">
        <v>1</v>
      </c>
      <c r="BP1036">
        <v>1</v>
      </c>
      <c r="BQ1036">
        <v>1</v>
      </c>
      <c r="BR1036">
        <v>1</v>
      </c>
      <c r="BS1036">
        <v>1</v>
      </c>
      <c r="BT1036">
        <v>1</v>
      </c>
      <c r="BU1036">
        <v>1</v>
      </c>
      <c r="BV1036">
        <v>1</v>
      </c>
      <c r="BW1036">
        <v>1</v>
      </c>
    </row>
    <row r="1037" spans="1:75" x14ac:dyDescent="0.25">
      <c r="A1037">
        <v>2449000</v>
      </c>
      <c r="B1037">
        <v>2</v>
      </c>
      <c r="C1037" s="1">
        <v>22678</v>
      </c>
      <c r="D1037">
        <v>1</v>
      </c>
      <c r="F1037">
        <v>65.7</v>
      </c>
      <c r="J1037">
        <v>2</v>
      </c>
      <c r="K1037">
        <v>0</v>
      </c>
      <c r="L1037">
        <v>464.89999389648398</v>
      </c>
      <c r="M1037">
        <v>1</v>
      </c>
      <c r="P1037">
        <v>2</v>
      </c>
      <c r="Q1037">
        <v>0</v>
      </c>
      <c r="R1037">
        <v>0</v>
      </c>
      <c r="S1037">
        <v>0</v>
      </c>
      <c r="T1037">
        <v>0</v>
      </c>
      <c r="U1037">
        <v>0</v>
      </c>
      <c r="V1037">
        <v>3.1</v>
      </c>
      <c r="W1037">
        <v>0</v>
      </c>
      <c r="X1037">
        <v>0</v>
      </c>
      <c r="Y1037">
        <v>0</v>
      </c>
      <c r="Z1037">
        <v>0</v>
      </c>
      <c r="AA1037">
        <v>0</v>
      </c>
      <c r="AB1037">
        <v>0</v>
      </c>
      <c r="AC1037">
        <v>7.2</v>
      </c>
      <c r="AD1037">
        <v>0</v>
      </c>
      <c r="AE1037">
        <v>0</v>
      </c>
      <c r="AF1037">
        <v>4</v>
      </c>
      <c r="AG1037">
        <v>0</v>
      </c>
      <c r="AH1037">
        <v>1</v>
      </c>
      <c r="AI1037">
        <v>0</v>
      </c>
      <c r="AJ1037">
        <v>4.0999999999999996</v>
      </c>
      <c r="AK1037">
        <v>0</v>
      </c>
      <c r="AL1037">
        <v>0</v>
      </c>
      <c r="AM1037">
        <v>0</v>
      </c>
      <c r="AN1037">
        <v>0</v>
      </c>
      <c r="AO1037">
        <v>3.1</v>
      </c>
      <c r="AS1037">
        <v>1</v>
      </c>
      <c r="AT1037">
        <v>1</v>
      </c>
      <c r="AU1037">
        <v>1</v>
      </c>
      <c r="AV1037">
        <v>1</v>
      </c>
      <c r="AW1037">
        <v>1</v>
      </c>
      <c r="AX1037">
        <v>1</v>
      </c>
      <c r="AY1037">
        <v>1</v>
      </c>
      <c r="AZ1037">
        <v>1</v>
      </c>
      <c r="BA1037">
        <v>1</v>
      </c>
      <c r="BB1037">
        <v>1</v>
      </c>
      <c r="BC1037">
        <v>1</v>
      </c>
      <c r="BD1037">
        <v>1</v>
      </c>
      <c r="BE1037">
        <v>1</v>
      </c>
      <c r="BF1037">
        <v>1</v>
      </c>
      <c r="BG1037">
        <v>1</v>
      </c>
      <c r="BH1037">
        <v>1</v>
      </c>
      <c r="BI1037">
        <v>1</v>
      </c>
      <c r="BJ1037">
        <v>1</v>
      </c>
      <c r="BK1037">
        <v>1</v>
      </c>
      <c r="BL1037">
        <v>1</v>
      </c>
      <c r="BM1037">
        <v>1</v>
      </c>
      <c r="BN1037">
        <v>1</v>
      </c>
      <c r="BO1037">
        <v>1</v>
      </c>
      <c r="BP1037">
        <v>1</v>
      </c>
      <c r="BQ1037">
        <v>1</v>
      </c>
      <c r="BR1037">
        <v>1</v>
      </c>
      <c r="BS1037">
        <v>1</v>
      </c>
      <c r="BT1037">
        <v>1</v>
      </c>
      <c r="BU1037">
        <v>0</v>
      </c>
      <c r="BV1037">
        <v>0</v>
      </c>
      <c r="BW1037">
        <v>0</v>
      </c>
    </row>
    <row r="1038" spans="1:75" x14ac:dyDescent="0.25">
      <c r="A1038">
        <v>2449000</v>
      </c>
      <c r="B1038">
        <v>2</v>
      </c>
      <c r="C1038" s="1">
        <v>22706</v>
      </c>
      <c r="D1038">
        <v>1</v>
      </c>
      <c r="E1038">
        <v>17.100000000000001</v>
      </c>
      <c r="F1038">
        <v>107.8</v>
      </c>
      <c r="G1038">
        <v>31</v>
      </c>
      <c r="H1038">
        <v>13</v>
      </c>
      <c r="I1038">
        <v>1</v>
      </c>
      <c r="J1038">
        <v>1</v>
      </c>
      <c r="K1038">
        <v>0</v>
      </c>
      <c r="L1038">
        <v>464.89999389648398</v>
      </c>
      <c r="M1038">
        <v>1</v>
      </c>
      <c r="N1038">
        <v>0</v>
      </c>
      <c r="O1038">
        <v>0</v>
      </c>
      <c r="P1038">
        <v>0</v>
      </c>
      <c r="Q1038">
        <v>0</v>
      </c>
      <c r="R1038">
        <v>6.2</v>
      </c>
      <c r="S1038">
        <v>7.1</v>
      </c>
      <c r="T1038">
        <v>0</v>
      </c>
      <c r="U1038">
        <v>0</v>
      </c>
      <c r="V1038">
        <v>0</v>
      </c>
      <c r="W1038">
        <v>0</v>
      </c>
      <c r="X1038">
        <v>6.1</v>
      </c>
      <c r="Y1038">
        <v>8.4</v>
      </c>
      <c r="Z1038">
        <v>2</v>
      </c>
      <c r="AA1038">
        <v>7.1</v>
      </c>
      <c r="AB1038">
        <v>0</v>
      </c>
      <c r="AC1038">
        <v>4</v>
      </c>
      <c r="AD1038">
        <v>0</v>
      </c>
      <c r="AE1038">
        <v>17</v>
      </c>
      <c r="AF1038">
        <v>6.4</v>
      </c>
      <c r="AG1038">
        <v>12.1</v>
      </c>
      <c r="AH1038">
        <v>4.0999999999999996</v>
      </c>
      <c r="AI1038">
        <v>0</v>
      </c>
      <c r="AJ1038">
        <v>0</v>
      </c>
      <c r="AK1038">
        <v>0</v>
      </c>
      <c r="AL1038">
        <v>0</v>
      </c>
      <c r="AM1038">
        <v>0</v>
      </c>
      <c r="AN1038">
        <v>0</v>
      </c>
      <c r="AO1038">
        <v>0</v>
      </c>
      <c r="AP1038">
        <v>0</v>
      </c>
      <c r="AQ1038">
        <v>10.199999999999999</v>
      </c>
      <c r="AR1038">
        <v>17.100000000000001</v>
      </c>
      <c r="AS1038">
        <v>1</v>
      </c>
      <c r="AT1038">
        <v>1</v>
      </c>
      <c r="AU1038">
        <v>1</v>
      </c>
      <c r="AV1038">
        <v>1</v>
      </c>
      <c r="AW1038">
        <v>1</v>
      </c>
      <c r="AX1038">
        <v>1</v>
      </c>
      <c r="AY1038">
        <v>1</v>
      </c>
      <c r="AZ1038">
        <v>1</v>
      </c>
      <c r="BA1038">
        <v>1</v>
      </c>
      <c r="BB1038">
        <v>1</v>
      </c>
      <c r="BC1038">
        <v>1</v>
      </c>
      <c r="BD1038">
        <v>1</v>
      </c>
      <c r="BE1038">
        <v>1</v>
      </c>
      <c r="BF1038">
        <v>1</v>
      </c>
      <c r="BG1038">
        <v>1</v>
      </c>
      <c r="BH1038">
        <v>1</v>
      </c>
      <c r="BI1038">
        <v>1</v>
      </c>
      <c r="BJ1038">
        <v>1</v>
      </c>
      <c r="BK1038">
        <v>1</v>
      </c>
      <c r="BL1038">
        <v>1</v>
      </c>
      <c r="BM1038">
        <v>1</v>
      </c>
      <c r="BN1038">
        <v>1</v>
      </c>
      <c r="BO1038">
        <v>1</v>
      </c>
      <c r="BP1038">
        <v>1</v>
      </c>
      <c r="BQ1038">
        <v>1</v>
      </c>
      <c r="BR1038">
        <v>1</v>
      </c>
      <c r="BS1038">
        <v>1</v>
      </c>
      <c r="BT1038">
        <v>1</v>
      </c>
      <c r="BU1038">
        <v>1</v>
      </c>
      <c r="BV1038">
        <v>1</v>
      </c>
      <c r="BW1038">
        <v>1</v>
      </c>
    </row>
    <row r="1039" spans="1:75" x14ac:dyDescent="0.25">
      <c r="A1039">
        <v>2449000</v>
      </c>
      <c r="B1039">
        <v>2</v>
      </c>
      <c r="C1039" s="1">
        <v>22737</v>
      </c>
      <c r="D1039">
        <v>1</v>
      </c>
      <c r="E1039">
        <v>7</v>
      </c>
      <c r="F1039">
        <v>23.2</v>
      </c>
      <c r="G1039">
        <v>11</v>
      </c>
      <c r="H1039">
        <v>4</v>
      </c>
      <c r="I1039">
        <v>1</v>
      </c>
      <c r="J1039">
        <v>1</v>
      </c>
      <c r="K1039">
        <v>0</v>
      </c>
      <c r="L1039">
        <v>464.89999389648398</v>
      </c>
      <c r="M1039">
        <v>1</v>
      </c>
      <c r="N1039">
        <v>0</v>
      </c>
      <c r="O1039">
        <v>0</v>
      </c>
      <c r="P1039">
        <v>0</v>
      </c>
      <c r="Q1039">
        <v>0</v>
      </c>
      <c r="R1039">
        <v>0</v>
      </c>
      <c r="S1039">
        <v>0</v>
      </c>
      <c r="T1039">
        <v>0</v>
      </c>
      <c r="U1039">
        <v>0</v>
      </c>
      <c r="V1039">
        <v>0</v>
      </c>
      <c r="W1039">
        <v>0</v>
      </c>
      <c r="X1039">
        <v>7</v>
      </c>
      <c r="Y1039">
        <v>0</v>
      </c>
      <c r="Z1039">
        <v>0</v>
      </c>
      <c r="AA1039">
        <v>0</v>
      </c>
      <c r="AB1039">
        <v>0</v>
      </c>
      <c r="AC1039">
        <v>0</v>
      </c>
      <c r="AD1039">
        <v>0</v>
      </c>
      <c r="AE1039">
        <v>6</v>
      </c>
      <c r="AF1039">
        <v>0</v>
      </c>
      <c r="AG1039">
        <v>0</v>
      </c>
      <c r="AH1039">
        <v>0</v>
      </c>
      <c r="AI1039">
        <v>0</v>
      </c>
      <c r="AJ1039">
        <v>0</v>
      </c>
      <c r="AK1039">
        <v>0</v>
      </c>
      <c r="AL1039">
        <v>6</v>
      </c>
      <c r="AM1039">
        <v>0</v>
      </c>
      <c r="AN1039">
        <v>0</v>
      </c>
      <c r="AO1039">
        <v>0</v>
      </c>
      <c r="AP1039">
        <v>0</v>
      </c>
      <c r="AQ1039">
        <v>4.2</v>
      </c>
      <c r="AS1039">
        <v>1</v>
      </c>
      <c r="AT1039">
        <v>1</v>
      </c>
      <c r="AU1039">
        <v>1</v>
      </c>
      <c r="AV1039">
        <v>1</v>
      </c>
      <c r="AW1039">
        <v>1</v>
      </c>
      <c r="AX1039">
        <v>1</v>
      </c>
      <c r="AY1039">
        <v>1</v>
      </c>
      <c r="AZ1039">
        <v>1</v>
      </c>
      <c r="BA1039">
        <v>1</v>
      </c>
      <c r="BB1039">
        <v>1</v>
      </c>
      <c r="BC1039">
        <v>1</v>
      </c>
      <c r="BD1039">
        <v>1</v>
      </c>
      <c r="BE1039">
        <v>1</v>
      </c>
      <c r="BF1039">
        <v>1</v>
      </c>
      <c r="BG1039">
        <v>1</v>
      </c>
      <c r="BH1039">
        <v>1</v>
      </c>
      <c r="BI1039">
        <v>1</v>
      </c>
      <c r="BJ1039">
        <v>1</v>
      </c>
      <c r="BK1039">
        <v>1</v>
      </c>
      <c r="BL1039">
        <v>1</v>
      </c>
      <c r="BM1039">
        <v>1</v>
      </c>
      <c r="BN1039">
        <v>1</v>
      </c>
      <c r="BO1039">
        <v>1</v>
      </c>
      <c r="BP1039">
        <v>1</v>
      </c>
      <c r="BQ1039">
        <v>1</v>
      </c>
      <c r="BR1039">
        <v>1</v>
      </c>
      <c r="BS1039">
        <v>1</v>
      </c>
      <c r="BT1039">
        <v>1</v>
      </c>
      <c r="BU1039">
        <v>1</v>
      </c>
      <c r="BV1039">
        <v>1</v>
      </c>
      <c r="BW1039">
        <v>0</v>
      </c>
    </row>
    <row r="1040" spans="1:75" x14ac:dyDescent="0.25">
      <c r="A1040">
        <v>2449000</v>
      </c>
      <c r="B1040">
        <v>2</v>
      </c>
      <c r="C1040" s="1">
        <v>22767</v>
      </c>
      <c r="D1040">
        <v>1</v>
      </c>
      <c r="E1040">
        <v>14.2</v>
      </c>
      <c r="F1040">
        <v>25.3</v>
      </c>
      <c r="G1040">
        <v>30</v>
      </c>
      <c r="H1040">
        <v>4</v>
      </c>
      <c r="I1040">
        <v>1</v>
      </c>
      <c r="J1040">
        <v>1</v>
      </c>
      <c r="K1040">
        <v>0</v>
      </c>
      <c r="L1040">
        <v>464.89999389648398</v>
      </c>
      <c r="M1040">
        <v>1</v>
      </c>
      <c r="N1040">
        <v>2</v>
      </c>
      <c r="O1040">
        <v>5</v>
      </c>
      <c r="P1040">
        <v>4.0999999999999996</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14.2</v>
      </c>
      <c r="AR1040">
        <v>0</v>
      </c>
      <c r="AS1040">
        <v>1</v>
      </c>
      <c r="AT1040">
        <v>1</v>
      </c>
      <c r="AU1040">
        <v>1</v>
      </c>
      <c r="AV1040">
        <v>1</v>
      </c>
      <c r="AW1040">
        <v>1</v>
      </c>
      <c r="AX1040">
        <v>1</v>
      </c>
      <c r="AY1040">
        <v>1</v>
      </c>
      <c r="AZ1040">
        <v>1</v>
      </c>
      <c r="BA1040">
        <v>1</v>
      </c>
      <c r="BB1040">
        <v>1</v>
      </c>
      <c r="BC1040">
        <v>1</v>
      </c>
      <c r="BD1040">
        <v>1</v>
      </c>
      <c r="BE1040">
        <v>1</v>
      </c>
      <c r="BF1040">
        <v>1</v>
      </c>
      <c r="BG1040">
        <v>1</v>
      </c>
      <c r="BH1040">
        <v>1</v>
      </c>
      <c r="BI1040">
        <v>1</v>
      </c>
      <c r="BJ1040">
        <v>1</v>
      </c>
      <c r="BK1040">
        <v>1</v>
      </c>
      <c r="BL1040">
        <v>1</v>
      </c>
      <c r="BM1040">
        <v>1</v>
      </c>
      <c r="BN1040">
        <v>1</v>
      </c>
      <c r="BO1040">
        <v>1</v>
      </c>
      <c r="BP1040">
        <v>1</v>
      </c>
      <c r="BQ1040">
        <v>1</v>
      </c>
      <c r="BR1040">
        <v>1</v>
      </c>
      <c r="BS1040">
        <v>1</v>
      </c>
      <c r="BT1040">
        <v>1</v>
      </c>
      <c r="BU1040">
        <v>1</v>
      </c>
      <c r="BV1040">
        <v>1</v>
      </c>
      <c r="BW1040">
        <v>1</v>
      </c>
    </row>
    <row r="1041" spans="1:75" x14ac:dyDescent="0.25">
      <c r="A1041">
        <v>2449000</v>
      </c>
      <c r="B1041">
        <v>2</v>
      </c>
      <c r="C1041" s="1">
        <v>22798</v>
      </c>
      <c r="D1041">
        <v>1</v>
      </c>
      <c r="E1041">
        <v>8.1999999999999993</v>
      </c>
      <c r="F1041">
        <v>13.7</v>
      </c>
      <c r="G1041">
        <v>22</v>
      </c>
      <c r="H1041">
        <v>3</v>
      </c>
      <c r="I1041">
        <v>1</v>
      </c>
      <c r="J1041">
        <v>1</v>
      </c>
      <c r="K1041">
        <v>0</v>
      </c>
      <c r="L1041">
        <v>464.89999389648398</v>
      </c>
      <c r="M1041">
        <v>1</v>
      </c>
      <c r="N1041">
        <v>0</v>
      </c>
      <c r="O1041">
        <v>0</v>
      </c>
      <c r="P1041">
        <v>0</v>
      </c>
      <c r="Q1041">
        <v>0</v>
      </c>
      <c r="R1041">
        <v>0</v>
      </c>
      <c r="S1041">
        <v>0</v>
      </c>
      <c r="T1041">
        <v>0</v>
      </c>
      <c r="U1041">
        <v>0.4</v>
      </c>
      <c r="V1041">
        <v>0</v>
      </c>
      <c r="W1041">
        <v>0</v>
      </c>
      <c r="X1041">
        <v>0</v>
      </c>
      <c r="Y1041">
        <v>0</v>
      </c>
      <c r="Z1041">
        <v>0</v>
      </c>
      <c r="AA1041">
        <v>0</v>
      </c>
      <c r="AB1041">
        <v>0</v>
      </c>
      <c r="AC1041">
        <v>0</v>
      </c>
      <c r="AD1041">
        <v>0</v>
      </c>
      <c r="AE1041">
        <v>0</v>
      </c>
      <c r="AF1041">
        <v>0</v>
      </c>
      <c r="AG1041">
        <v>0</v>
      </c>
      <c r="AH1041">
        <v>0</v>
      </c>
      <c r="AI1041">
        <v>8.1999999999999993</v>
      </c>
      <c r="AJ1041">
        <v>5.0999999999999996</v>
      </c>
      <c r="AK1041">
        <v>0</v>
      </c>
      <c r="AL1041">
        <v>0</v>
      </c>
      <c r="AM1041">
        <v>0</v>
      </c>
      <c r="AN1041">
        <v>0</v>
      </c>
      <c r="AO1041">
        <v>0</v>
      </c>
      <c r="AP1041">
        <v>0</v>
      </c>
      <c r="AQ1041">
        <v>0</v>
      </c>
      <c r="AS1041">
        <v>1</v>
      </c>
      <c r="AT1041">
        <v>1</v>
      </c>
      <c r="AU1041">
        <v>1</v>
      </c>
      <c r="AV1041">
        <v>1</v>
      </c>
      <c r="AW1041">
        <v>1</v>
      </c>
      <c r="AX1041">
        <v>1</v>
      </c>
      <c r="AY1041">
        <v>1</v>
      </c>
      <c r="AZ1041">
        <v>1</v>
      </c>
      <c r="BA1041">
        <v>1</v>
      </c>
      <c r="BB1041">
        <v>1</v>
      </c>
      <c r="BC1041">
        <v>1</v>
      </c>
      <c r="BD1041">
        <v>1</v>
      </c>
      <c r="BE1041">
        <v>1</v>
      </c>
      <c r="BF1041">
        <v>1</v>
      </c>
      <c r="BG1041">
        <v>1</v>
      </c>
      <c r="BH1041">
        <v>1</v>
      </c>
      <c r="BI1041">
        <v>1</v>
      </c>
      <c r="BJ1041">
        <v>1</v>
      </c>
      <c r="BK1041">
        <v>1</v>
      </c>
      <c r="BL1041">
        <v>1</v>
      </c>
      <c r="BM1041">
        <v>1</v>
      </c>
      <c r="BN1041">
        <v>1</v>
      </c>
      <c r="BO1041">
        <v>1</v>
      </c>
      <c r="BP1041">
        <v>1</v>
      </c>
      <c r="BQ1041">
        <v>1</v>
      </c>
      <c r="BR1041">
        <v>1</v>
      </c>
      <c r="BS1041">
        <v>1</v>
      </c>
      <c r="BT1041">
        <v>1</v>
      </c>
      <c r="BU1041">
        <v>1</v>
      </c>
      <c r="BV1041">
        <v>1</v>
      </c>
      <c r="BW1041">
        <v>0</v>
      </c>
    </row>
    <row r="1042" spans="1:75" x14ac:dyDescent="0.25">
      <c r="A1042">
        <v>2449000</v>
      </c>
      <c r="B1042">
        <v>2</v>
      </c>
      <c r="C1042" s="1">
        <v>22828</v>
      </c>
      <c r="D1042">
        <v>1</v>
      </c>
      <c r="E1042">
        <v>8.1999999999999993</v>
      </c>
      <c r="F1042">
        <v>29.7</v>
      </c>
      <c r="G1042">
        <v>10</v>
      </c>
      <c r="H1042">
        <v>6</v>
      </c>
      <c r="I1042">
        <v>1</v>
      </c>
      <c r="J1042">
        <v>1</v>
      </c>
      <c r="K1042">
        <v>0</v>
      </c>
      <c r="L1042">
        <v>464.89999389648398</v>
      </c>
      <c r="M1042">
        <v>1</v>
      </c>
      <c r="N1042">
        <v>0</v>
      </c>
      <c r="O1042">
        <v>0</v>
      </c>
      <c r="P1042">
        <v>0</v>
      </c>
      <c r="Q1042">
        <v>0</v>
      </c>
      <c r="R1042">
        <v>4.0999999999999996</v>
      </c>
      <c r="S1042">
        <v>0</v>
      </c>
      <c r="T1042">
        <v>0</v>
      </c>
      <c r="U1042">
        <v>0</v>
      </c>
      <c r="V1042">
        <v>0</v>
      </c>
      <c r="W1042">
        <v>8.1999999999999993</v>
      </c>
      <c r="X1042">
        <v>0</v>
      </c>
      <c r="Y1042">
        <v>0</v>
      </c>
      <c r="Z1042">
        <v>3</v>
      </c>
      <c r="AA1042">
        <v>0</v>
      </c>
      <c r="AB1042">
        <v>0</v>
      </c>
      <c r="AC1042">
        <v>0</v>
      </c>
      <c r="AD1042">
        <v>0</v>
      </c>
      <c r="AE1042">
        <v>0</v>
      </c>
      <c r="AF1042">
        <v>0</v>
      </c>
      <c r="AG1042">
        <v>0</v>
      </c>
      <c r="AH1042">
        <v>0</v>
      </c>
      <c r="AI1042">
        <v>4.2</v>
      </c>
      <c r="AJ1042">
        <v>0</v>
      </c>
      <c r="AK1042">
        <v>0</v>
      </c>
      <c r="AL1042">
        <v>0</v>
      </c>
      <c r="AM1042">
        <v>0</v>
      </c>
      <c r="AN1042">
        <v>0</v>
      </c>
      <c r="AO1042">
        <v>2</v>
      </c>
      <c r="AP1042">
        <v>0</v>
      </c>
      <c r="AQ1042">
        <v>8.1999999999999993</v>
      </c>
      <c r="AR1042">
        <v>0</v>
      </c>
      <c r="AS1042">
        <v>1</v>
      </c>
      <c r="AT1042">
        <v>1</v>
      </c>
      <c r="AU1042">
        <v>1</v>
      </c>
      <c r="AV1042">
        <v>1</v>
      </c>
      <c r="AW1042">
        <v>1</v>
      </c>
      <c r="AX1042">
        <v>1</v>
      </c>
      <c r="AY1042">
        <v>1</v>
      </c>
      <c r="AZ1042">
        <v>1</v>
      </c>
      <c r="BA1042">
        <v>1</v>
      </c>
      <c r="BB1042">
        <v>1</v>
      </c>
      <c r="BC1042">
        <v>1</v>
      </c>
      <c r="BD1042">
        <v>1</v>
      </c>
      <c r="BE1042">
        <v>1</v>
      </c>
      <c r="BF1042">
        <v>1</v>
      </c>
      <c r="BG1042">
        <v>1</v>
      </c>
      <c r="BH1042">
        <v>1</v>
      </c>
      <c r="BI1042">
        <v>1</v>
      </c>
      <c r="BJ1042">
        <v>1</v>
      </c>
      <c r="BK1042">
        <v>1</v>
      </c>
      <c r="BL1042">
        <v>1</v>
      </c>
      <c r="BM1042">
        <v>1</v>
      </c>
      <c r="BN1042">
        <v>1</v>
      </c>
      <c r="BO1042">
        <v>1</v>
      </c>
      <c r="BP1042">
        <v>1</v>
      </c>
      <c r="BQ1042">
        <v>1</v>
      </c>
      <c r="BR1042">
        <v>1</v>
      </c>
      <c r="BS1042">
        <v>1</v>
      </c>
      <c r="BT1042">
        <v>1</v>
      </c>
      <c r="BU1042">
        <v>1</v>
      </c>
      <c r="BV1042">
        <v>1</v>
      </c>
      <c r="BW1042">
        <v>1</v>
      </c>
    </row>
    <row r="1043" spans="1:75" x14ac:dyDescent="0.25">
      <c r="A1043">
        <v>2449000</v>
      </c>
      <c r="B1043">
        <v>2</v>
      </c>
      <c r="C1043" s="1">
        <v>22859</v>
      </c>
      <c r="D1043">
        <v>1</v>
      </c>
      <c r="E1043">
        <v>6.2</v>
      </c>
      <c r="F1043">
        <v>18.399999999999999</v>
      </c>
      <c r="G1043">
        <v>26</v>
      </c>
      <c r="H1043">
        <v>5</v>
      </c>
      <c r="I1043">
        <v>1</v>
      </c>
      <c r="J1043">
        <v>1</v>
      </c>
      <c r="K1043">
        <v>0</v>
      </c>
      <c r="L1043">
        <v>464.89999389648398</v>
      </c>
      <c r="M1043">
        <v>1</v>
      </c>
      <c r="N1043">
        <v>0</v>
      </c>
      <c r="O1043">
        <v>0</v>
      </c>
      <c r="P1043">
        <v>0</v>
      </c>
      <c r="Q1043">
        <v>0</v>
      </c>
      <c r="R1043">
        <v>0</v>
      </c>
      <c r="S1043">
        <v>0</v>
      </c>
      <c r="T1043">
        <v>0</v>
      </c>
      <c r="U1043">
        <v>0</v>
      </c>
      <c r="V1043">
        <v>0</v>
      </c>
      <c r="W1043">
        <v>0</v>
      </c>
      <c r="X1043">
        <v>2</v>
      </c>
      <c r="Y1043">
        <v>4.2</v>
      </c>
      <c r="Z1043">
        <v>0</v>
      </c>
      <c r="AA1043">
        <v>0</v>
      </c>
      <c r="AB1043">
        <v>0</v>
      </c>
      <c r="AC1043">
        <v>0</v>
      </c>
      <c r="AD1043">
        <v>0</v>
      </c>
      <c r="AE1043">
        <v>2</v>
      </c>
      <c r="AF1043">
        <v>0</v>
      </c>
      <c r="AG1043">
        <v>0</v>
      </c>
      <c r="AH1043">
        <v>4</v>
      </c>
      <c r="AI1043">
        <v>0</v>
      </c>
      <c r="AJ1043">
        <v>0</v>
      </c>
      <c r="AK1043">
        <v>0</v>
      </c>
      <c r="AL1043">
        <v>0</v>
      </c>
      <c r="AM1043">
        <v>6.2</v>
      </c>
      <c r="AN1043">
        <v>0</v>
      </c>
      <c r="AO1043">
        <v>0</v>
      </c>
      <c r="AP1043">
        <v>0</v>
      </c>
      <c r="AQ1043">
        <v>0</v>
      </c>
      <c r="AR1043">
        <v>0</v>
      </c>
      <c r="AS1043">
        <v>1</v>
      </c>
      <c r="AT1043">
        <v>1</v>
      </c>
      <c r="AU1043">
        <v>1</v>
      </c>
      <c r="AV1043">
        <v>1</v>
      </c>
      <c r="AW1043">
        <v>1</v>
      </c>
      <c r="AX1043">
        <v>1</v>
      </c>
      <c r="AY1043">
        <v>1</v>
      </c>
      <c r="AZ1043">
        <v>1</v>
      </c>
      <c r="BA1043">
        <v>1</v>
      </c>
      <c r="BB1043">
        <v>1</v>
      </c>
      <c r="BC1043">
        <v>1</v>
      </c>
      <c r="BD1043">
        <v>1</v>
      </c>
      <c r="BE1043">
        <v>1</v>
      </c>
      <c r="BF1043">
        <v>1</v>
      </c>
      <c r="BG1043">
        <v>1</v>
      </c>
      <c r="BH1043">
        <v>1</v>
      </c>
      <c r="BI1043">
        <v>1</v>
      </c>
      <c r="BJ1043">
        <v>1</v>
      </c>
      <c r="BK1043">
        <v>1</v>
      </c>
      <c r="BL1043">
        <v>1</v>
      </c>
      <c r="BM1043">
        <v>1</v>
      </c>
      <c r="BN1043">
        <v>1</v>
      </c>
      <c r="BO1043">
        <v>1</v>
      </c>
      <c r="BP1043">
        <v>1</v>
      </c>
      <c r="BQ1043">
        <v>1</v>
      </c>
      <c r="BR1043">
        <v>1</v>
      </c>
      <c r="BS1043">
        <v>1</v>
      </c>
      <c r="BT1043">
        <v>1</v>
      </c>
      <c r="BU1043">
        <v>1</v>
      </c>
      <c r="BV1043">
        <v>1</v>
      </c>
      <c r="BW1043">
        <v>1</v>
      </c>
    </row>
    <row r="1044" spans="1:75" x14ac:dyDescent="0.25">
      <c r="A1044">
        <v>2449000</v>
      </c>
      <c r="B1044">
        <v>2</v>
      </c>
      <c r="C1044" s="1">
        <v>22890</v>
      </c>
      <c r="D1044">
        <v>1</v>
      </c>
      <c r="F1044">
        <v>91.7</v>
      </c>
      <c r="J1044">
        <v>2</v>
      </c>
      <c r="K1044">
        <v>0</v>
      </c>
      <c r="L1044">
        <v>464.89999389648398</v>
      </c>
      <c r="M1044">
        <v>1</v>
      </c>
      <c r="N1044">
        <v>4</v>
      </c>
      <c r="Q1044">
        <v>0</v>
      </c>
      <c r="R1044">
        <v>0</v>
      </c>
      <c r="S1044">
        <v>0</v>
      </c>
      <c r="T1044">
        <v>0</v>
      </c>
      <c r="U1044">
        <v>0</v>
      </c>
      <c r="V1044">
        <v>0</v>
      </c>
      <c r="W1044">
        <v>12.4</v>
      </c>
      <c r="X1044">
        <v>0</v>
      </c>
      <c r="Y1044">
        <v>0</v>
      </c>
      <c r="Z1044">
        <v>0</v>
      </c>
      <c r="AA1044">
        <v>0</v>
      </c>
      <c r="AB1044">
        <v>0</v>
      </c>
      <c r="AC1044">
        <v>0</v>
      </c>
      <c r="AD1044">
        <v>0</v>
      </c>
      <c r="AE1044">
        <v>0</v>
      </c>
      <c r="AF1044">
        <v>20</v>
      </c>
      <c r="AG1044">
        <v>0</v>
      </c>
      <c r="AH1044">
        <v>10</v>
      </c>
      <c r="AI1044">
        <v>0</v>
      </c>
      <c r="AJ1044">
        <v>0</v>
      </c>
      <c r="AK1044">
        <v>0</v>
      </c>
      <c r="AL1044">
        <v>0</v>
      </c>
      <c r="AM1044">
        <v>0</v>
      </c>
      <c r="AN1044">
        <v>0</v>
      </c>
      <c r="AO1044">
        <v>0</v>
      </c>
      <c r="AP1044">
        <v>0</v>
      </c>
      <c r="AQ1044">
        <v>0</v>
      </c>
      <c r="AS1044">
        <v>1</v>
      </c>
      <c r="AT1044">
        <v>1</v>
      </c>
      <c r="AU1044">
        <v>1</v>
      </c>
      <c r="AV1044">
        <v>1</v>
      </c>
      <c r="AW1044">
        <v>1</v>
      </c>
      <c r="AX1044">
        <v>1</v>
      </c>
      <c r="AY1044">
        <v>1</v>
      </c>
      <c r="AZ1044">
        <v>1</v>
      </c>
      <c r="BA1044">
        <v>1</v>
      </c>
      <c r="BB1044">
        <v>1</v>
      </c>
      <c r="BC1044">
        <v>1</v>
      </c>
      <c r="BD1044">
        <v>1</v>
      </c>
      <c r="BE1044">
        <v>1</v>
      </c>
      <c r="BF1044">
        <v>1</v>
      </c>
      <c r="BG1044">
        <v>1</v>
      </c>
      <c r="BH1044">
        <v>1</v>
      </c>
      <c r="BI1044">
        <v>1</v>
      </c>
      <c r="BJ1044">
        <v>1</v>
      </c>
      <c r="BK1044">
        <v>1</v>
      </c>
      <c r="BL1044">
        <v>1</v>
      </c>
      <c r="BM1044">
        <v>1</v>
      </c>
      <c r="BN1044">
        <v>1</v>
      </c>
      <c r="BO1044">
        <v>1</v>
      </c>
      <c r="BP1044">
        <v>1</v>
      </c>
      <c r="BQ1044">
        <v>1</v>
      </c>
      <c r="BR1044">
        <v>1</v>
      </c>
      <c r="BS1044">
        <v>1</v>
      </c>
      <c r="BT1044">
        <v>1</v>
      </c>
      <c r="BU1044">
        <v>1</v>
      </c>
      <c r="BV1044">
        <v>1</v>
      </c>
      <c r="BW1044">
        <v>0</v>
      </c>
    </row>
    <row r="1045" spans="1:75" x14ac:dyDescent="0.25">
      <c r="A1045">
        <v>2449000</v>
      </c>
      <c r="B1045">
        <v>2</v>
      </c>
      <c r="C1045" s="1">
        <v>22920</v>
      </c>
      <c r="D1045">
        <v>1</v>
      </c>
      <c r="E1045">
        <v>10.199999999999999</v>
      </c>
      <c r="F1045">
        <v>62.5</v>
      </c>
      <c r="G1045">
        <v>16</v>
      </c>
      <c r="H1045">
        <v>14</v>
      </c>
      <c r="I1045">
        <v>1</v>
      </c>
      <c r="J1045">
        <v>1</v>
      </c>
      <c r="K1045">
        <v>0</v>
      </c>
      <c r="L1045">
        <v>464.89999389648398</v>
      </c>
      <c r="M1045">
        <v>1</v>
      </c>
      <c r="N1045">
        <v>3.1</v>
      </c>
      <c r="O1045">
        <v>0</v>
      </c>
      <c r="P1045">
        <v>4.2</v>
      </c>
      <c r="Q1045">
        <v>6</v>
      </c>
      <c r="R1045">
        <v>4</v>
      </c>
      <c r="S1045">
        <v>0</v>
      </c>
      <c r="T1045">
        <v>0</v>
      </c>
      <c r="U1045">
        <v>0</v>
      </c>
      <c r="V1045">
        <v>4.0999999999999996</v>
      </c>
      <c r="W1045">
        <v>0</v>
      </c>
      <c r="X1045">
        <v>5.0999999999999996</v>
      </c>
      <c r="Y1045">
        <v>0</v>
      </c>
      <c r="Z1045">
        <v>0</v>
      </c>
      <c r="AA1045">
        <v>0</v>
      </c>
      <c r="AB1045">
        <v>0</v>
      </c>
      <c r="AC1045">
        <v>10.199999999999999</v>
      </c>
      <c r="AD1045">
        <v>2</v>
      </c>
      <c r="AE1045">
        <v>1</v>
      </c>
      <c r="AF1045">
        <v>5.2</v>
      </c>
      <c r="AG1045">
        <v>2</v>
      </c>
      <c r="AH1045">
        <v>7.3</v>
      </c>
      <c r="AI1045">
        <v>0</v>
      </c>
      <c r="AJ1045">
        <v>0</v>
      </c>
      <c r="AK1045">
        <v>0</v>
      </c>
      <c r="AL1045">
        <v>0</v>
      </c>
      <c r="AM1045">
        <v>0</v>
      </c>
      <c r="AN1045">
        <v>6.1</v>
      </c>
      <c r="AO1045">
        <v>2.2000000000000002</v>
      </c>
      <c r="AP1045">
        <v>0</v>
      </c>
      <c r="AQ1045">
        <v>0</v>
      </c>
      <c r="AR1045">
        <v>0</v>
      </c>
      <c r="AS1045">
        <v>1</v>
      </c>
      <c r="AT1045">
        <v>1</v>
      </c>
      <c r="AU1045">
        <v>1</v>
      </c>
      <c r="AV1045">
        <v>1</v>
      </c>
      <c r="AW1045">
        <v>1</v>
      </c>
      <c r="AX1045">
        <v>1</v>
      </c>
      <c r="AY1045">
        <v>1</v>
      </c>
      <c r="AZ1045">
        <v>1</v>
      </c>
      <c r="BA1045">
        <v>1</v>
      </c>
      <c r="BB1045">
        <v>1</v>
      </c>
      <c r="BC1045">
        <v>1</v>
      </c>
      <c r="BD1045">
        <v>1</v>
      </c>
      <c r="BE1045">
        <v>1</v>
      </c>
      <c r="BF1045">
        <v>1</v>
      </c>
      <c r="BG1045">
        <v>1</v>
      </c>
      <c r="BH1045">
        <v>1</v>
      </c>
      <c r="BI1045">
        <v>1</v>
      </c>
      <c r="BJ1045">
        <v>1</v>
      </c>
      <c r="BK1045">
        <v>1</v>
      </c>
      <c r="BL1045">
        <v>1</v>
      </c>
      <c r="BM1045">
        <v>1</v>
      </c>
      <c r="BN1045">
        <v>1</v>
      </c>
      <c r="BO1045">
        <v>1</v>
      </c>
      <c r="BP1045">
        <v>1</v>
      </c>
      <c r="BQ1045">
        <v>1</v>
      </c>
      <c r="BR1045">
        <v>1</v>
      </c>
      <c r="BS1045">
        <v>1</v>
      </c>
      <c r="BT1045">
        <v>1</v>
      </c>
      <c r="BU1045">
        <v>1</v>
      </c>
      <c r="BV1045">
        <v>1</v>
      </c>
      <c r="BW1045">
        <v>1</v>
      </c>
    </row>
    <row r="1046" spans="1:75" x14ac:dyDescent="0.25">
      <c r="A1046">
        <v>2449000</v>
      </c>
      <c r="B1046">
        <v>2</v>
      </c>
      <c r="C1046" s="1">
        <v>22951</v>
      </c>
      <c r="D1046">
        <v>1</v>
      </c>
      <c r="E1046">
        <v>10</v>
      </c>
      <c r="F1046">
        <v>31.1</v>
      </c>
      <c r="G1046">
        <v>3</v>
      </c>
      <c r="H1046">
        <v>6</v>
      </c>
      <c r="I1046">
        <v>1</v>
      </c>
      <c r="J1046">
        <v>1</v>
      </c>
      <c r="K1046">
        <v>0</v>
      </c>
      <c r="L1046">
        <v>464.89999389648398</v>
      </c>
      <c r="M1046">
        <v>1</v>
      </c>
      <c r="N1046">
        <v>0</v>
      </c>
      <c r="O1046">
        <v>0</v>
      </c>
      <c r="P1046">
        <v>10</v>
      </c>
      <c r="Q1046">
        <v>0</v>
      </c>
      <c r="R1046">
        <v>0</v>
      </c>
      <c r="S1046">
        <v>4.0999999999999996</v>
      </c>
      <c r="T1046">
        <v>1</v>
      </c>
      <c r="U1046">
        <v>0</v>
      </c>
      <c r="V1046">
        <v>8</v>
      </c>
      <c r="W1046">
        <v>0</v>
      </c>
      <c r="X1046">
        <v>0</v>
      </c>
      <c r="Y1046">
        <v>0</v>
      </c>
      <c r="Z1046">
        <v>0</v>
      </c>
      <c r="AA1046">
        <v>0</v>
      </c>
      <c r="AB1046">
        <v>0</v>
      </c>
      <c r="AC1046">
        <v>0</v>
      </c>
      <c r="AD1046">
        <v>0</v>
      </c>
      <c r="AE1046">
        <v>0</v>
      </c>
      <c r="AF1046">
        <v>0</v>
      </c>
      <c r="AG1046">
        <v>5</v>
      </c>
      <c r="AH1046">
        <v>3</v>
      </c>
      <c r="AI1046">
        <v>0</v>
      </c>
      <c r="AJ1046">
        <v>0</v>
      </c>
      <c r="AK1046">
        <v>0</v>
      </c>
      <c r="AL1046">
        <v>0</v>
      </c>
      <c r="AM1046">
        <v>0</v>
      </c>
      <c r="AN1046">
        <v>0</v>
      </c>
      <c r="AO1046">
        <v>0</v>
      </c>
      <c r="AP1046">
        <v>0</v>
      </c>
      <c r="AQ1046">
        <v>0</v>
      </c>
      <c r="AS1046">
        <v>1</v>
      </c>
      <c r="AT1046">
        <v>1</v>
      </c>
      <c r="AU1046">
        <v>1</v>
      </c>
      <c r="AV1046">
        <v>1</v>
      </c>
      <c r="AW1046">
        <v>1</v>
      </c>
      <c r="AX1046">
        <v>1</v>
      </c>
      <c r="AY1046">
        <v>1</v>
      </c>
      <c r="AZ1046">
        <v>1</v>
      </c>
      <c r="BA1046">
        <v>1</v>
      </c>
      <c r="BB1046">
        <v>1</v>
      </c>
      <c r="BC1046">
        <v>1</v>
      </c>
      <c r="BD1046">
        <v>1</v>
      </c>
      <c r="BE1046">
        <v>1</v>
      </c>
      <c r="BF1046">
        <v>1</v>
      </c>
      <c r="BG1046">
        <v>1</v>
      </c>
      <c r="BH1046">
        <v>1</v>
      </c>
      <c r="BI1046">
        <v>1</v>
      </c>
      <c r="BJ1046">
        <v>1</v>
      </c>
      <c r="BK1046">
        <v>1</v>
      </c>
      <c r="BL1046">
        <v>1</v>
      </c>
      <c r="BM1046">
        <v>1</v>
      </c>
      <c r="BN1046">
        <v>1</v>
      </c>
      <c r="BO1046">
        <v>1</v>
      </c>
      <c r="BP1046">
        <v>1</v>
      </c>
      <c r="BQ1046">
        <v>1</v>
      </c>
      <c r="BR1046">
        <v>1</v>
      </c>
      <c r="BS1046">
        <v>1</v>
      </c>
      <c r="BT1046">
        <v>1</v>
      </c>
      <c r="BU1046">
        <v>1</v>
      </c>
      <c r="BV1046">
        <v>1</v>
      </c>
      <c r="BW1046">
        <v>0</v>
      </c>
    </row>
    <row r="1047" spans="1:75" x14ac:dyDescent="0.25">
      <c r="A1047">
        <v>2449000</v>
      </c>
      <c r="B1047">
        <v>2</v>
      </c>
      <c r="C1047" s="1">
        <v>22981</v>
      </c>
      <c r="D1047">
        <v>1</v>
      </c>
      <c r="F1047">
        <v>85.5</v>
      </c>
      <c r="J1047">
        <v>2</v>
      </c>
      <c r="K1047">
        <v>0</v>
      </c>
      <c r="L1047">
        <v>464.89999389648398</v>
      </c>
      <c r="M1047">
        <v>1</v>
      </c>
      <c r="P1047">
        <v>0</v>
      </c>
      <c r="Q1047">
        <v>6</v>
      </c>
      <c r="R1047">
        <v>0</v>
      </c>
      <c r="S1047">
        <v>0</v>
      </c>
      <c r="T1047">
        <v>0</v>
      </c>
      <c r="U1047">
        <v>0</v>
      </c>
      <c r="V1047">
        <v>0</v>
      </c>
      <c r="W1047">
        <v>0</v>
      </c>
      <c r="X1047">
        <v>0</v>
      </c>
      <c r="Y1047">
        <v>0</v>
      </c>
      <c r="Z1047">
        <v>0</v>
      </c>
      <c r="AA1047">
        <v>0</v>
      </c>
      <c r="AB1047">
        <v>0</v>
      </c>
      <c r="AC1047">
        <v>0</v>
      </c>
      <c r="AD1047">
        <v>0</v>
      </c>
      <c r="AE1047">
        <v>0</v>
      </c>
      <c r="AF1047">
        <v>4.2</v>
      </c>
      <c r="AG1047">
        <v>0</v>
      </c>
      <c r="AH1047">
        <v>0</v>
      </c>
      <c r="AI1047">
        <v>0</v>
      </c>
      <c r="AJ1047">
        <v>0</v>
      </c>
      <c r="AK1047">
        <v>0</v>
      </c>
      <c r="AL1047">
        <v>2.4</v>
      </c>
      <c r="AM1047">
        <v>2.5</v>
      </c>
      <c r="AN1047">
        <v>0</v>
      </c>
      <c r="AO1047">
        <v>2.2999999999999998</v>
      </c>
      <c r="AP1047">
        <v>3</v>
      </c>
      <c r="AQ1047">
        <v>4.0999999999999996</v>
      </c>
      <c r="AR1047">
        <v>3.1</v>
      </c>
      <c r="AS1047">
        <v>1</v>
      </c>
      <c r="AT1047">
        <v>1</v>
      </c>
      <c r="AU1047">
        <v>1</v>
      </c>
      <c r="AV1047">
        <v>1</v>
      </c>
      <c r="AW1047">
        <v>1</v>
      </c>
      <c r="AX1047">
        <v>1</v>
      </c>
      <c r="AY1047">
        <v>1</v>
      </c>
      <c r="AZ1047">
        <v>1</v>
      </c>
      <c r="BA1047">
        <v>1</v>
      </c>
      <c r="BB1047">
        <v>1</v>
      </c>
      <c r="BC1047">
        <v>1</v>
      </c>
      <c r="BD1047">
        <v>1</v>
      </c>
      <c r="BE1047">
        <v>1</v>
      </c>
      <c r="BF1047">
        <v>1</v>
      </c>
      <c r="BG1047">
        <v>1</v>
      </c>
      <c r="BH1047">
        <v>1</v>
      </c>
      <c r="BI1047">
        <v>1</v>
      </c>
      <c r="BJ1047">
        <v>1</v>
      </c>
      <c r="BK1047">
        <v>1</v>
      </c>
      <c r="BL1047">
        <v>1</v>
      </c>
      <c r="BM1047">
        <v>1</v>
      </c>
      <c r="BN1047">
        <v>1</v>
      </c>
      <c r="BO1047">
        <v>1</v>
      </c>
      <c r="BP1047">
        <v>1</v>
      </c>
      <c r="BQ1047">
        <v>1</v>
      </c>
      <c r="BR1047">
        <v>1</v>
      </c>
      <c r="BS1047">
        <v>1</v>
      </c>
      <c r="BT1047">
        <v>1</v>
      </c>
      <c r="BU1047">
        <v>1</v>
      </c>
      <c r="BV1047">
        <v>1</v>
      </c>
      <c r="BW1047">
        <v>1</v>
      </c>
    </row>
    <row r="1048" spans="1:75" x14ac:dyDescent="0.25">
      <c r="A1048">
        <v>2449000</v>
      </c>
      <c r="B1048">
        <v>2</v>
      </c>
      <c r="C1048" s="1">
        <v>23012</v>
      </c>
      <c r="D1048">
        <v>1</v>
      </c>
      <c r="F1048">
        <v>170</v>
      </c>
      <c r="J1048">
        <v>2</v>
      </c>
      <c r="K1048">
        <v>0</v>
      </c>
      <c r="L1048">
        <v>1027.09997558594</v>
      </c>
      <c r="M1048">
        <v>1</v>
      </c>
      <c r="N1048">
        <v>5.2</v>
      </c>
      <c r="O1048">
        <v>13.7</v>
      </c>
      <c r="P1048">
        <v>6</v>
      </c>
      <c r="S1048">
        <v>0</v>
      </c>
      <c r="T1048">
        <v>0</v>
      </c>
      <c r="U1048">
        <v>9.1999999999999993</v>
      </c>
      <c r="V1048">
        <v>7.1</v>
      </c>
      <c r="W1048">
        <v>9</v>
      </c>
      <c r="X1048">
        <v>0</v>
      </c>
      <c r="Y1048">
        <v>0</v>
      </c>
      <c r="Z1048">
        <v>0</v>
      </c>
      <c r="AA1048">
        <v>2.1</v>
      </c>
      <c r="AB1048">
        <v>2.2999999999999998</v>
      </c>
      <c r="AC1048">
        <v>0</v>
      </c>
      <c r="AD1048">
        <v>4.0999999999999996</v>
      </c>
      <c r="AE1048">
        <v>0</v>
      </c>
      <c r="AF1048">
        <v>5</v>
      </c>
      <c r="AG1048">
        <v>0</v>
      </c>
      <c r="AH1048">
        <v>0</v>
      </c>
      <c r="AI1048">
        <v>2.1</v>
      </c>
      <c r="AJ1048">
        <v>0</v>
      </c>
      <c r="AK1048">
        <v>0</v>
      </c>
      <c r="AL1048">
        <v>9</v>
      </c>
      <c r="AM1048">
        <v>7</v>
      </c>
      <c r="AN1048">
        <v>0</v>
      </c>
      <c r="AO1048">
        <v>0</v>
      </c>
      <c r="AP1048">
        <v>2.4</v>
      </c>
      <c r="AQ1048">
        <v>0</v>
      </c>
      <c r="AR1048">
        <v>6</v>
      </c>
      <c r="AS1048">
        <v>1</v>
      </c>
      <c r="AT1048">
        <v>1</v>
      </c>
      <c r="AU1048">
        <v>1</v>
      </c>
      <c r="AV1048">
        <v>1</v>
      </c>
      <c r="AW1048">
        <v>1</v>
      </c>
      <c r="AX1048">
        <v>1</v>
      </c>
      <c r="AY1048">
        <v>1</v>
      </c>
      <c r="AZ1048">
        <v>1</v>
      </c>
      <c r="BA1048">
        <v>1</v>
      </c>
      <c r="BB1048">
        <v>1</v>
      </c>
      <c r="BC1048">
        <v>1</v>
      </c>
      <c r="BD1048">
        <v>1</v>
      </c>
      <c r="BE1048">
        <v>1</v>
      </c>
      <c r="BF1048">
        <v>1</v>
      </c>
      <c r="BG1048">
        <v>1</v>
      </c>
      <c r="BH1048">
        <v>1</v>
      </c>
      <c r="BI1048">
        <v>1</v>
      </c>
      <c r="BJ1048">
        <v>1</v>
      </c>
      <c r="BK1048">
        <v>1</v>
      </c>
      <c r="BL1048">
        <v>1</v>
      </c>
      <c r="BM1048">
        <v>1</v>
      </c>
      <c r="BN1048">
        <v>1</v>
      </c>
      <c r="BO1048">
        <v>1</v>
      </c>
      <c r="BP1048">
        <v>1</v>
      </c>
      <c r="BQ1048">
        <v>1</v>
      </c>
      <c r="BR1048">
        <v>1</v>
      </c>
      <c r="BS1048">
        <v>1</v>
      </c>
      <c r="BT1048">
        <v>1</v>
      </c>
      <c r="BU1048">
        <v>1</v>
      </c>
      <c r="BV1048">
        <v>1</v>
      </c>
      <c r="BW1048">
        <v>1</v>
      </c>
    </row>
    <row r="1049" spans="1:75" x14ac:dyDescent="0.25">
      <c r="A1049">
        <v>2449000</v>
      </c>
      <c r="B1049">
        <v>2</v>
      </c>
      <c r="C1049" s="1">
        <v>23043</v>
      </c>
      <c r="D1049">
        <v>1</v>
      </c>
      <c r="E1049">
        <v>42</v>
      </c>
      <c r="F1049">
        <v>95.3</v>
      </c>
      <c r="G1049">
        <v>28</v>
      </c>
      <c r="H1049">
        <v>10</v>
      </c>
      <c r="I1049">
        <v>1</v>
      </c>
      <c r="J1049">
        <v>1</v>
      </c>
      <c r="K1049">
        <v>0</v>
      </c>
      <c r="L1049">
        <v>1027.09997558594</v>
      </c>
      <c r="M1049">
        <v>1</v>
      </c>
      <c r="N1049">
        <v>1.4</v>
      </c>
      <c r="O1049">
        <v>0.5</v>
      </c>
      <c r="P1049">
        <v>5</v>
      </c>
      <c r="Q1049">
        <v>0</v>
      </c>
      <c r="R1049">
        <v>3</v>
      </c>
      <c r="S1049">
        <v>0</v>
      </c>
      <c r="T1049">
        <v>0</v>
      </c>
      <c r="U1049">
        <v>0</v>
      </c>
      <c r="V1049">
        <v>0</v>
      </c>
      <c r="W1049">
        <v>0</v>
      </c>
      <c r="X1049">
        <v>0</v>
      </c>
      <c r="Y1049">
        <v>0</v>
      </c>
      <c r="Z1049">
        <v>0</v>
      </c>
      <c r="AA1049">
        <v>0</v>
      </c>
      <c r="AB1049">
        <v>4.0999999999999996</v>
      </c>
      <c r="AC1049">
        <v>0</v>
      </c>
      <c r="AD1049">
        <v>0</v>
      </c>
      <c r="AE1049">
        <v>0</v>
      </c>
      <c r="AF1049">
        <v>2.1</v>
      </c>
      <c r="AG1049">
        <v>0</v>
      </c>
      <c r="AH1049">
        <v>1.7</v>
      </c>
      <c r="AI1049">
        <v>8</v>
      </c>
      <c r="AJ1049">
        <v>0</v>
      </c>
      <c r="AK1049">
        <v>0</v>
      </c>
      <c r="AL1049">
        <v>0</v>
      </c>
      <c r="AM1049">
        <v>27.5</v>
      </c>
      <c r="AN1049">
        <v>0</v>
      </c>
      <c r="AO1049">
        <v>42</v>
      </c>
      <c r="AS1049">
        <v>1</v>
      </c>
      <c r="AT1049">
        <v>1</v>
      </c>
      <c r="AU1049">
        <v>1</v>
      </c>
      <c r="AV1049">
        <v>1</v>
      </c>
      <c r="AW1049">
        <v>1</v>
      </c>
      <c r="AX1049">
        <v>1</v>
      </c>
      <c r="AY1049">
        <v>1</v>
      </c>
      <c r="AZ1049">
        <v>1</v>
      </c>
      <c r="BA1049">
        <v>1</v>
      </c>
      <c r="BB1049">
        <v>1</v>
      </c>
      <c r="BC1049">
        <v>1</v>
      </c>
      <c r="BD1049">
        <v>1</v>
      </c>
      <c r="BE1049">
        <v>1</v>
      </c>
      <c r="BF1049">
        <v>1</v>
      </c>
      <c r="BG1049">
        <v>1</v>
      </c>
      <c r="BH1049">
        <v>1</v>
      </c>
      <c r="BI1049">
        <v>1</v>
      </c>
      <c r="BJ1049">
        <v>1</v>
      </c>
      <c r="BK1049">
        <v>1</v>
      </c>
      <c r="BL1049">
        <v>1</v>
      </c>
      <c r="BM1049">
        <v>1</v>
      </c>
      <c r="BN1049">
        <v>1</v>
      </c>
      <c r="BO1049">
        <v>1</v>
      </c>
      <c r="BP1049">
        <v>1</v>
      </c>
      <c r="BQ1049">
        <v>1</v>
      </c>
      <c r="BR1049">
        <v>1</v>
      </c>
      <c r="BS1049">
        <v>1</v>
      </c>
      <c r="BT1049">
        <v>1</v>
      </c>
      <c r="BU1049">
        <v>0</v>
      </c>
      <c r="BV1049">
        <v>0</v>
      </c>
      <c r="BW1049">
        <v>0</v>
      </c>
    </row>
    <row r="1050" spans="1:75" x14ac:dyDescent="0.25">
      <c r="A1050">
        <v>2449000</v>
      </c>
      <c r="B1050">
        <v>2</v>
      </c>
      <c r="C1050" s="1">
        <v>23071</v>
      </c>
      <c r="D1050">
        <v>1</v>
      </c>
      <c r="E1050">
        <v>41</v>
      </c>
      <c r="F1050">
        <v>225.8</v>
      </c>
      <c r="G1050">
        <v>4</v>
      </c>
      <c r="H1050">
        <v>25</v>
      </c>
      <c r="I1050">
        <v>1</v>
      </c>
      <c r="J1050">
        <v>1</v>
      </c>
      <c r="K1050">
        <v>0</v>
      </c>
      <c r="L1050">
        <v>1027.09997558594</v>
      </c>
      <c r="M1050">
        <v>1</v>
      </c>
      <c r="N1050">
        <v>2</v>
      </c>
      <c r="O1050">
        <v>6</v>
      </c>
      <c r="P1050">
        <v>21</v>
      </c>
      <c r="Q1050">
        <v>41</v>
      </c>
      <c r="R1050">
        <v>9</v>
      </c>
      <c r="S1050">
        <v>2</v>
      </c>
      <c r="T1050">
        <v>0</v>
      </c>
      <c r="U1050">
        <v>0</v>
      </c>
      <c r="V1050">
        <v>7</v>
      </c>
      <c r="W1050">
        <v>14</v>
      </c>
      <c r="X1050">
        <v>12</v>
      </c>
      <c r="Y1050">
        <v>14</v>
      </c>
      <c r="Z1050">
        <v>3</v>
      </c>
      <c r="AA1050">
        <v>2</v>
      </c>
      <c r="AB1050">
        <v>6</v>
      </c>
      <c r="AC1050">
        <v>6</v>
      </c>
      <c r="AD1050">
        <v>0</v>
      </c>
      <c r="AE1050">
        <v>0</v>
      </c>
      <c r="AF1050">
        <v>12</v>
      </c>
      <c r="AG1050">
        <v>14</v>
      </c>
      <c r="AH1050">
        <v>1</v>
      </c>
      <c r="AI1050">
        <v>3.8</v>
      </c>
      <c r="AJ1050">
        <v>17</v>
      </c>
      <c r="AK1050">
        <v>2</v>
      </c>
      <c r="AL1050">
        <v>0</v>
      </c>
      <c r="AM1050">
        <v>6</v>
      </c>
      <c r="AN1050">
        <v>14</v>
      </c>
      <c r="AO1050">
        <v>5</v>
      </c>
      <c r="AP1050">
        <v>5</v>
      </c>
      <c r="AQ1050">
        <v>1</v>
      </c>
      <c r="AR1050">
        <v>0</v>
      </c>
      <c r="AS1050">
        <v>1</v>
      </c>
      <c r="AT1050">
        <v>1</v>
      </c>
      <c r="AU1050">
        <v>1</v>
      </c>
      <c r="AV1050">
        <v>1</v>
      </c>
      <c r="AW1050">
        <v>1</v>
      </c>
      <c r="AX1050">
        <v>1</v>
      </c>
      <c r="AY1050">
        <v>1</v>
      </c>
      <c r="AZ1050">
        <v>1</v>
      </c>
      <c r="BA1050">
        <v>1</v>
      </c>
      <c r="BB1050">
        <v>1</v>
      </c>
      <c r="BC1050">
        <v>1</v>
      </c>
      <c r="BD1050">
        <v>1</v>
      </c>
      <c r="BE1050">
        <v>1</v>
      </c>
      <c r="BF1050">
        <v>1</v>
      </c>
      <c r="BG1050">
        <v>1</v>
      </c>
      <c r="BH1050">
        <v>1</v>
      </c>
      <c r="BI1050">
        <v>1</v>
      </c>
      <c r="BJ1050">
        <v>1</v>
      </c>
      <c r="BK1050">
        <v>1</v>
      </c>
      <c r="BL1050">
        <v>1</v>
      </c>
      <c r="BM1050">
        <v>1</v>
      </c>
      <c r="BN1050">
        <v>1</v>
      </c>
      <c r="BO1050">
        <v>1</v>
      </c>
      <c r="BP1050">
        <v>1</v>
      </c>
      <c r="BQ1050">
        <v>1</v>
      </c>
      <c r="BR1050">
        <v>1</v>
      </c>
      <c r="BS1050">
        <v>1</v>
      </c>
      <c r="BT1050">
        <v>1</v>
      </c>
      <c r="BU1050">
        <v>1</v>
      </c>
      <c r="BV1050">
        <v>1</v>
      </c>
      <c r="BW1050">
        <v>1</v>
      </c>
    </row>
    <row r="1051" spans="1:75" x14ac:dyDescent="0.25">
      <c r="A1051">
        <v>2449000</v>
      </c>
      <c r="B1051">
        <v>2</v>
      </c>
      <c r="C1051" s="1">
        <v>23102</v>
      </c>
      <c r="D1051">
        <v>1</v>
      </c>
      <c r="E1051">
        <v>4</v>
      </c>
      <c r="F1051">
        <v>4</v>
      </c>
      <c r="G1051">
        <v>18</v>
      </c>
      <c r="H1051">
        <v>1</v>
      </c>
      <c r="I1051">
        <v>1</v>
      </c>
      <c r="J1051">
        <v>1</v>
      </c>
      <c r="K1051">
        <v>0</v>
      </c>
      <c r="L1051">
        <v>1027.09997558594</v>
      </c>
      <c r="M1051">
        <v>1</v>
      </c>
      <c r="N1051">
        <v>0</v>
      </c>
      <c r="O1051">
        <v>0</v>
      </c>
      <c r="P1051">
        <v>0</v>
      </c>
      <c r="Q1051">
        <v>0</v>
      </c>
      <c r="R1051">
        <v>0</v>
      </c>
      <c r="S1051">
        <v>0</v>
      </c>
      <c r="T1051">
        <v>0</v>
      </c>
      <c r="U1051">
        <v>0</v>
      </c>
      <c r="V1051">
        <v>0</v>
      </c>
      <c r="W1051">
        <v>0</v>
      </c>
      <c r="X1051">
        <v>0</v>
      </c>
      <c r="Y1051">
        <v>0</v>
      </c>
      <c r="Z1051">
        <v>0</v>
      </c>
      <c r="AA1051">
        <v>0</v>
      </c>
      <c r="AB1051">
        <v>0</v>
      </c>
      <c r="AC1051">
        <v>0</v>
      </c>
      <c r="AD1051">
        <v>0</v>
      </c>
      <c r="AE1051">
        <v>4</v>
      </c>
      <c r="AF1051">
        <v>0</v>
      </c>
      <c r="AG1051">
        <v>0</v>
      </c>
      <c r="AH1051">
        <v>0</v>
      </c>
      <c r="AI1051">
        <v>0</v>
      </c>
      <c r="AJ1051">
        <v>0</v>
      </c>
      <c r="AK1051">
        <v>0</v>
      </c>
      <c r="AL1051">
        <v>0</v>
      </c>
      <c r="AM1051">
        <v>0</v>
      </c>
      <c r="AN1051">
        <v>0</v>
      </c>
      <c r="AO1051">
        <v>0</v>
      </c>
      <c r="AP1051">
        <v>0</v>
      </c>
      <c r="AQ1051">
        <v>0</v>
      </c>
      <c r="AS1051">
        <v>1</v>
      </c>
      <c r="AT1051">
        <v>1</v>
      </c>
      <c r="AU1051">
        <v>1</v>
      </c>
      <c r="AV1051">
        <v>1</v>
      </c>
      <c r="AW1051">
        <v>1</v>
      </c>
      <c r="AX1051">
        <v>1</v>
      </c>
      <c r="AY1051">
        <v>1</v>
      </c>
      <c r="AZ1051">
        <v>1</v>
      </c>
      <c r="BA1051">
        <v>1</v>
      </c>
      <c r="BB1051">
        <v>1</v>
      </c>
      <c r="BC1051">
        <v>1</v>
      </c>
      <c r="BD1051">
        <v>1</v>
      </c>
      <c r="BE1051">
        <v>1</v>
      </c>
      <c r="BF1051">
        <v>1</v>
      </c>
      <c r="BG1051">
        <v>1</v>
      </c>
      <c r="BH1051">
        <v>1</v>
      </c>
      <c r="BI1051">
        <v>1</v>
      </c>
      <c r="BJ1051">
        <v>1</v>
      </c>
      <c r="BK1051">
        <v>1</v>
      </c>
      <c r="BL1051">
        <v>1</v>
      </c>
      <c r="BM1051">
        <v>1</v>
      </c>
      <c r="BN1051">
        <v>1</v>
      </c>
      <c r="BO1051">
        <v>1</v>
      </c>
      <c r="BP1051">
        <v>1</v>
      </c>
      <c r="BQ1051">
        <v>1</v>
      </c>
      <c r="BR1051">
        <v>1</v>
      </c>
      <c r="BS1051">
        <v>1</v>
      </c>
      <c r="BT1051">
        <v>1</v>
      </c>
      <c r="BU1051">
        <v>1</v>
      </c>
      <c r="BV1051">
        <v>1</v>
      </c>
      <c r="BW1051">
        <v>0</v>
      </c>
    </row>
    <row r="1052" spans="1:75" x14ac:dyDescent="0.25">
      <c r="A1052">
        <v>2449000</v>
      </c>
      <c r="B1052">
        <v>2</v>
      </c>
      <c r="C1052" s="1">
        <v>23132</v>
      </c>
      <c r="D1052">
        <v>1</v>
      </c>
      <c r="E1052">
        <v>0</v>
      </c>
      <c r="F1052">
        <v>0</v>
      </c>
      <c r="G1052">
        <v>1</v>
      </c>
      <c r="I1052">
        <v>1</v>
      </c>
      <c r="J1052">
        <v>1</v>
      </c>
      <c r="K1052">
        <v>0</v>
      </c>
      <c r="L1052">
        <v>1027.09997558594</v>
      </c>
      <c r="M1052">
        <v>1</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1</v>
      </c>
      <c r="AT1052">
        <v>1</v>
      </c>
      <c r="AU1052">
        <v>1</v>
      </c>
      <c r="AV1052">
        <v>1</v>
      </c>
      <c r="AW1052">
        <v>1</v>
      </c>
      <c r="AX1052">
        <v>1</v>
      </c>
      <c r="AY1052">
        <v>1</v>
      </c>
      <c r="AZ1052">
        <v>1</v>
      </c>
      <c r="BA1052">
        <v>1</v>
      </c>
      <c r="BB1052">
        <v>1</v>
      </c>
      <c r="BC1052">
        <v>1</v>
      </c>
      <c r="BD1052">
        <v>1</v>
      </c>
      <c r="BE1052">
        <v>1</v>
      </c>
      <c r="BF1052">
        <v>1</v>
      </c>
      <c r="BG1052">
        <v>1</v>
      </c>
      <c r="BH1052">
        <v>1</v>
      </c>
      <c r="BI1052">
        <v>1</v>
      </c>
      <c r="BJ1052">
        <v>1</v>
      </c>
      <c r="BK1052">
        <v>1</v>
      </c>
      <c r="BL1052">
        <v>1</v>
      </c>
      <c r="BM1052">
        <v>1</v>
      </c>
      <c r="BN1052">
        <v>1</v>
      </c>
      <c r="BO1052">
        <v>1</v>
      </c>
      <c r="BP1052">
        <v>1</v>
      </c>
      <c r="BQ1052">
        <v>1</v>
      </c>
      <c r="BR1052">
        <v>1</v>
      </c>
      <c r="BS1052">
        <v>1</v>
      </c>
      <c r="BT1052">
        <v>1</v>
      </c>
      <c r="BU1052">
        <v>1</v>
      </c>
      <c r="BV1052">
        <v>1</v>
      </c>
      <c r="BW1052">
        <v>1</v>
      </c>
    </row>
    <row r="1053" spans="1:75" x14ac:dyDescent="0.25">
      <c r="A1053">
        <v>2449000</v>
      </c>
      <c r="B1053">
        <v>2</v>
      </c>
      <c r="C1053" s="1">
        <v>23163</v>
      </c>
      <c r="D1053">
        <v>1</v>
      </c>
      <c r="E1053">
        <v>9.1</v>
      </c>
      <c r="F1053">
        <v>35.1</v>
      </c>
      <c r="G1053">
        <v>15</v>
      </c>
      <c r="H1053">
        <v>6</v>
      </c>
      <c r="I1053">
        <v>1</v>
      </c>
      <c r="J1053">
        <v>1</v>
      </c>
      <c r="K1053">
        <v>0</v>
      </c>
      <c r="L1053">
        <v>1027.09997558594</v>
      </c>
      <c r="M1053">
        <v>1</v>
      </c>
      <c r="N1053">
        <v>0</v>
      </c>
      <c r="O1053">
        <v>0</v>
      </c>
      <c r="P1053">
        <v>0</v>
      </c>
      <c r="Q1053">
        <v>0</v>
      </c>
      <c r="R1053">
        <v>0</v>
      </c>
      <c r="S1053">
        <v>0</v>
      </c>
      <c r="T1053">
        <v>0</v>
      </c>
      <c r="U1053">
        <v>0</v>
      </c>
      <c r="V1053">
        <v>0</v>
      </c>
      <c r="W1053">
        <v>0</v>
      </c>
      <c r="X1053">
        <v>0</v>
      </c>
      <c r="Y1053">
        <v>0</v>
      </c>
      <c r="Z1053">
        <v>6</v>
      </c>
      <c r="AA1053">
        <v>0</v>
      </c>
      <c r="AB1053">
        <v>9.1</v>
      </c>
      <c r="AC1053">
        <v>0</v>
      </c>
      <c r="AD1053">
        <v>5</v>
      </c>
      <c r="AE1053">
        <v>5</v>
      </c>
      <c r="AF1053">
        <v>0</v>
      </c>
      <c r="AG1053">
        <v>6</v>
      </c>
      <c r="AH1053">
        <v>4</v>
      </c>
      <c r="AI1053">
        <v>0</v>
      </c>
      <c r="AJ1053">
        <v>0</v>
      </c>
      <c r="AK1053">
        <v>0</v>
      </c>
      <c r="AL1053">
        <v>0</v>
      </c>
      <c r="AM1053">
        <v>0</v>
      </c>
      <c r="AN1053">
        <v>0</v>
      </c>
      <c r="AO1053">
        <v>0</v>
      </c>
      <c r="AP1053">
        <v>0</v>
      </c>
      <c r="AQ1053">
        <v>0</v>
      </c>
      <c r="AS1053">
        <v>1</v>
      </c>
      <c r="AT1053">
        <v>1</v>
      </c>
      <c r="AU1053">
        <v>1</v>
      </c>
      <c r="AV1053">
        <v>1</v>
      </c>
      <c r="AW1053">
        <v>1</v>
      </c>
      <c r="AX1053">
        <v>1</v>
      </c>
      <c r="AY1053">
        <v>1</v>
      </c>
      <c r="AZ1053">
        <v>1</v>
      </c>
      <c r="BA1053">
        <v>1</v>
      </c>
      <c r="BB1053">
        <v>1</v>
      </c>
      <c r="BC1053">
        <v>1</v>
      </c>
      <c r="BD1053">
        <v>1</v>
      </c>
      <c r="BE1053">
        <v>1</v>
      </c>
      <c r="BF1053">
        <v>1</v>
      </c>
      <c r="BG1053">
        <v>1</v>
      </c>
      <c r="BH1053">
        <v>1</v>
      </c>
      <c r="BI1053">
        <v>1</v>
      </c>
      <c r="BJ1053">
        <v>1</v>
      </c>
      <c r="BK1053">
        <v>1</v>
      </c>
      <c r="BL1053">
        <v>1</v>
      </c>
      <c r="BM1053">
        <v>1</v>
      </c>
      <c r="BN1053">
        <v>1</v>
      </c>
      <c r="BO1053">
        <v>1</v>
      </c>
      <c r="BP1053">
        <v>1</v>
      </c>
      <c r="BQ1053">
        <v>1</v>
      </c>
      <c r="BR1053">
        <v>1</v>
      </c>
      <c r="BS1053">
        <v>1</v>
      </c>
      <c r="BT1053">
        <v>1</v>
      </c>
      <c r="BU1053">
        <v>1</v>
      </c>
      <c r="BV1053">
        <v>1</v>
      </c>
      <c r="BW1053">
        <v>0</v>
      </c>
    </row>
    <row r="1054" spans="1:75" x14ac:dyDescent="0.25">
      <c r="A1054">
        <v>2449000</v>
      </c>
      <c r="B1054">
        <v>2</v>
      </c>
      <c r="C1054" s="1">
        <v>23193</v>
      </c>
      <c r="D1054">
        <v>1</v>
      </c>
      <c r="E1054">
        <v>6</v>
      </c>
      <c r="F1054">
        <v>9</v>
      </c>
      <c r="G1054">
        <v>4</v>
      </c>
      <c r="H1054">
        <v>2</v>
      </c>
      <c r="I1054">
        <v>1</v>
      </c>
      <c r="J1054">
        <v>1</v>
      </c>
      <c r="K1054">
        <v>0</v>
      </c>
      <c r="L1054">
        <v>1027.09997558594</v>
      </c>
      <c r="M1054">
        <v>1</v>
      </c>
      <c r="N1054">
        <v>0</v>
      </c>
      <c r="O1054">
        <v>0</v>
      </c>
      <c r="P1054">
        <v>0</v>
      </c>
      <c r="Q1054">
        <v>6</v>
      </c>
      <c r="R1054">
        <v>3</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1</v>
      </c>
      <c r="AT1054">
        <v>1</v>
      </c>
      <c r="AU1054">
        <v>1</v>
      </c>
      <c r="AV1054">
        <v>1</v>
      </c>
      <c r="AW1054">
        <v>1</v>
      </c>
      <c r="AX1054">
        <v>1</v>
      </c>
      <c r="AY1054">
        <v>1</v>
      </c>
      <c r="AZ1054">
        <v>1</v>
      </c>
      <c r="BA1054">
        <v>1</v>
      </c>
      <c r="BB1054">
        <v>1</v>
      </c>
      <c r="BC1054">
        <v>1</v>
      </c>
      <c r="BD1054">
        <v>1</v>
      </c>
      <c r="BE1054">
        <v>1</v>
      </c>
      <c r="BF1054">
        <v>1</v>
      </c>
      <c r="BG1054">
        <v>1</v>
      </c>
      <c r="BH1054">
        <v>1</v>
      </c>
      <c r="BI1054">
        <v>1</v>
      </c>
      <c r="BJ1054">
        <v>1</v>
      </c>
      <c r="BK1054">
        <v>1</v>
      </c>
      <c r="BL1054">
        <v>1</v>
      </c>
      <c r="BM1054">
        <v>1</v>
      </c>
      <c r="BN1054">
        <v>1</v>
      </c>
      <c r="BO1054">
        <v>1</v>
      </c>
      <c r="BP1054">
        <v>1</v>
      </c>
      <c r="BQ1054">
        <v>1</v>
      </c>
      <c r="BR1054">
        <v>1</v>
      </c>
      <c r="BS1054">
        <v>1</v>
      </c>
      <c r="BT1054">
        <v>1</v>
      </c>
      <c r="BU1054">
        <v>1</v>
      </c>
      <c r="BV1054">
        <v>1</v>
      </c>
      <c r="BW1054">
        <v>1</v>
      </c>
    </row>
    <row r="1055" spans="1:75" x14ac:dyDescent="0.25">
      <c r="A1055">
        <v>2449000</v>
      </c>
      <c r="B1055">
        <v>2</v>
      </c>
      <c r="C1055" s="1">
        <v>23224</v>
      </c>
      <c r="D1055">
        <v>1</v>
      </c>
      <c r="E1055">
        <v>4</v>
      </c>
      <c r="F1055">
        <v>16</v>
      </c>
      <c r="G1055">
        <v>24</v>
      </c>
      <c r="H1055">
        <v>6</v>
      </c>
      <c r="I1055">
        <v>1</v>
      </c>
      <c r="J1055">
        <v>1</v>
      </c>
      <c r="K1055">
        <v>0</v>
      </c>
      <c r="L1055">
        <v>1027.09997558594</v>
      </c>
      <c r="M1055">
        <v>1</v>
      </c>
      <c r="N1055">
        <v>0</v>
      </c>
      <c r="O1055">
        <v>0</v>
      </c>
      <c r="P1055">
        <v>0</v>
      </c>
      <c r="Q1055">
        <v>0</v>
      </c>
      <c r="R1055">
        <v>0</v>
      </c>
      <c r="S1055">
        <v>2</v>
      </c>
      <c r="T1055">
        <v>0</v>
      </c>
      <c r="U1055">
        <v>0</v>
      </c>
      <c r="V1055">
        <v>0</v>
      </c>
      <c r="W1055">
        <v>0</v>
      </c>
      <c r="X1055">
        <v>0</v>
      </c>
      <c r="Y1055">
        <v>3</v>
      </c>
      <c r="Z1055">
        <v>0</v>
      </c>
      <c r="AA1055">
        <v>0</v>
      </c>
      <c r="AB1055">
        <v>0</v>
      </c>
      <c r="AC1055">
        <v>0</v>
      </c>
      <c r="AD1055">
        <v>0</v>
      </c>
      <c r="AE1055">
        <v>2</v>
      </c>
      <c r="AF1055">
        <v>0</v>
      </c>
      <c r="AG1055">
        <v>0</v>
      </c>
      <c r="AH1055">
        <v>0</v>
      </c>
      <c r="AI1055">
        <v>0</v>
      </c>
      <c r="AJ1055">
        <v>0</v>
      </c>
      <c r="AK1055">
        <v>4</v>
      </c>
      <c r="AL1055">
        <v>2</v>
      </c>
      <c r="AM1055">
        <v>3</v>
      </c>
      <c r="AN1055">
        <v>0</v>
      </c>
      <c r="AO1055">
        <v>0</v>
      </c>
      <c r="AP1055">
        <v>0</v>
      </c>
      <c r="AQ1055">
        <v>0</v>
      </c>
      <c r="AR1055">
        <v>0</v>
      </c>
      <c r="AS1055">
        <v>1</v>
      </c>
      <c r="AT1055">
        <v>1</v>
      </c>
      <c r="AU1055">
        <v>1</v>
      </c>
      <c r="AV1055">
        <v>1</v>
      </c>
      <c r="AW1055">
        <v>1</v>
      </c>
      <c r="AX1055">
        <v>1</v>
      </c>
      <c r="AY1055">
        <v>1</v>
      </c>
      <c r="AZ1055">
        <v>1</v>
      </c>
      <c r="BA1055">
        <v>1</v>
      </c>
      <c r="BB1055">
        <v>1</v>
      </c>
      <c r="BC1055">
        <v>1</v>
      </c>
      <c r="BD1055">
        <v>1</v>
      </c>
      <c r="BE1055">
        <v>1</v>
      </c>
      <c r="BF1055">
        <v>1</v>
      </c>
      <c r="BG1055">
        <v>1</v>
      </c>
      <c r="BH1055">
        <v>1</v>
      </c>
      <c r="BI1055">
        <v>1</v>
      </c>
      <c r="BJ1055">
        <v>1</v>
      </c>
      <c r="BK1055">
        <v>1</v>
      </c>
      <c r="BL1055">
        <v>1</v>
      </c>
      <c r="BM1055">
        <v>1</v>
      </c>
      <c r="BN1055">
        <v>1</v>
      </c>
      <c r="BO1055">
        <v>1</v>
      </c>
      <c r="BP1055">
        <v>1</v>
      </c>
      <c r="BQ1055">
        <v>1</v>
      </c>
      <c r="BR1055">
        <v>1</v>
      </c>
      <c r="BS1055">
        <v>1</v>
      </c>
      <c r="BT1055">
        <v>1</v>
      </c>
      <c r="BU1055">
        <v>1</v>
      </c>
      <c r="BV1055">
        <v>1</v>
      </c>
      <c r="BW1055">
        <v>1</v>
      </c>
    </row>
    <row r="1056" spans="1:75" x14ac:dyDescent="0.25">
      <c r="A1056">
        <v>2449000</v>
      </c>
      <c r="B1056">
        <v>2</v>
      </c>
      <c r="C1056" s="1">
        <v>23255</v>
      </c>
      <c r="D1056">
        <v>1</v>
      </c>
      <c r="E1056">
        <v>9</v>
      </c>
      <c r="F1056">
        <v>52.3</v>
      </c>
      <c r="G1056">
        <v>29</v>
      </c>
      <c r="H1056">
        <v>8</v>
      </c>
      <c r="I1056">
        <v>1</v>
      </c>
      <c r="J1056">
        <v>1</v>
      </c>
      <c r="K1056">
        <v>0</v>
      </c>
      <c r="L1056">
        <v>1027.09997558594</v>
      </c>
      <c r="M1056">
        <v>1</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5</v>
      </c>
      <c r="AJ1056">
        <v>6</v>
      </c>
      <c r="AK1056">
        <v>0</v>
      </c>
      <c r="AL1056">
        <v>8</v>
      </c>
      <c r="AM1056">
        <v>6.2</v>
      </c>
      <c r="AN1056">
        <v>4.0999999999999996</v>
      </c>
      <c r="AO1056">
        <v>6</v>
      </c>
      <c r="AP1056">
        <v>9</v>
      </c>
      <c r="AQ1056">
        <v>8</v>
      </c>
      <c r="AS1056">
        <v>1</v>
      </c>
      <c r="AT1056">
        <v>1</v>
      </c>
      <c r="AU1056">
        <v>1</v>
      </c>
      <c r="AV1056">
        <v>1</v>
      </c>
      <c r="AW1056">
        <v>1</v>
      </c>
      <c r="AX1056">
        <v>1</v>
      </c>
      <c r="AY1056">
        <v>1</v>
      </c>
      <c r="AZ1056">
        <v>1</v>
      </c>
      <c r="BA1056">
        <v>1</v>
      </c>
      <c r="BB1056">
        <v>1</v>
      </c>
      <c r="BC1056">
        <v>1</v>
      </c>
      <c r="BD1056">
        <v>1</v>
      </c>
      <c r="BE1056">
        <v>1</v>
      </c>
      <c r="BF1056">
        <v>1</v>
      </c>
      <c r="BG1056">
        <v>1</v>
      </c>
      <c r="BH1056">
        <v>1</v>
      </c>
      <c r="BI1056">
        <v>1</v>
      </c>
      <c r="BJ1056">
        <v>1</v>
      </c>
      <c r="BK1056">
        <v>1</v>
      </c>
      <c r="BL1056">
        <v>1</v>
      </c>
      <c r="BM1056">
        <v>1</v>
      </c>
      <c r="BN1056">
        <v>1</v>
      </c>
      <c r="BO1056">
        <v>1</v>
      </c>
      <c r="BP1056">
        <v>1</v>
      </c>
      <c r="BQ1056">
        <v>1</v>
      </c>
      <c r="BR1056">
        <v>1</v>
      </c>
      <c r="BS1056">
        <v>1</v>
      </c>
      <c r="BT1056">
        <v>1</v>
      </c>
      <c r="BU1056">
        <v>1</v>
      </c>
      <c r="BV1056">
        <v>1</v>
      </c>
      <c r="BW1056">
        <v>0</v>
      </c>
    </row>
    <row r="1057" spans="1:75" x14ac:dyDescent="0.25">
      <c r="A1057">
        <v>2449000</v>
      </c>
      <c r="B1057">
        <v>2</v>
      </c>
      <c r="C1057" s="1">
        <v>23285</v>
      </c>
      <c r="D1057">
        <v>1</v>
      </c>
      <c r="E1057">
        <v>17</v>
      </c>
      <c r="F1057">
        <v>186</v>
      </c>
      <c r="G1057">
        <v>17</v>
      </c>
      <c r="H1057">
        <v>24</v>
      </c>
      <c r="I1057">
        <v>1</v>
      </c>
      <c r="J1057">
        <v>1</v>
      </c>
      <c r="K1057">
        <v>0</v>
      </c>
      <c r="L1057">
        <v>1027.09997558594</v>
      </c>
      <c r="M1057">
        <v>1</v>
      </c>
      <c r="N1057">
        <v>16</v>
      </c>
      <c r="O1057">
        <v>4</v>
      </c>
      <c r="P1057">
        <v>5</v>
      </c>
      <c r="Q1057">
        <v>0</v>
      </c>
      <c r="R1057">
        <v>0</v>
      </c>
      <c r="S1057">
        <v>6</v>
      </c>
      <c r="T1057">
        <v>9</v>
      </c>
      <c r="U1057">
        <v>5</v>
      </c>
      <c r="V1057">
        <v>3</v>
      </c>
      <c r="W1057">
        <v>0</v>
      </c>
      <c r="X1057">
        <v>7</v>
      </c>
      <c r="Y1057">
        <v>14</v>
      </c>
      <c r="Z1057">
        <v>3</v>
      </c>
      <c r="AA1057">
        <v>6</v>
      </c>
      <c r="AB1057">
        <v>0</v>
      </c>
      <c r="AC1057">
        <v>2</v>
      </c>
      <c r="AD1057">
        <v>17</v>
      </c>
      <c r="AE1057">
        <v>4</v>
      </c>
      <c r="AF1057">
        <v>9</v>
      </c>
      <c r="AG1057">
        <v>3</v>
      </c>
      <c r="AH1057">
        <v>4</v>
      </c>
      <c r="AI1057">
        <v>14</v>
      </c>
      <c r="AJ1057">
        <v>12</v>
      </c>
      <c r="AK1057">
        <v>9</v>
      </c>
      <c r="AL1057">
        <v>15</v>
      </c>
      <c r="AM1057">
        <v>2</v>
      </c>
      <c r="AN1057">
        <v>14</v>
      </c>
      <c r="AO1057">
        <v>3</v>
      </c>
      <c r="AP1057">
        <v>0</v>
      </c>
      <c r="AQ1057">
        <v>0</v>
      </c>
      <c r="AR1057">
        <v>0</v>
      </c>
      <c r="AS1057">
        <v>1</v>
      </c>
      <c r="AT1057">
        <v>1</v>
      </c>
      <c r="AU1057">
        <v>1</v>
      </c>
      <c r="AV1057">
        <v>1</v>
      </c>
      <c r="AW1057">
        <v>1</v>
      </c>
      <c r="AX1057">
        <v>1</v>
      </c>
      <c r="AY1057">
        <v>1</v>
      </c>
      <c r="AZ1057">
        <v>1</v>
      </c>
      <c r="BA1057">
        <v>1</v>
      </c>
      <c r="BB1057">
        <v>1</v>
      </c>
      <c r="BC1057">
        <v>1</v>
      </c>
      <c r="BD1057">
        <v>1</v>
      </c>
      <c r="BE1057">
        <v>1</v>
      </c>
      <c r="BF1057">
        <v>1</v>
      </c>
      <c r="BG1057">
        <v>1</v>
      </c>
      <c r="BH1057">
        <v>1</v>
      </c>
      <c r="BI1057">
        <v>1</v>
      </c>
      <c r="BJ1057">
        <v>1</v>
      </c>
      <c r="BK1057">
        <v>1</v>
      </c>
      <c r="BL1057">
        <v>1</v>
      </c>
      <c r="BM1057">
        <v>1</v>
      </c>
      <c r="BN1057">
        <v>1</v>
      </c>
      <c r="BO1057">
        <v>1</v>
      </c>
      <c r="BP1057">
        <v>1</v>
      </c>
      <c r="BQ1057">
        <v>1</v>
      </c>
      <c r="BR1057">
        <v>1</v>
      </c>
      <c r="BS1057">
        <v>1</v>
      </c>
      <c r="BT1057">
        <v>1</v>
      </c>
      <c r="BU1057">
        <v>1</v>
      </c>
      <c r="BV1057">
        <v>1</v>
      </c>
      <c r="BW1057">
        <v>1</v>
      </c>
    </row>
    <row r="1058" spans="1:75" x14ac:dyDescent="0.25">
      <c r="A1058">
        <v>2449000</v>
      </c>
      <c r="B1058">
        <v>2</v>
      </c>
      <c r="C1058" s="1">
        <v>23316</v>
      </c>
      <c r="D1058">
        <v>1</v>
      </c>
      <c r="E1058">
        <v>18</v>
      </c>
      <c r="F1058">
        <v>191.4</v>
      </c>
      <c r="G1058">
        <v>29</v>
      </c>
      <c r="H1058">
        <v>18</v>
      </c>
      <c r="I1058">
        <v>1</v>
      </c>
      <c r="J1058">
        <v>1</v>
      </c>
      <c r="K1058">
        <v>0</v>
      </c>
      <c r="L1058">
        <v>1027.09997558594</v>
      </c>
      <c r="M1058">
        <v>1</v>
      </c>
      <c r="N1058">
        <v>0</v>
      </c>
      <c r="O1058">
        <v>0</v>
      </c>
      <c r="P1058">
        <v>0</v>
      </c>
      <c r="Q1058">
        <v>0</v>
      </c>
      <c r="R1058">
        <v>0</v>
      </c>
      <c r="S1058">
        <v>0</v>
      </c>
      <c r="T1058">
        <v>6</v>
      </c>
      <c r="U1058">
        <v>7</v>
      </c>
      <c r="V1058">
        <v>14</v>
      </c>
      <c r="W1058">
        <v>9</v>
      </c>
      <c r="X1058">
        <v>14</v>
      </c>
      <c r="Y1058">
        <v>3</v>
      </c>
      <c r="Z1058">
        <v>15</v>
      </c>
      <c r="AA1058">
        <v>17</v>
      </c>
      <c r="AB1058">
        <v>14</v>
      </c>
      <c r="AC1058">
        <v>12</v>
      </c>
      <c r="AD1058">
        <v>6</v>
      </c>
      <c r="AE1058">
        <v>5</v>
      </c>
      <c r="AF1058">
        <v>10</v>
      </c>
      <c r="AG1058">
        <v>14.4</v>
      </c>
      <c r="AH1058">
        <v>12</v>
      </c>
      <c r="AI1058">
        <v>0</v>
      </c>
      <c r="AJ1058">
        <v>0</v>
      </c>
      <c r="AK1058">
        <v>0</v>
      </c>
      <c r="AL1058">
        <v>0</v>
      </c>
      <c r="AM1058">
        <v>0</v>
      </c>
      <c r="AN1058">
        <v>0</v>
      </c>
      <c r="AO1058">
        <v>6</v>
      </c>
      <c r="AP1058">
        <v>18</v>
      </c>
      <c r="AQ1058">
        <v>9</v>
      </c>
      <c r="AS1058">
        <v>1</v>
      </c>
      <c r="AT1058">
        <v>1</v>
      </c>
      <c r="AU1058">
        <v>1</v>
      </c>
      <c r="AV1058">
        <v>1</v>
      </c>
      <c r="AW1058">
        <v>1</v>
      </c>
      <c r="AX1058">
        <v>1</v>
      </c>
      <c r="AY1058">
        <v>1</v>
      </c>
      <c r="AZ1058">
        <v>1</v>
      </c>
      <c r="BA1058">
        <v>1</v>
      </c>
      <c r="BB1058">
        <v>1</v>
      </c>
      <c r="BC1058">
        <v>1</v>
      </c>
      <c r="BD1058">
        <v>1</v>
      </c>
      <c r="BE1058">
        <v>1</v>
      </c>
      <c r="BF1058">
        <v>1</v>
      </c>
      <c r="BG1058">
        <v>1</v>
      </c>
      <c r="BH1058">
        <v>1</v>
      </c>
      <c r="BI1058">
        <v>1</v>
      </c>
      <c r="BJ1058">
        <v>1</v>
      </c>
      <c r="BK1058">
        <v>1</v>
      </c>
      <c r="BL1058">
        <v>1</v>
      </c>
      <c r="BM1058">
        <v>1</v>
      </c>
      <c r="BN1058">
        <v>1</v>
      </c>
      <c r="BO1058">
        <v>1</v>
      </c>
      <c r="BP1058">
        <v>1</v>
      </c>
      <c r="BQ1058">
        <v>1</v>
      </c>
      <c r="BR1058">
        <v>1</v>
      </c>
      <c r="BS1058">
        <v>1</v>
      </c>
      <c r="BT1058">
        <v>1</v>
      </c>
      <c r="BU1058">
        <v>1</v>
      </c>
      <c r="BV1058">
        <v>1</v>
      </c>
      <c r="BW1058">
        <v>0</v>
      </c>
    </row>
    <row r="1059" spans="1:75" x14ac:dyDescent="0.25">
      <c r="A1059">
        <v>2449000</v>
      </c>
      <c r="B1059">
        <v>2</v>
      </c>
      <c r="C1059" s="1">
        <v>23346</v>
      </c>
      <c r="D1059">
        <v>1</v>
      </c>
      <c r="E1059">
        <v>22</v>
      </c>
      <c r="F1059">
        <v>122</v>
      </c>
      <c r="G1059">
        <v>5</v>
      </c>
      <c r="H1059">
        <v>11</v>
      </c>
      <c r="I1059">
        <v>1</v>
      </c>
      <c r="J1059">
        <v>1</v>
      </c>
      <c r="K1059">
        <v>0</v>
      </c>
      <c r="L1059">
        <v>1027.09997558594</v>
      </c>
      <c r="M1059">
        <v>1</v>
      </c>
      <c r="N1059">
        <v>0</v>
      </c>
      <c r="O1059">
        <v>0</v>
      </c>
      <c r="P1059">
        <v>0</v>
      </c>
      <c r="Q1059">
        <v>10</v>
      </c>
      <c r="R1059">
        <v>22</v>
      </c>
      <c r="S1059">
        <v>16</v>
      </c>
      <c r="T1059">
        <v>7</v>
      </c>
      <c r="U1059">
        <v>9</v>
      </c>
      <c r="V1059">
        <v>15</v>
      </c>
      <c r="W1059">
        <v>8</v>
      </c>
      <c r="X1059">
        <v>17</v>
      </c>
      <c r="Y1059">
        <v>9</v>
      </c>
      <c r="Z1059">
        <v>0</v>
      </c>
      <c r="AA1059">
        <v>0</v>
      </c>
      <c r="AB1059">
        <v>0</v>
      </c>
      <c r="AC1059">
        <v>0</v>
      </c>
      <c r="AD1059">
        <v>0</v>
      </c>
      <c r="AE1059">
        <v>0</v>
      </c>
      <c r="AF1059">
        <v>4</v>
      </c>
      <c r="AG1059">
        <v>0</v>
      </c>
      <c r="AH1059">
        <v>5</v>
      </c>
      <c r="AI1059">
        <v>0</v>
      </c>
      <c r="AJ1059">
        <v>0</v>
      </c>
      <c r="AK1059">
        <v>0</v>
      </c>
      <c r="AL1059">
        <v>0</v>
      </c>
      <c r="AM1059">
        <v>0</v>
      </c>
      <c r="AN1059">
        <v>0</v>
      </c>
      <c r="AO1059">
        <v>0</v>
      </c>
      <c r="AP1059">
        <v>0</v>
      </c>
      <c r="AQ1059">
        <v>0</v>
      </c>
      <c r="AR1059">
        <v>0</v>
      </c>
      <c r="AS1059">
        <v>1</v>
      </c>
      <c r="AT1059">
        <v>1</v>
      </c>
      <c r="AU1059">
        <v>1</v>
      </c>
      <c r="AV1059">
        <v>1</v>
      </c>
      <c r="AW1059">
        <v>1</v>
      </c>
      <c r="AX1059">
        <v>1</v>
      </c>
      <c r="AY1059">
        <v>1</v>
      </c>
      <c r="AZ1059">
        <v>1</v>
      </c>
      <c r="BA1059">
        <v>1</v>
      </c>
      <c r="BB1059">
        <v>1</v>
      </c>
      <c r="BC1059">
        <v>1</v>
      </c>
      <c r="BD1059">
        <v>1</v>
      </c>
      <c r="BE1059">
        <v>1</v>
      </c>
      <c r="BF1059">
        <v>1</v>
      </c>
      <c r="BG1059">
        <v>1</v>
      </c>
      <c r="BH1059">
        <v>1</v>
      </c>
      <c r="BI1059">
        <v>1</v>
      </c>
      <c r="BJ1059">
        <v>1</v>
      </c>
      <c r="BK1059">
        <v>1</v>
      </c>
      <c r="BL1059">
        <v>1</v>
      </c>
      <c r="BM1059">
        <v>1</v>
      </c>
      <c r="BN1059">
        <v>1</v>
      </c>
      <c r="BO1059">
        <v>1</v>
      </c>
      <c r="BP1059">
        <v>1</v>
      </c>
      <c r="BQ1059">
        <v>1</v>
      </c>
      <c r="BR1059">
        <v>1</v>
      </c>
      <c r="BS1059">
        <v>1</v>
      </c>
      <c r="BT1059">
        <v>1</v>
      </c>
      <c r="BU1059">
        <v>1</v>
      </c>
      <c r="BV1059">
        <v>1</v>
      </c>
      <c r="BW1059">
        <v>1</v>
      </c>
    </row>
    <row r="1060" spans="1:75" x14ac:dyDescent="0.25">
      <c r="A1060">
        <v>2449000</v>
      </c>
      <c r="B1060">
        <v>2</v>
      </c>
      <c r="C1060" s="1">
        <v>23377</v>
      </c>
      <c r="D1060">
        <v>1</v>
      </c>
      <c r="E1060">
        <v>17</v>
      </c>
      <c r="F1060">
        <v>40</v>
      </c>
      <c r="G1060">
        <v>17</v>
      </c>
      <c r="H1060">
        <v>6</v>
      </c>
      <c r="I1060">
        <v>1</v>
      </c>
      <c r="J1060">
        <v>1</v>
      </c>
      <c r="K1060">
        <v>0</v>
      </c>
      <c r="L1060">
        <v>1370.90002441406</v>
      </c>
      <c r="M1060">
        <v>1</v>
      </c>
      <c r="N1060">
        <v>5</v>
      </c>
      <c r="O1060">
        <v>6</v>
      </c>
      <c r="P1060">
        <v>0</v>
      </c>
      <c r="Q1060">
        <v>0</v>
      </c>
      <c r="R1060">
        <v>0</v>
      </c>
      <c r="S1060">
        <v>0</v>
      </c>
      <c r="T1060">
        <v>0</v>
      </c>
      <c r="U1060">
        <v>0</v>
      </c>
      <c r="V1060">
        <v>0</v>
      </c>
      <c r="W1060">
        <v>0</v>
      </c>
      <c r="X1060">
        <v>0</v>
      </c>
      <c r="Y1060">
        <v>0</v>
      </c>
      <c r="Z1060">
        <v>0</v>
      </c>
      <c r="AA1060">
        <v>0</v>
      </c>
      <c r="AB1060">
        <v>0</v>
      </c>
      <c r="AC1060">
        <v>4</v>
      </c>
      <c r="AD1060">
        <v>17</v>
      </c>
      <c r="AE1060">
        <v>6</v>
      </c>
      <c r="AF1060">
        <v>2</v>
      </c>
      <c r="AG1060">
        <v>0</v>
      </c>
      <c r="AH1060">
        <v>0</v>
      </c>
      <c r="AI1060">
        <v>0</v>
      </c>
      <c r="AJ1060">
        <v>0</v>
      </c>
      <c r="AK1060">
        <v>0</v>
      </c>
      <c r="AL1060">
        <v>0</v>
      </c>
      <c r="AM1060">
        <v>0</v>
      </c>
      <c r="AN1060">
        <v>0</v>
      </c>
      <c r="AO1060">
        <v>0</v>
      </c>
      <c r="AP1060">
        <v>0</v>
      </c>
      <c r="AQ1060">
        <v>0</v>
      </c>
      <c r="AR1060">
        <v>0</v>
      </c>
      <c r="AS1060">
        <v>1</v>
      </c>
      <c r="AT1060">
        <v>1</v>
      </c>
      <c r="AU1060">
        <v>1</v>
      </c>
      <c r="AV1060">
        <v>1</v>
      </c>
      <c r="AW1060">
        <v>1</v>
      </c>
      <c r="AX1060">
        <v>1</v>
      </c>
      <c r="AY1060">
        <v>1</v>
      </c>
      <c r="AZ1060">
        <v>1</v>
      </c>
      <c r="BA1060">
        <v>1</v>
      </c>
      <c r="BB1060">
        <v>1</v>
      </c>
      <c r="BC1060">
        <v>1</v>
      </c>
      <c r="BD1060">
        <v>1</v>
      </c>
      <c r="BE1060">
        <v>1</v>
      </c>
      <c r="BF1060">
        <v>1</v>
      </c>
      <c r="BG1060">
        <v>1</v>
      </c>
      <c r="BH1060">
        <v>1</v>
      </c>
      <c r="BI1060">
        <v>1</v>
      </c>
      <c r="BJ1060">
        <v>1</v>
      </c>
      <c r="BK1060">
        <v>1</v>
      </c>
      <c r="BL1060">
        <v>1</v>
      </c>
      <c r="BM1060">
        <v>1</v>
      </c>
      <c r="BN1060">
        <v>1</v>
      </c>
      <c r="BO1060">
        <v>1</v>
      </c>
      <c r="BP1060">
        <v>1</v>
      </c>
      <c r="BQ1060">
        <v>1</v>
      </c>
      <c r="BR1060">
        <v>1</v>
      </c>
      <c r="BS1060">
        <v>1</v>
      </c>
      <c r="BT1060">
        <v>1</v>
      </c>
      <c r="BU1060">
        <v>1</v>
      </c>
      <c r="BV1060">
        <v>1</v>
      </c>
      <c r="BW1060">
        <v>1</v>
      </c>
    </row>
    <row r="1061" spans="1:75" x14ac:dyDescent="0.25">
      <c r="A1061">
        <v>2449000</v>
      </c>
      <c r="B1061">
        <v>2</v>
      </c>
      <c r="C1061" s="1">
        <v>23408</v>
      </c>
      <c r="D1061">
        <v>1</v>
      </c>
      <c r="E1061">
        <v>15</v>
      </c>
      <c r="F1061">
        <v>192</v>
      </c>
      <c r="G1061">
        <v>16</v>
      </c>
      <c r="H1061">
        <v>21</v>
      </c>
      <c r="I1061">
        <v>1</v>
      </c>
      <c r="J1061">
        <v>1</v>
      </c>
      <c r="K1061">
        <v>0</v>
      </c>
      <c r="L1061">
        <v>1370.90002441406</v>
      </c>
      <c r="M1061">
        <v>1</v>
      </c>
      <c r="N1061">
        <v>0</v>
      </c>
      <c r="O1061">
        <v>14</v>
      </c>
      <c r="P1061">
        <v>9</v>
      </c>
      <c r="Q1061">
        <v>5</v>
      </c>
      <c r="R1061">
        <v>3</v>
      </c>
      <c r="S1061">
        <v>4</v>
      </c>
      <c r="T1061">
        <v>0</v>
      </c>
      <c r="U1061">
        <v>0</v>
      </c>
      <c r="V1061">
        <v>0</v>
      </c>
      <c r="W1061">
        <v>14</v>
      </c>
      <c r="X1061">
        <v>5</v>
      </c>
      <c r="Y1061">
        <v>8</v>
      </c>
      <c r="Z1061">
        <v>5</v>
      </c>
      <c r="AA1061">
        <v>11</v>
      </c>
      <c r="AB1061">
        <v>10</v>
      </c>
      <c r="AC1061">
        <v>15</v>
      </c>
      <c r="AD1061">
        <v>10</v>
      </c>
      <c r="AE1061">
        <v>9</v>
      </c>
      <c r="AF1061">
        <v>14</v>
      </c>
      <c r="AG1061">
        <v>7</v>
      </c>
      <c r="AH1061">
        <v>9</v>
      </c>
      <c r="AI1061">
        <v>14</v>
      </c>
      <c r="AJ1061">
        <v>5</v>
      </c>
      <c r="AK1061">
        <v>12</v>
      </c>
      <c r="AL1061">
        <v>9</v>
      </c>
      <c r="AM1061">
        <v>0</v>
      </c>
      <c r="AN1061">
        <v>0</v>
      </c>
      <c r="AO1061">
        <v>0</v>
      </c>
      <c r="AP1061">
        <v>0</v>
      </c>
      <c r="AS1061">
        <v>1</v>
      </c>
      <c r="AT1061">
        <v>1</v>
      </c>
      <c r="AU1061">
        <v>1</v>
      </c>
      <c r="AV1061">
        <v>1</v>
      </c>
      <c r="AW1061">
        <v>1</v>
      </c>
      <c r="AX1061">
        <v>1</v>
      </c>
      <c r="AY1061">
        <v>1</v>
      </c>
      <c r="AZ1061">
        <v>1</v>
      </c>
      <c r="BA1061">
        <v>1</v>
      </c>
      <c r="BB1061">
        <v>1</v>
      </c>
      <c r="BC1061">
        <v>1</v>
      </c>
      <c r="BD1061">
        <v>1</v>
      </c>
      <c r="BE1061">
        <v>1</v>
      </c>
      <c r="BF1061">
        <v>1</v>
      </c>
      <c r="BG1061">
        <v>1</v>
      </c>
      <c r="BH1061">
        <v>1</v>
      </c>
      <c r="BI1061">
        <v>1</v>
      </c>
      <c r="BJ1061">
        <v>1</v>
      </c>
      <c r="BK1061">
        <v>1</v>
      </c>
      <c r="BL1061">
        <v>1</v>
      </c>
      <c r="BM1061">
        <v>1</v>
      </c>
      <c r="BN1061">
        <v>1</v>
      </c>
      <c r="BO1061">
        <v>1</v>
      </c>
      <c r="BP1061">
        <v>1</v>
      </c>
      <c r="BQ1061">
        <v>1</v>
      </c>
      <c r="BR1061">
        <v>1</v>
      </c>
      <c r="BS1061">
        <v>1</v>
      </c>
      <c r="BT1061">
        <v>1</v>
      </c>
      <c r="BU1061">
        <v>1</v>
      </c>
      <c r="BV1061">
        <v>0</v>
      </c>
      <c r="BW1061">
        <v>0</v>
      </c>
    </row>
    <row r="1062" spans="1:75" x14ac:dyDescent="0.25">
      <c r="A1062">
        <v>2449000</v>
      </c>
      <c r="B1062">
        <v>2</v>
      </c>
      <c r="C1062" s="1">
        <v>23437</v>
      </c>
      <c r="D1062">
        <v>1</v>
      </c>
      <c r="E1062">
        <v>28</v>
      </c>
      <c r="F1062">
        <v>138.80000000000001</v>
      </c>
      <c r="G1062">
        <v>14</v>
      </c>
      <c r="H1062">
        <v>12</v>
      </c>
      <c r="I1062">
        <v>1</v>
      </c>
      <c r="J1062">
        <v>1</v>
      </c>
      <c r="K1062">
        <v>0</v>
      </c>
      <c r="L1062">
        <v>1370.90002441406</v>
      </c>
      <c r="M1062">
        <v>1</v>
      </c>
      <c r="N1062">
        <v>0</v>
      </c>
      <c r="O1062">
        <v>8</v>
      </c>
      <c r="P1062">
        <v>5</v>
      </c>
      <c r="Q1062">
        <v>0</v>
      </c>
      <c r="R1062">
        <v>0</v>
      </c>
      <c r="S1062">
        <v>0</v>
      </c>
      <c r="T1062">
        <v>12</v>
      </c>
      <c r="U1062">
        <v>8</v>
      </c>
      <c r="V1062">
        <v>0</v>
      </c>
      <c r="W1062">
        <v>0</v>
      </c>
      <c r="X1062">
        <v>0</v>
      </c>
      <c r="Y1062">
        <v>0</v>
      </c>
      <c r="Z1062">
        <v>0</v>
      </c>
      <c r="AA1062">
        <v>28</v>
      </c>
      <c r="AB1062">
        <v>9</v>
      </c>
      <c r="AC1062">
        <v>9</v>
      </c>
      <c r="AD1062">
        <v>0</v>
      </c>
      <c r="AE1062">
        <v>0</v>
      </c>
      <c r="AF1062">
        <v>0</v>
      </c>
      <c r="AG1062">
        <v>0</v>
      </c>
      <c r="AH1062">
        <v>0</v>
      </c>
      <c r="AI1062">
        <v>0</v>
      </c>
      <c r="AJ1062">
        <v>0</v>
      </c>
      <c r="AK1062">
        <v>0</v>
      </c>
      <c r="AL1062">
        <v>0</v>
      </c>
      <c r="AM1062">
        <v>8</v>
      </c>
      <c r="AN1062">
        <v>0</v>
      </c>
      <c r="AO1062">
        <v>15.2</v>
      </c>
      <c r="AP1062">
        <v>20.6</v>
      </c>
      <c r="AQ1062">
        <v>9</v>
      </c>
      <c r="AR1062">
        <v>7</v>
      </c>
      <c r="AS1062">
        <v>1</v>
      </c>
      <c r="AT1062">
        <v>1</v>
      </c>
      <c r="AU1062">
        <v>1</v>
      </c>
      <c r="AV1062">
        <v>1</v>
      </c>
      <c r="AW1062">
        <v>1</v>
      </c>
      <c r="AX1062">
        <v>1</v>
      </c>
      <c r="AY1062">
        <v>1</v>
      </c>
      <c r="AZ1062">
        <v>1</v>
      </c>
      <c r="BA1062">
        <v>1</v>
      </c>
      <c r="BB1062">
        <v>1</v>
      </c>
      <c r="BC1062">
        <v>1</v>
      </c>
      <c r="BD1062">
        <v>1</v>
      </c>
      <c r="BE1062">
        <v>1</v>
      </c>
      <c r="BF1062">
        <v>1</v>
      </c>
      <c r="BG1062">
        <v>1</v>
      </c>
      <c r="BH1062">
        <v>1</v>
      </c>
      <c r="BI1062">
        <v>1</v>
      </c>
      <c r="BJ1062">
        <v>1</v>
      </c>
      <c r="BK1062">
        <v>1</v>
      </c>
      <c r="BL1062">
        <v>1</v>
      </c>
      <c r="BM1062">
        <v>1</v>
      </c>
      <c r="BN1062">
        <v>1</v>
      </c>
      <c r="BO1062">
        <v>1</v>
      </c>
      <c r="BP1062">
        <v>1</v>
      </c>
      <c r="BQ1062">
        <v>1</v>
      </c>
      <c r="BR1062">
        <v>1</v>
      </c>
      <c r="BS1062">
        <v>1</v>
      </c>
      <c r="BT1062">
        <v>1</v>
      </c>
      <c r="BU1062">
        <v>1</v>
      </c>
      <c r="BV1062">
        <v>1</v>
      </c>
      <c r="BW1062">
        <v>1</v>
      </c>
    </row>
    <row r="1063" spans="1:75" x14ac:dyDescent="0.25">
      <c r="A1063">
        <v>2449000</v>
      </c>
      <c r="B1063">
        <v>2</v>
      </c>
      <c r="C1063" s="1">
        <v>23468</v>
      </c>
      <c r="D1063">
        <v>1</v>
      </c>
      <c r="E1063">
        <v>40</v>
      </c>
      <c r="F1063">
        <v>87</v>
      </c>
      <c r="G1063">
        <v>7</v>
      </c>
      <c r="H1063">
        <v>7</v>
      </c>
      <c r="I1063">
        <v>1</v>
      </c>
      <c r="J1063">
        <v>1</v>
      </c>
      <c r="K1063">
        <v>0</v>
      </c>
      <c r="L1063">
        <v>1370.90002441406</v>
      </c>
      <c r="M1063">
        <v>1</v>
      </c>
      <c r="N1063">
        <v>5</v>
      </c>
      <c r="O1063">
        <v>1</v>
      </c>
      <c r="P1063">
        <v>0</v>
      </c>
      <c r="Q1063">
        <v>0</v>
      </c>
      <c r="R1063">
        <v>0</v>
      </c>
      <c r="S1063">
        <v>0</v>
      </c>
      <c r="T1063">
        <v>40</v>
      </c>
      <c r="U1063">
        <v>0</v>
      </c>
      <c r="V1063">
        <v>0</v>
      </c>
      <c r="W1063">
        <v>0</v>
      </c>
      <c r="X1063">
        <v>0</v>
      </c>
      <c r="Y1063">
        <v>0</v>
      </c>
      <c r="Z1063">
        <v>0</v>
      </c>
      <c r="AA1063">
        <v>0</v>
      </c>
      <c r="AB1063">
        <v>0</v>
      </c>
      <c r="AC1063">
        <v>0</v>
      </c>
      <c r="AD1063">
        <v>0</v>
      </c>
      <c r="AE1063">
        <v>8</v>
      </c>
      <c r="AF1063">
        <v>0</v>
      </c>
      <c r="AG1063">
        <v>0</v>
      </c>
      <c r="AH1063">
        <v>0</v>
      </c>
      <c r="AI1063">
        <v>0</v>
      </c>
      <c r="AJ1063">
        <v>0</v>
      </c>
      <c r="AK1063">
        <v>0</v>
      </c>
      <c r="AL1063">
        <v>0</v>
      </c>
      <c r="AM1063">
        <v>0</v>
      </c>
      <c r="AN1063">
        <v>0</v>
      </c>
      <c r="AO1063">
        <v>9</v>
      </c>
      <c r="AP1063">
        <v>7</v>
      </c>
      <c r="AQ1063">
        <v>17</v>
      </c>
      <c r="AS1063">
        <v>1</v>
      </c>
      <c r="AT1063">
        <v>1</v>
      </c>
      <c r="AU1063">
        <v>1</v>
      </c>
      <c r="AV1063">
        <v>1</v>
      </c>
      <c r="AW1063">
        <v>1</v>
      </c>
      <c r="AX1063">
        <v>1</v>
      </c>
      <c r="AY1063">
        <v>1</v>
      </c>
      <c r="AZ1063">
        <v>1</v>
      </c>
      <c r="BA1063">
        <v>1</v>
      </c>
      <c r="BB1063">
        <v>1</v>
      </c>
      <c r="BC1063">
        <v>1</v>
      </c>
      <c r="BD1063">
        <v>1</v>
      </c>
      <c r="BE1063">
        <v>1</v>
      </c>
      <c r="BF1063">
        <v>1</v>
      </c>
      <c r="BG1063">
        <v>1</v>
      </c>
      <c r="BH1063">
        <v>1</v>
      </c>
      <c r="BI1063">
        <v>1</v>
      </c>
      <c r="BJ1063">
        <v>1</v>
      </c>
      <c r="BK1063">
        <v>1</v>
      </c>
      <c r="BL1063">
        <v>1</v>
      </c>
      <c r="BM1063">
        <v>1</v>
      </c>
      <c r="BN1063">
        <v>1</v>
      </c>
      <c r="BO1063">
        <v>1</v>
      </c>
      <c r="BP1063">
        <v>1</v>
      </c>
      <c r="BQ1063">
        <v>1</v>
      </c>
      <c r="BR1063">
        <v>1</v>
      </c>
      <c r="BS1063">
        <v>1</v>
      </c>
      <c r="BT1063">
        <v>1</v>
      </c>
      <c r="BU1063">
        <v>1</v>
      </c>
      <c r="BV1063">
        <v>1</v>
      </c>
      <c r="BW1063">
        <v>0</v>
      </c>
    </row>
    <row r="1064" spans="1:75" x14ac:dyDescent="0.25">
      <c r="A1064">
        <v>2449000</v>
      </c>
      <c r="B1064">
        <v>2</v>
      </c>
      <c r="C1064" s="1">
        <v>23498</v>
      </c>
      <c r="D1064">
        <v>1</v>
      </c>
      <c r="E1064">
        <v>21</v>
      </c>
      <c r="F1064">
        <v>77</v>
      </c>
      <c r="G1064">
        <v>2</v>
      </c>
      <c r="H1064">
        <v>8</v>
      </c>
      <c r="I1064">
        <v>1</v>
      </c>
      <c r="J1064">
        <v>1</v>
      </c>
      <c r="K1064">
        <v>0</v>
      </c>
      <c r="L1064">
        <v>1370.90002441406</v>
      </c>
      <c r="M1064">
        <v>1</v>
      </c>
      <c r="N1064">
        <v>12</v>
      </c>
      <c r="O1064">
        <v>21</v>
      </c>
      <c r="P1064">
        <v>2</v>
      </c>
      <c r="Q1064">
        <v>8</v>
      </c>
      <c r="R1064">
        <v>7</v>
      </c>
      <c r="S1064">
        <v>15</v>
      </c>
      <c r="T1064">
        <v>7</v>
      </c>
      <c r="U1064">
        <v>0</v>
      </c>
      <c r="V1064">
        <v>0</v>
      </c>
      <c r="W1064">
        <v>0</v>
      </c>
      <c r="X1064">
        <v>0</v>
      </c>
      <c r="Y1064">
        <v>5</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1</v>
      </c>
      <c r="AT1064">
        <v>1</v>
      </c>
      <c r="AU1064">
        <v>1</v>
      </c>
      <c r="AV1064">
        <v>1</v>
      </c>
      <c r="AW1064">
        <v>1</v>
      </c>
      <c r="AX1064">
        <v>1</v>
      </c>
      <c r="AY1064">
        <v>1</v>
      </c>
      <c r="AZ1064">
        <v>1</v>
      </c>
      <c r="BA1064">
        <v>1</v>
      </c>
      <c r="BB1064">
        <v>1</v>
      </c>
      <c r="BC1064">
        <v>1</v>
      </c>
      <c r="BD1064">
        <v>1</v>
      </c>
      <c r="BE1064">
        <v>1</v>
      </c>
      <c r="BF1064">
        <v>1</v>
      </c>
      <c r="BG1064">
        <v>1</v>
      </c>
      <c r="BH1064">
        <v>1</v>
      </c>
      <c r="BI1064">
        <v>1</v>
      </c>
      <c r="BJ1064">
        <v>1</v>
      </c>
      <c r="BK1064">
        <v>1</v>
      </c>
      <c r="BL1064">
        <v>1</v>
      </c>
      <c r="BM1064">
        <v>1</v>
      </c>
      <c r="BN1064">
        <v>1</v>
      </c>
      <c r="BO1064">
        <v>1</v>
      </c>
      <c r="BP1064">
        <v>1</v>
      </c>
      <c r="BQ1064">
        <v>1</v>
      </c>
      <c r="BR1064">
        <v>1</v>
      </c>
      <c r="BS1064">
        <v>1</v>
      </c>
      <c r="BT1064">
        <v>1</v>
      </c>
      <c r="BU1064">
        <v>1</v>
      </c>
      <c r="BV1064">
        <v>1</v>
      </c>
      <c r="BW1064">
        <v>1</v>
      </c>
    </row>
    <row r="1065" spans="1:75" x14ac:dyDescent="0.25">
      <c r="A1065">
        <v>2449000</v>
      </c>
      <c r="B1065">
        <v>2</v>
      </c>
      <c r="C1065" s="1">
        <v>23529</v>
      </c>
      <c r="D1065">
        <v>1</v>
      </c>
      <c r="E1065">
        <v>51</v>
      </c>
      <c r="F1065">
        <v>198</v>
      </c>
      <c r="G1065">
        <v>24</v>
      </c>
      <c r="H1065">
        <v>13</v>
      </c>
      <c r="I1065">
        <v>1</v>
      </c>
      <c r="J1065">
        <v>1</v>
      </c>
      <c r="K1065">
        <v>0</v>
      </c>
      <c r="L1065">
        <v>1370.90002441406</v>
      </c>
      <c r="M1065">
        <v>1</v>
      </c>
      <c r="N1065">
        <v>0</v>
      </c>
      <c r="O1065">
        <v>0</v>
      </c>
      <c r="P1065">
        <v>0</v>
      </c>
      <c r="Q1065">
        <v>0</v>
      </c>
      <c r="R1065">
        <v>0</v>
      </c>
      <c r="S1065">
        <v>0</v>
      </c>
      <c r="T1065">
        <v>4</v>
      </c>
      <c r="U1065">
        <v>0</v>
      </c>
      <c r="V1065">
        <v>0</v>
      </c>
      <c r="W1065">
        <v>4</v>
      </c>
      <c r="X1065">
        <v>14</v>
      </c>
      <c r="Y1065">
        <v>6</v>
      </c>
      <c r="Z1065">
        <v>50</v>
      </c>
      <c r="AA1065">
        <v>0</v>
      </c>
      <c r="AB1065">
        <v>25</v>
      </c>
      <c r="AC1065">
        <v>6</v>
      </c>
      <c r="AD1065">
        <v>2</v>
      </c>
      <c r="AE1065">
        <v>6</v>
      </c>
      <c r="AF1065">
        <v>5</v>
      </c>
      <c r="AG1065">
        <v>3</v>
      </c>
      <c r="AH1065">
        <v>0</v>
      </c>
      <c r="AI1065">
        <v>0</v>
      </c>
      <c r="AJ1065">
        <v>0</v>
      </c>
      <c r="AK1065">
        <v>51</v>
      </c>
      <c r="AL1065">
        <v>22</v>
      </c>
      <c r="AM1065">
        <v>0</v>
      </c>
      <c r="AN1065">
        <v>0</v>
      </c>
      <c r="AO1065">
        <v>0</v>
      </c>
      <c r="AP1065">
        <v>0</v>
      </c>
      <c r="AQ1065">
        <v>0</v>
      </c>
      <c r="AS1065">
        <v>1</v>
      </c>
      <c r="AT1065">
        <v>1</v>
      </c>
      <c r="AU1065">
        <v>1</v>
      </c>
      <c r="AV1065">
        <v>1</v>
      </c>
      <c r="AW1065">
        <v>1</v>
      </c>
      <c r="AX1065">
        <v>1</v>
      </c>
      <c r="AY1065">
        <v>1</v>
      </c>
      <c r="AZ1065">
        <v>1</v>
      </c>
      <c r="BA1065">
        <v>1</v>
      </c>
      <c r="BB1065">
        <v>1</v>
      </c>
      <c r="BC1065">
        <v>1</v>
      </c>
      <c r="BD1065">
        <v>1</v>
      </c>
      <c r="BE1065">
        <v>1</v>
      </c>
      <c r="BF1065">
        <v>1</v>
      </c>
      <c r="BG1065">
        <v>1</v>
      </c>
      <c r="BH1065">
        <v>1</v>
      </c>
      <c r="BI1065">
        <v>1</v>
      </c>
      <c r="BJ1065">
        <v>1</v>
      </c>
      <c r="BK1065">
        <v>1</v>
      </c>
      <c r="BL1065">
        <v>1</v>
      </c>
      <c r="BM1065">
        <v>1</v>
      </c>
      <c r="BN1065">
        <v>1</v>
      </c>
      <c r="BO1065">
        <v>1</v>
      </c>
      <c r="BP1065">
        <v>1</v>
      </c>
      <c r="BQ1065">
        <v>1</v>
      </c>
      <c r="BR1065">
        <v>1</v>
      </c>
      <c r="BS1065">
        <v>1</v>
      </c>
      <c r="BT1065">
        <v>1</v>
      </c>
      <c r="BU1065">
        <v>1</v>
      </c>
      <c r="BV1065">
        <v>1</v>
      </c>
      <c r="BW1065">
        <v>0</v>
      </c>
    </row>
    <row r="1066" spans="1:75" x14ac:dyDescent="0.25">
      <c r="A1066">
        <v>2449000</v>
      </c>
      <c r="B1066">
        <v>2</v>
      </c>
      <c r="C1066" s="1">
        <v>23559</v>
      </c>
      <c r="D1066">
        <v>1</v>
      </c>
      <c r="E1066">
        <v>25</v>
      </c>
      <c r="F1066">
        <v>68.400000000000006</v>
      </c>
      <c r="G1066">
        <v>4</v>
      </c>
      <c r="H1066">
        <v>5</v>
      </c>
      <c r="I1066">
        <v>1</v>
      </c>
      <c r="J1066">
        <v>1</v>
      </c>
      <c r="K1066">
        <v>0</v>
      </c>
      <c r="L1066">
        <v>1370.90002441406</v>
      </c>
      <c r="M1066">
        <v>1</v>
      </c>
      <c r="N1066">
        <v>0</v>
      </c>
      <c r="O1066">
        <v>14</v>
      </c>
      <c r="P1066">
        <v>9</v>
      </c>
      <c r="Q1066">
        <v>25</v>
      </c>
      <c r="R1066">
        <v>8</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12.4</v>
      </c>
      <c r="AM1066">
        <v>0</v>
      </c>
      <c r="AN1066">
        <v>0</v>
      </c>
      <c r="AO1066">
        <v>0</v>
      </c>
      <c r="AP1066">
        <v>0</v>
      </c>
      <c r="AQ1066">
        <v>0</v>
      </c>
      <c r="AR1066">
        <v>0</v>
      </c>
      <c r="AS1066">
        <v>1</v>
      </c>
      <c r="AT1066">
        <v>1</v>
      </c>
      <c r="AU1066">
        <v>1</v>
      </c>
      <c r="AV1066">
        <v>1</v>
      </c>
      <c r="AW1066">
        <v>1</v>
      </c>
      <c r="AX1066">
        <v>1</v>
      </c>
      <c r="AY1066">
        <v>1</v>
      </c>
      <c r="AZ1066">
        <v>1</v>
      </c>
      <c r="BA1066">
        <v>1</v>
      </c>
      <c r="BB1066">
        <v>1</v>
      </c>
      <c r="BC1066">
        <v>1</v>
      </c>
      <c r="BD1066">
        <v>1</v>
      </c>
      <c r="BE1066">
        <v>1</v>
      </c>
      <c r="BF1066">
        <v>1</v>
      </c>
      <c r="BG1066">
        <v>1</v>
      </c>
      <c r="BH1066">
        <v>1</v>
      </c>
      <c r="BI1066">
        <v>1</v>
      </c>
      <c r="BJ1066">
        <v>1</v>
      </c>
      <c r="BK1066">
        <v>1</v>
      </c>
      <c r="BL1066">
        <v>1</v>
      </c>
      <c r="BM1066">
        <v>1</v>
      </c>
      <c r="BN1066">
        <v>1</v>
      </c>
      <c r="BO1066">
        <v>1</v>
      </c>
      <c r="BP1066">
        <v>1</v>
      </c>
      <c r="BQ1066">
        <v>1</v>
      </c>
      <c r="BR1066">
        <v>1</v>
      </c>
      <c r="BS1066">
        <v>1</v>
      </c>
      <c r="BT1066">
        <v>1</v>
      </c>
      <c r="BU1066">
        <v>1</v>
      </c>
      <c r="BV1066">
        <v>1</v>
      </c>
      <c r="BW1066">
        <v>1</v>
      </c>
    </row>
    <row r="1067" spans="1:75" x14ac:dyDescent="0.25">
      <c r="A1067">
        <v>2449000</v>
      </c>
      <c r="B1067">
        <v>2</v>
      </c>
      <c r="C1067" s="1">
        <v>23590</v>
      </c>
      <c r="D1067">
        <v>1</v>
      </c>
      <c r="E1067">
        <v>18</v>
      </c>
      <c r="F1067">
        <v>39</v>
      </c>
      <c r="G1067">
        <v>20</v>
      </c>
      <c r="H1067">
        <v>4</v>
      </c>
      <c r="I1067">
        <v>1</v>
      </c>
      <c r="J1067">
        <v>1</v>
      </c>
      <c r="K1067">
        <v>0</v>
      </c>
      <c r="L1067">
        <v>1370.90002441406</v>
      </c>
      <c r="M1067">
        <v>1</v>
      </c>
      <c r="N1067">
        <v>0</v>
      </c>
      <c r="O1067">
        <v>0</v>
      </c>
      <c r="P1067">
        <v>5</v>
      </c>
      <c r="Q1067">
        <v>0</v>
      </c>
      <c r="R1067">
        <v>0</v>
      </c>
      <c r="S1067">
        <v>0</v>
      </c>
      <c r="T1067">
        <v>0</v>
      </c>
      <c r="U1067">
        <v>0</v>
      </c>
      <c r="V1067">
        <v>0</v>
      </c>
      <c r="W1067">
        <v>0</v>
      </c>
      <c r="X1067">
        <v>0</v>
      </c>
      <c r="Y1067">
        <v>0</v>
      </c>
      <c r="Z1067">
        <v>0</v>
      </c>
      <c r="AA1067">
        <v>0</v>
      </c>
      <c r="AB1067">
        <v>0</v>
      </c>
      <c r="AC1067">
        <v>0</v>
      </c>
      <c r="AD1067">
        <v>0</v>
      </c>
      <c r="AE1067">
        <v>0</v>
      </c>
      <c r="AF1067">
        <v>0</v>
      </c>
      <c r="AG1067">
        <v>18</v>
      </c>
      <c r="AH1067">
        <v>5</v>
      </c>
      <c r="AI1067">
        <v>0</v>
      </c>
      <c r="AJ1067">
        <v>11</v>
      </c>
      <c r="AK1067">
        <v>0</v>
      </c>
      <c r="AL1067">
        <v>0</v>
      </c>
      <c r="AM1067">
        <v>0</v>
      </c>
      <c r="AN1067">
        <v>0</v>
      </c>
      <c r="AO1067">
        <v>0</v>
      </c>
      <c r="AP1067">
        <v>0</v>
      </c>
      <c r="AQ1067">
        <v>0</v>
      </c>
      <c r="AR1067">
        <v>0</v>
      </c>
      <c r="AS1067">
        <v>1</v>
      </c>
      <c r="AT1067">
        <v>1</v>
      </c>
      <c r="AU1067">
        <v>1</v>
      </c>
      <c r="AV1067">
        <v>1</v>
      </c>
      <c r="AW1067">
        <v>1</v>
      </c>
      <c r="AX1067">
        <v>1</v>
      </c>
      <c r="AY1067">
        <v>1</v>
      </c>
      <c r="AZ1067">
        <v>1</v>
      </c>
      <c r="BA1067">
        <v>1</v>
      </c>
      <c r="BB1067">
        <v>1</v>
      </c>
      <c r="BC1067">
        <v>1</v>
      </c>
      <c r="BD1067">
        <v>1</v>
      </c>
      <c r="BE1067">
        <v>1</v>
      </c>
      <c r="BF1067">
        <v>1</v>
      </c>
      <c r="BG1067">
        <v>1</v>
      </c>
      <c r="BH1067">
        <v>1</v>
      </c>
      <c r="BI1067">
        <v>1</v>
      </c>
      <c r="BJ1067">
        <v>1</v>
      </c>
      <c r="BK1067">
        <v>1</v>
      </c>
      <c r="BL1067">
        <v>1</v>
      </c>
      <c r="BM1067">
        <v>1</v>
      </c>
      <c r="BN1067">
        <v>1</v>
      </c>
      <c r="BO1067">
        <v>1</v>
      </c>
      <c r="BP1067">
        <v>1</v>
      </c>
      <c r="BQ1067">
        <v>1</v>
      </c>
      <c r="BR1067">
        <v>1</v>
      </c>
      <c r="BS1067">
        <v>1</v>
      </c>
      <c r="BT1067">
        <v>1</v>
      </c>
      <c r="BU1067">
        <v>1</v>
      </c>
      <c r="BV1067">
        <v>1</v>
      </c>
      <c r="BW1067">
        <v>1</v>
      </c>
    </row>
    <row r="1068" spans="1:75" x14ac:dyDescent="0.25">
      <c r="A1068">
        <v>2449000</v>
      </c>
      <c r="B1068">
        <v>2</v>
      </c>
      <c r="C1068" s="1">
        <v>23621</v>
      </c>
      <c r="D1068">
        <v>1</v>
      </c>
      <c r="E1068">
        <v>18.399999999999999</v>
      </c>
      <c r="F1068">
        <v>89.8</v>
      </c>
      <c r="G1068">
        <v>2</v>
      </c>
      <c r="H1068">
        <v>9</v>
      </c>
      <c r="I1068">
        <v>1</v>
      </c>
      <c r="J1068">
        <v>1</v>
      </c>
      <c r="K1068">
        <v>0</v>
      </c>
      <c r="L1068">
        <v>1370.90002441406</v>
      </c>
      <c r="M1068">
        <v>1</v>
      </c>
      <c r="N1068">
        <v>0</v>
      </c>
      <c r="O1068">
        <v>18.399999999999999</v>
      </c>
      <c r="P1068">
        <v>14</v>
      </c>
      <c r="Q1068">
        <v>5</v>
      </c>
      <c r="R1068">
        <v>0</v>
      </c>
      <c r="S1068">
        <v>0</v>
      </c>
      <c r="T1068">
        <v>0</v>
      </c>
      <c r="U1068">
        <v>0</v>
      </c>
      <c r="V1068">
        <v>0</v>
      </c>
      <c r="W1068">
        <v>0</v>
      </c>
      <c r="X1068">
        <v>8</v>
      </c>
      <c r="Y1068">
        <v>0</v>
      </c>
      <c r="Z1068">
        <v>0</v>
      </c>
      <c r="AA1068">
        <v>0</v>
      </c>
      <c r="AB1068">
        <v>0</v>
      </c>
      <c r="AC1068">
        <v>0</v>
      </c>
      <c r="AD1068">
        <v>0</v>
      </c>
      <c r="AE1068">
        <v>0</v>
      </c>
      <c r="AF1068">
        <v>0</v>
      </c>
      <c r="AG1068">
        <v>0</v>
      </c>
      <c r="AH1068">
        <v>0</v>
      </c>
      <c r="AI1068">
        <v>0</v>
      </c>
      <c r="AJ1068">
        <v>4</v>
      </c>
      <c r="AK1068">
        <v>6</v>
      </c>
      <c r="AL1068">
        <v>0</v>
      </c>
      <c r="AM1068">
        <v>0</v>
      </c>
      <c r="AN1068">
        <v>8</v>
      </c>
      <c r="AO1068">
        <v>14</v>
      </c>
      <c r="AP1068">
        <v>0</v>
      </c>
      <c r="AQ1068">
        <v>12.4</v>
      </c>
      <c r="AS1068">
        <v>1</v>
      </c>
      <c r="AT1068">
        <v>1</v>
      </c>
      <c r="AU1068">
        <v>1</v>
      </c>
      <c r="AV1068">
        <v>1</v>
      </c>
      <c r="AW1068">
        <v>1</v>
      </c>
      <c r="AX1068">
        <v>1</v>
      </c>
      <c r="AY1068">
        <v>1</v>
      </c>
      <c r="AZ1068">
        <v>1</v>
      </c>
      <c r="BA1068">
        <v>1</v>
      </c>
      <c r="BB1068">
        <v>1</v>
      </c>
      <c r="BC1068">
        <v>1</v>
      </c>
      <c r="BD1068">
        <v>1</v>
      </c>
      <c r="BE1068">
        <v>1</v>
      </c>
      <c r="BF1068">
        <v>1</v>
      </c>
      <c r="BG1068">
        <v>1</v>
      </c>
      <c r="BH1068">
        <v>1</v>
      </c>
      <c r="BI1068">
        <v>1</v>
      </c>
      <c r="BJ1068">
        <v>1</v>
      </c>
      <c r="BK1068">
        <v>1</v>
      </c>
      <c r="BL1068">
        <v>1</v>
      </c>
      <c r="BM1068">
        <v>1</v>
      </c>
      <c r="BN1068">
        <v>1</v>
      </c>
      <c r="BO1068">
        <v>1</v>
      </c>
      <c r="BP1068">
        <v>1</v>
      </c>
      <c r="BQ1068">
        <v>1</v>
      </c>
      <c r="BR1068">
        <v>1</v>
      </c>
      <c r="BS1068">
        <v>1</v>
      </c>
      <c r="BT1068">
        <v>1</v>
      </c>
      <c r="BU1068">
        <v>1</v>
      </c>
      <c r="BV1068">
        <v>1</v>
      </c>
      <c r="BW1068">
        <v>0</v>
      </c>
    </row>
    <row r="1069" spans="1:75" x14ac:dyDescent="0.25">
      <c r="A1069">
        <v>2449000</v>
      </c>
      <c r="B1069">
        <v>2</v>
      </c>
      <c r="C1069" s="1">
        <v>23651</v>
      </c>
      <c r="D1069">
        <v>1</v>
      </c>
      <c r="E1069">
        <v>19</v>
      </c>
      <c r="F1069">
        <v>113</v>
      </c>
      <c r="G1069">
        <v>5</v>
      </c>
      <c r="H1069">
        <v>10</v>
      </c>
      <c r="I1069">
        <v>1</v>
      </c>
      <c r="J1069">
        <v>1</v>
      </c>
      <c r="K1069">
        <v>0</v>
      </c>
      <c r="L1069">
        <v>1370.90002441406</v>
      </c>
      <c r="M1069">
        <v>1</v>
      </c>
      <c r="N1069">
        <v>0</v>
      </c>
      <c r="O1069">
        <v>0</v>
      </c>
      <c r="P1069">
        <v>8</v>
      </c>
      <c r="Q1069">
        <v>16</v>
      </c>
      <c r="R1069">
        <v>19</v>
      </c>
      <c r="S1069">
        <v>6</v>
      </c>
      <c r="T1069">
        <v>9</v>
      </c>
      <c r="U1069">
        <v>5</v>
      </c>
      <c r="V1069">
        <v>0</v>
      </c>
      <c r="W1069">
        <v>0</v>
      </c>
      <c r="X1069">
        <v>0</v>
      </c>
      <c r="Y1069">
        <v>0</v>
      </c>
      <c r="Z1069">
        <v>0</v>
      </c>
      <c r="AA1069">
        <v>0</v>
      </c>
      <c r="AB1069">
        <v>0</v>
      </c>
      <c r="AC1069">
        <v>0</v>
      </c>
      <c r="AD1069">
        <v>0</v>
      </c>
      <c r="AE1069">
        <v>0</v>
      </c>
      <c r="AF1069">
        <v>0</v>
      </c>
      <c r="AG1069">
        <v>16</v>
      </c>
      <c r="AH1069">
        <v>0</v>
      </c>
      <c r="AI1069">
        <v>0</v>
      </c>
      <c r="AJ1069">
        <v>0</v>
      </c>
      <c r="AK1069">
        <v>0</v>
      </c>
      <c r="AL1069">
        <v>0</v>
      </c>
      <c r="AM1069">
        <v>0</v>
      </c>
      <c r="AN1069">
        <v>11</v>
      </c>
      <c r="AO1069">
        <v>0</v>
      </c>
      <c r="AP1069">
        <v>0</v>
      </c>
      <c r="AQ1069">
        <v>18</v>
      </c>
      <c r="AR1069">
        <v>5</v>
      </c>
      <c r="AS1069">
        <v>1</v>
      </c>
      <c r="AT1069">
        <v>1</v>
      </c>
      <c r="AU1069">
        <v>1</v>
      </c>
      <c r="AV1069">
        <v>1</v>
      </c>
      <c r="AW1069">
        <v>1</v>
      </c>
      <c r="AX1069">
        <v>1</v>
      </c>
      <c r="AY1069">
        <v>1</v>
      </c>
      <c r="AZ1069">
        <v>1</v>
      </c>
      <c r="BA1069">
        <v>1</v>
      </c>
      <c r="BB1069">
        <v>1</v>
      </c>
      <c r="BC1069">
        <v>1</v>
      </c>
      <c r="BD1069">
        <v>1</v>
      </c>
      <c r="BE1069">
        <v>1</v>
      </c>
      <c r="BF1069">
        <v>1</v>
      </c>
      <c r="BG1069">
        <v>1</v>
      </c>
      <c r="BH1069">
        <v>1</v>
      </c>
      <c r="BI1069">
        <v>1</v>
      </c>
      <c r="BJ1069">
        <v>1</v>
      </c>
      <c r="BK1069">
        <v>1</v>
      </c>
      <c r="BL1069">
        <v>1</v>
      </c>
      <c r="BM1069">
        <v>1</v>
      </c>
      <c r="BN1069">
        <v>1</v>
      </c>
      <c r="BO1069">
        <v>1</v>
      </c>
      <c r="BP1069">
        <v>1</v>
      </c>
      <c r="BQ1069">
        <v>1</v>
      </c>
      <c r="BR1069">
        <v>1</v>
      </c>
      <c r="BS1069">
        <v>1</v>
      </c>
      <c r="BT1069">
        <v>1</v>
      </c>
      <c r="BU1069">
        <v>1</v>
      </c>
      <c r="BV1069">
        <v>1</v>
      </c>
      <c r="BW1069">
        <v>1</v>
      </c>
    </row>
    <row r="1070" spans="1:75" x14ac:dyDescent="0.25">
      <c r="A1070">
        <v>2449000</v>
      </c>
      <c r="B1070">
        <v>2</v>
      </c>
      <c r="C1070" s="1">
        <v>23682</v>
      </c>
      <c r="D1070">
        <v>1</v>
      </c>
      <c r="E1070">
        <v>19.399999999999999</v>
      </c>
      <c r="F1070">
        <v>94.8</v>
      </c>
      <c r="G1070">
        <v>21</v>
      </c>
      <c r="H1070">
        <v>10</v>
      </c>
      <c r="I1070">
        <v>1</v>
      </c>
      <c r="J1070">
        <v>1</v>
      </c>
      <c r="K1070">
        <v>0</v>
      </c>
      <c r="L1070">
        <v>1370.90002441406</v>
      </c>
      <c r="M1070">
        <v>1</v>
      </c>
      <c r="N1070">
        <v>9</v>
      </c>
      <c r="O1070">
        <v>8</v>
      </c>
      <c r="P1070">
        <v>0</v>
      </c>
      <c r="Q1070">
        <v>0</v>
      </c>
      <c r="R1070">
        <v>12</v>
      </c>
      <c r="S1070">
        <v>1.4</v>
      </c>
      <c r="T1070">
        <v>0</v>
      </c>
      <c r="U1070">
        <v>0</v>
      </c>
      <c r="V1070">
        <v>5</v>
      </c>
      <c r="W1070">
        <v>0</v>
      </c>
      <c r="X1070">
        <v>0</v>
      </c>
      <c r="Y1070">
        <v>0</v>
      </c>
      <c r="Z1070">
        <v>0</v>
      </c>
      <c r="AA1070">
        <v>0</v>
      </c>
      <c r="AB1070">
        <v>0</v>
      </c>
      <c r="AC1070">
        <v>0</v>
      </c>
      <c r="AD1070">
        <v>18</v>
      </c>
      <c r="AE1070">
        <v>0</v>
      </c>
      <c r="AF1070">
        <v>0</v>
      </c>
      <c r="AG1070">
        <v>5</v>
      </c>
      <c r="AH1070">
        <v>19.399999999999999</v>
      </c>
      <c r="AI1070">
        <v>0</v>
      </c>
      <c r="AJ1070">
        <v>0</v>
      </c>
      <c r="AK1070">
        <v>0</v>
      </c>
      <c r="AL1070">
        <v>0</v>
      </c>
      <c r="AM1070">
        <v>0</v>
      </c>
      <c r="AN1070">
        <v>0</v>
      </c>
      <c r="AO1070">
        <v>0</v>
      </c>
      <c r="AP1070">
        <v>8</v>
      </c>
      <c r="AQ1070">
        <v>9</v>
      </c>
      <c r="AS1070">
        <v>1</v>
      </c>
      <c r="AT1070">
        <v>1</v>
      </c>
      <c r="AU1070">
        <v>1</v>
      </c>
      <c r="AV1070">
        <v>1</v>
      </c>
      <c r="AW1070">
        <v>1</v>
      </c>
      <c r="AX1070">
        <v>1</v>
      </c>
      <c r="AY1070">
        <v>1</v>
      </c>
      <c r="AZ1070">
        <v>1</v>
      </c>
      <c r="BA1070">
        <v>1</v>
      </c>
      <c r="BB1070">
        <v>1</v>
      </c>
      <c r="BC1070">
        <v>1</v>
      </c>
      <c r="BD1070">
        <v>1</v>
      </c>
      <c r="BE1070">
        <v>1</v>
      </c>
      <c r="BF1070">
        <v>1</v>
      </c>
      <c r="BG1070">
        <v>1</v>
      </c>
      <c r="BH1070">
        <v>1</v>
      </c>
      <c r="BI1070">
        <v>1</v>
      </c>
      <c r="BJ1070">
        <v>1</v>
      </c>
      <c r="BK1070">
        <v>1</v>
      </c>
      <c r="BL1070">
        <v>1</v>
      </c>
      <c r="BM1070">
        <v>1</v>
      </c>
      <c r="BN1070">
        <v>1</v>
      </c>
      <c r="BO1070">
        <v>1</v>
      </c>
      <c r="BP1070">
        <v>1</v>
      </c>
      <c r="BQ1070">
        <v>1</v>
      </c>
      <c r="BR1070">
        <v>1</v>
      </c>
      <c r="BS1070">
        <v>1</v>
      </c>
      <c r="BT1070">
        <v>1</v>
      </c>
      <c r="BU1070">
        <v>1</v>
      </c>
      <c r="BV1070">
        <v>1</v>
      </c>
      <c r="BW1070">
        <v>0</v>
      </c>
    </row>
    <row r="1071" spans="1:75" x14ac:dyDescent="0.25">
      <c r="A1071">
        <v>2449000</v>
      </c>
      <c r="B1071">
        <v>2</v>
      </c>
      <c r="C1071" s="1">
        <v>23712</v>
      </c>
      <c r="D1071">
        <v>1</v>
      </c>
      <c r="E1071">
        <v>22</v>
      </c>
      <c r="F1071">
        <v>233.1</v>
      </c>
      <c r="G1071">
        <v>13</v>
      </c>
      <c r="H1071">
        <v>21</v>
      </c>
      <c r="I1071">
        <v>1</v>
      </c>
      <c r="J1071">
        <v>1</v>
      </c>
      <c r="K1071">
        <v>0</v>
      </c>
      <c r="L1071">
        <v>1370.90002441406</v>
      </c>
      <c r="M1071">
        <v>1</v>
      </c>
      <c r="N1071">
        <v>11</v>
      </c>
      <c r="O1071">
        <v>16</v>
      </c>
      <c r="P1071">
        <v>13</v>
      </c>
      <c r="Q1071">
        <v>21</v>
      </c>
      <c r="R1071">
        <v>0</v>
      </c>
      <c r="S1071">
        <v>0</v>
      </c>
      <c r="T1071">
        <v>0</v>
      </c>
      <c r="U1071">
        <v>0</v>
      </c>
      <c r="V1071">
        <v>0</v>
      </c>
      <c r="W1071">
        <v>0</v>
      </c>
      <c r="X1071">
        <v>9</v>
      </c>
      <c r="Y1071">
        <v>5</v>
      </c>
      <c r="Z1071">
        <v>22</v>
      </c>
      <c r="AA1071">
        <v>0</v>
      </c>
      <c r="AB1071">
        <v>0</v>
      </c>
      <c r="AC1071">
        <v>16</v>
      </c>
      <c r="AD1071">
        <v>2</v>
      </c>
      <c r="AE1071">
        <v>19</v>
      </c>
      <c r="AF1071">
        <v>15</v>
      </c>
      <c r="AG1071">
        <v>9</v>
      </c>
      <c r="AH1071">
        <v>2</v>
      </c>
      <c r="AI1071">
        <v>6</v>
      </c>
      <c r="AJ1071">
        <v>0</v>
      </c>
      <c r="AK1071">
        <v>7.1</v>
      </c>
      <c r="AL1071">
        <v>6</v>
      </c>
      <c r="AM1071">
        <v>10</v>
      </c>
      <c r="AN1071">
        <v>2</v>
      </c>
      <c r="AO1071">
        <v>12</v>
      </c>
      <c r="AP1071">
        <v>19</v>
      </c>
      <c r="AQ1071">
        <v>11</v>
      </c>
      <c r="AR1071">
        <v>0</v>
      </c>
      <c r="AS1071">
        <v>1</v>
      </c>
      <c r="AT1071">
        <v>1</v>
      </c>
      <c r="AU1071">
        <v>1</v>
      </c>
      <c r="AV1071">
        <v>1</v>
      </c>
      <c r="AW1071">
        <v>1</v>
      </c>
      <c r="AX1071">
        <v>1</v>
      </c>
      <c r="AY1071">
        <v>1</v>
      </c>
      <c r="AZ1071">
        <v>1</v>
      </c>
      <c r="BA1071">
        <v>1</v>
      </c>
      <c r="BB1071">
        <v>1</v>
      </c>
      <c r="BC1071">
        <v>1</v>
      </c>
      <c r="BD1071">
        <v>1</v>
      </c>
      <c r="BE1071">
        <v>1</v>
      </c>
      <c r="BF1071">
        <v>1</v>
      </c>
      <c r="BG1071">
        <v>1</v>
      </c>
      <c r="BH1071">
        <v>1</v>
      </c>
      <c r="BI1071">
        <v>1</v>
      </c>
      <c r="BJ1071">
        <v>1</v>
      </c>
      <c r="BK1071">
        <v>1</v>
      </c>
      <c r="BL1071">
        <v>1</v>
      </c>
      <c r="BM1071">
        <v>1</v>
      </c>
      <c r="BN1071">
        <v>1</v>
      </c>
      <c r="BO1071">
        <v>1</v>
      </c>
      <c r="BP1071">
        <v>1</v>
      </c>
      <c r="BQ1071">
        <v>1</v>
      </c>
      <c r="BR1071">
        <v>1</v>
      </c>
      <c r="BS1071">
        <v>1</v>
      </c>
      <c r="BT1071">
        <v>1</v>
      </c>
      <c r="BU1071">
        <v>1</v>
      </c>
      <c r="BV1071">
        <v>1</v>
      </c>
      <c r="BW1071">
        <v>1</v>
      </c>
    </row>
    <row r="1072" spans="1:75" x14ac:dyDescent="0.25">
      <c r="A1072">
        <v>2449000</v>
      </c>
      <c r="B1072">
        <v>2</v>
      </c>
      <c r="C1072" s="1">
        <v>23743</v>
      </c>
      <c r="D1072">
        <v>1</v>
      </c>
      <c r="E1072">
        <v>25.4</v>
      </c>
      <c r="F1072">
        <v>267.5</v>
      </c>
      <c r="G1072">
        <v>31</v>
      </c>
      <c r="H1072">
        <v>24</v>
      </c>
      <c r="I1072">
        <v>1</v>
      </c>
      <c r="J1072">
        <v>1</v>
      </c>
      <c r="K1072">
        <v>0</v>
      </c>
      <c r="L1072">
        <v>1234.69995117188</v>
      </c>
      <c r="M1072">
        <v>1</v>
      </c>
      <c r="N1072">
        <v>0</v>
      </c>
      <c r="O1072">
        <v>0</v>
      </c>
      <c r="P1072">
        <v>0</v>
      </c>
      <c r="Q1072">
        <v>2.1</v>
      </c>
      <c r="R1072">
        <v>3</v>
      </c>
      <c r="S1072">
        <v>9</v>
      </c>
      <c r="T1072">
        <v>2</v>
      </c>
      <c r="U1072">
        <v>11</v>
      </c>
      <c r="V1072">
        <v>16</v>
      </c>
      <c r="W1072">
        <v>0</v>
      </c>
      <c r="X1072">
        <v>0</v>
      </c>
      <c r="Y1072">
        <v>0</v>
      </c>
      <c r="Z1072">
        <v>14</v>
      </c>
      <c r="AA1072">
        <v>9</v>
      </c>
      <c r="AB1072">
        <v>16</v>
      </c>
      <c r="AC1072">
        <v>9</v>
      </c>
      <c r="AD1072">
        <v>10</v>
      </c>
      <c r="AE1072">
        <v>16</v>
      </c>
      <c r="AF1072">
        <v>22</v>
      </c>
      <c r="AG1072">
        <v>0</v>
      </c>
      <c r="AH1072">
        <v>10</v>
      </c>
      <c r="AI1072">
        <v>15</v>
      </c>
      <c r="AJ1072">
        <v>16</v>
      </c>
      <c r="AK1072">
        <v>9</v>
      </c>
      <c r="AL1072">
        <v>19</v>
      </c>
      <c r="AM1072">
        <v>11</v>
      </c>
      <c r="AN1072">
        <v>7</v>
      </c>
      <c r="AO1072">
        <v>6</v>
      </c>
      <c r="AP1072">
        <v>2</v>
      </c>
      <c r="AQ1072">
        <v>8</v>
      </c>
      <c r="AR1072">
        <v>25.4</v>
      </c>
      <c r="AS1072">
        <v>1</v>
      </c>
      <c r="AT1072">
        <v>1</v>
      </c>
      <c r="AU1072">
        <v>1</v>
      </c>
      <c r="AV1072">
        <v>1</v>
      </c>
      <c r="AW1072">
        <v>1</v>
      </c>
      <c r="AX1072">
        <v>1</v>
      </c>
      <c r="AY1072">
        <v>1</v>
      </c>
      <c r="AZ1072">
        <v>1</v>
      </c>
      <c r="BA1072">
        <v>1</v>
      </c>
      <c r="BB1072">
        <v>1</v>
      </c>
      <c r="BC1072">
        <v>1</v>
      </c>
      <c r="BD1072">
        <v>1</v>
      </c>
      <c r="BE1072">
        <v>1</v>
      </c>
      <c r="BF1072">
        <v>1</v>
      </c>
      <c r="BG1072">
        <v>1</v>
      </c>
      <c r="BH1072">
        <v>1</v>
      </c>
      <c r="BI1072">
        <v>1</v>
      </c>
      <c r="BJ1072">
        <v>1</v>
      </c>
      <c r="BK1072">
        <v>1</v>
      </c>
      <c r="BL1072">
        <v>1</v>
      </c>
      <c r="BM1072">
        <v>1</v>
      </c>
      <c r="BN1072">
        <v>1</v>
      </c>
      <c r="BO1072">
        <v>1</v>
      </c>
      <c r="BP1072">
        <v>1</v>
      </c>
      <c r="BQ1072">
        <v>1</v>
      </c>
      <c r="BR1072">
        <v>1</v>
      </c>
      <c r="BS1072">
        <v>1</v>
      </c>
      <c r="BT1072">
        <v>1</v>
      </c>
      <c r="BU1072">
        <v>1</v>
      </c>
      <c r="BV1072">
        <v>1</v>
      </c>
      <c r="BW1072">
        <v>1</v>
      </c>
    </row>
    <row r="1073" spans="1:75" x14ac:dyDescent="0.25">
      <c r="A1073">
        <v>2449000</v>
      </c>
      <c r="B1073">
        <v>2</v>
      </c>
      <c r="C1073" s="1">
        <v>23774</v>
      </c>
      <c r="D1073">
        <v>1</v>
      </c>
      <c r="E1073">
        <v>21.5</v>
      </c>
      <c r="F1073">
        <v>189.8</v>
      </c>
      <c r="G1073">
        <v>17</v>
      </c>
      <c r="H1073">
        <v>16</v>
      </c>
      <c r="I1073">
        <v>1</v>
      </c>
      <c r="J1073">
        <v>1</v>
      </c>
      <c r="K1073">
        <v>0</v>
      </c>
      <c r="L1073">
        <v>1234.69995117188</v>
      </c>
      <c r="M1073">
        <v>1</v>
      </c>
      <c r="N1073">
        <v>16.2</v>
      </c>
      <c r="O1073">
        <v>0</v>
      </c>
      <c r="P1073">
        <v>4.2</v>
      </c>
      <c r="Q1073">
        <v>15.6</v>
      </c>
      <c r="R1073">
        <v>12.7</v>
      </c>
      <c r="S1073">
        <v>0</v>
      </c>
      <c r="T1073">
        <v>0</v>
      </c>
      <c r="U1073">
        <v>0</v>
      </c>
      <c r="V1073">
        <v>0</v>
      </c>
      <c r="W1073">
        <v>0</v>
      </c>
      <c r="X1073">
        <v>0</v>
      </c>
      <c r="Y1073">
        <v>14.1</v>
      </c>
      <c r="Z1073">
        <v>14.1</v>
      </c>
      <c r="AA1073">
        <v>14</v>
      </c>
      <c r="AB1073">
        <v>0</v>
      </c>
      <c r="AC1073">
        <v>0</v>
      </c>
      <c r="AD1073">
        <v>21.5</v>
      </c>
      <c r="AE1073">
        <v>0</v>
      </c>
      <c r="AF1073">
        <v>0</v>
      </c>
      <c r="AG1073">
        <v>6</v>
      </c>
      <c r="AH1073">
        <v>9</v>
      </c>
      <c r="AI1073">
        <v>1.4</v>
      </c>
      <c r="AJ1073">
        <v>2</v>
      </c>
      <c r="AK1073">
        <v>16</v>
      </c>
      <c r="AL1073">
        <v>8</v>
      </c>
      <c r="AM1073">
        <v>19</v>
      </c>
      <c r="AN1073">
        <v>0</v>
      </c>
      <c r="AO1073">
        <v>16</v>
      </c>
      <c r="AS1073">
        <v>1</v>
      </c>
      <c r="AT1073">
        <v>1</v>
      </c>
      <c r="AU1073">
        <v>1</v>
      </c>
      <c r="AV1073">
        <v>1</v>
      </c>
      <c r="AW1073">
        <v>1</v>
      </c>
      <c r="AX1073">
        <v>1</v>
      </c>
      <c r="AY1073">
        <v>1</v>
      </c>
      <c r="AZ1073">
        <v>1</v>
      </c>
      <c r="BA1073">
        <v>1</v>
      </c>
      <c r="BB1073">
        <v>1</v>
      </c>
      <c r="BC1073">
        <v>1</v>
      </c>
      <c r="BD1073">
        <v>1</v>
      </c>
      <c r="BE1073">
        <v>1</v>
      </c>
      <c r="BF1073">
        <v>1</v>
      </c>
      <c r="BG1073">
        <v>1</v>
      </c>
      <c r="BH1073">
        <v>1</v>
      </c>
      <c r="BI1073">
        <v>1</v>
      </c>
      <c r="BJ1073">
        <v>1</v>
      </c>
      <c r="BK1073">
        <v>1</v>
      </c>
      <c r="BL1073">
        <v>1</v>
      </c>
      <c r="BM1073">
        <v>1</v>
      </c>
      <c r="BN1073">
        <v>1</v>
      </c>
      <c r="BO1073">
        <v>1</v>
      </c>
      <c r="BP1073">
        <v>1</v>
      </c>
      <c r="BQ1073">
        <v>1</v>
      </c>
      <c r="BR1073">
        <v>1</v>
      </c>
      <c r="BS1073">
        <v>1</v>
      </c>
      <c r="BT1073">
        <v>1</v>
      </c>
      <c r="BU1073">
        <v>0</v>
      </c>
      <c r="BV1073">
        <v>0</v>
      </c>
      <c r="BW1073">
        <v>0</v>
      </c>
    </row>
    <row r="1074" spans="1:75" x14ac:dyDescent="0.25">
      <c r="A1074">
        <v>2449000</v>
      </c>
      <c r="B1074">
        <v>2</v>
      </c>
      <c r="C1074" s="1">
        <v>23802</v>
      </c>
      <c r="D1074">
        <v>1</v>
      </c>
      <c r="E1074">
        <v>11.2</v>
      </c>
      <c r="F1074">
        <v>52.2</v>
      </c>
      <c r="G1074">
        <v>3</v>
      </c>
      <c r="H1074">
        <v>9</v>
      </c>
      <c r="I1074">
        <v>1</v>
      </c>
      <c r="J1074">
        <v>1</v>
      </c>
      <c r="K1074">
        <v>0</v>
      </c>
      <c r="L1074">
        <v>1234.69995117188</v>
      </c>
      <c r="M1074">
        <v>1</v>
      </c>
      <c r="N1074">
        <v>4</v>
      </c>
      <c r="O1074">
        <v>5</v>
      </c>
      <c r="P1074">
        <v>11.2</v>
      </c>
      <c r="Q1074">
        <v>2</v>
      </c>
      <c r="R1074">
        <v>6</v>
      </c>
      <c r="S1074">
        <v>0</v>
      </c>
      <c r="T1074">
        <v>8</v>
      </c>
      <c r="U1074">
        <v>10</v>
      </c>
      <c r="V1074">
        <v>4</v>
      </c>
      <c r="W1074">
        <v>2</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1</v>
      </c>
      <c r="AT1074">
        <v>1</v>
      </c>
      <c r="AU1074">
        <v>1</v>
      </c>
      <c r="AV1074">
        <v>1</v>
      </c>
      <c r="AW1074">
        <v>1</v>
      </c>
      <c r="AX1074">
        <v>1</v>
      </c>
      <c r="AY1074">
        <v>1</v>
      </c>
      <c r="AZ1074">
        <v>1</v>
      </c>
      <c r="BA1074">
        <v>1</v>
      </c>
      <c r="BB1074">
        <v>1</v>
      </c>
      <c r="BC1074">
        <v>1</v>
      </c>
      <c r="BD1074">
        <v>1</v>
      </c>
      <c r="BE1074">
        <v>1</v>
      </c>
      <c r="BF1074">
        <v>1</v>
      </c>
      <c r="BG1074">
        <v>1</v>
      </c>
      <c r="BH1074">
        <v>1</v>
      </c>
      <c r="BI1074">
        <v>1</v>
      </c>
      <c r="BJ1074">
        <v>1</v>
      </c>
      <c r="BK1074">
        <v>1</v>
      </c>
      <c r="BL1074">
        <v>1</v>
      </c>
      <c r="BM1074">
        <v>1</v>
      </c>
      <c r="BN1074">
        <v>1</v>
      </c>
      <c r="BO1074">
        <v>1</v>
      </c>
      <c r="BP1074">
        <v>1</v>
      </c>
      <c r="BQ1074">
        <v>1</v>
      </c>
      <c r="BR1074">
        <v>1</v>
      </c>
      <c r="BS1074">
        <v>1</v>
      </c>
      <c r="BT1074">
        <v>1</v>
      </c>
      <c r="BU1074">
        <v>1</v>
      </c>
      <c r="BV1074">
        <v>1</v>
      </c>
      <c r="BW1074">
        <v>1</v>
      </c>
    </row>
    <row r="1075" spans="1:75" x14ac:dyDescent="0.25">
      <c r="A1075">
        <v>2449000</v>
      </c>
      <c r="B1075">
        <v>2</v>
      </c>
      <c r="C1075" s="1">
        <v>23833</v>
      </c>
      <c r="D1075">
        <v>1</v>
      </c>
      <c r="E1075">
        <v>22</v>
      </c>
      <c r="F1075">
        <v>133.6</v>
      </c>
      <c r="G1075">
        <v>7</v>
      </c>
      <c r="H1075">
        <v>9</v>
      </c>
      <c r="I1075">
        <v>1</v>
      </c>
      <c r="J1075">
        <v>1</v>
      </c>
      <c r="K1075">
        <v>0</v>
      </c>
      <c r="L1075">
        <v>1234.69995117188</v>
      </c>
      <c r="M1075">
        <v>1</v>
      </c>
      <c r="N1075">
        <v>0</v>
      </c>
      <c r="O1075">
        <v>0</v>
      </c>
      <c r="P1075">
        <v>0</v>
      </c>
      <c r="Q1075">
        <v>0</v>
      </c>
      <c r="R1075">
        <v>0</v>
      </c>
      <c r="S1075">
        <v>0</v>
      </c>
      <c r="T1075">
        <v>22</v>
      </c>
      <c r="U1075">
        <v>9</v>
      </c>
      <c r="V1075">
        <v>21</v>
      </c>
      <c r="W1075">
        <v>2</v>
      </c>
      <c r="X1075">
        <v>0</v>
      </c>
      <c r="Y1075">
        <v>0</v>
      </c>
      <c r="Z1075">
        <v>0</v>
      </c>
      <c r="AA1075">
        <v>0</v>
      </c>
      <c r="AB1075">
        <v>0</v>
      </c>
      <c r="AC1075">
        <v>0</v>
      </c>
      <c r="AD1075">
        <v>14</v>
      </c>
      <c r="AE1075">
        <v>0</v>
      </c>
      <c r="AF1075">
        <v>9</v>
      </c>
      <c r="AG1075">
        <v>0</v>
      </c>
      <c r="AH1075">
        <v>0</v>
      </c>
      <c r="AI1075">
        <v>0</v>
      </c>
      <c r="AJ1075">
        <v>0</v>
      </c>
      <c r="AK1075">
        <v>0</v>
      </c>
      <c r="AL1075">
        <v>0</v>
      </c>
      <c r="AM1075">
        <v>0</v>
      </c>
      <c r="AN1075">
        <v>0</v>
      </c>
      <c r="AO1075">
        <v>15.1</v>
      </c>
      <c r="AP1075">
        <v>22</v>
      </c>
      <c r="AQ1075">
        <v>19.5</v>
      </c>
      <c r="AS1075">
        <v>1</v>
      </c>
      <c r="AT1075">
        <v>1</v>
      </c>
      <c r="AU1075">
        <v>1</v>
      </c>
      <c r="AV1075">
        <v>1</v>
      </c>
      <c r="AW1075">
        <v>1</v>
      </c>
      <c r="AX1075">
        <v>1</v>
      </c>
      <c r="AY1075">
        <v>1</v>
      </c>
      <c r="AZ1075">
        <v>1</v>
      </c>
      <c r="BA1075">
        <v>1</v>
      </c>
      <c r="BB1075">
        <v>1</v>
      </c>
      <c r="BC1075">
        <v>1</v>
      </c>
      <c r="BD1075">
        <v>1</v>
      </c>
      <c r="BE1075">
        <v>1</v>
      </c>
      <c r="BF1075">
        <v>1</v>
      </c>
      <c r="BG1075">
        <v>1</v>
      </c>
      <c r="BH1075">
        <v>1</v>
      </c>
      <c r="BI1075">
        <v>1</v>
      </c>
      <c r="BJ1075">
        <v>1</v>
      </c>
      <c r="BK1075">
        <v>1</v>
      </c>
      <c r="BL1075">
        <v>1</v>
      </c>
      <c r="BM1075">
        <v>1</v>
      </c>
      <c r="BN1075">
        <v>1</v>
      </c>
      <c r="BO1075">
        <v>1</v>
      </c>
      <c r="BP1075">
        <v>1</v>
      </c>
      <c r="BQ1075">
        <v>1</v>
      </c>
      <c r="BR1075">
        <v>1</v>
      </c>
      <c r="BS1075">
        <v>1</v>
      </c>
      <c r="BT1075">
        <v>1</v>
      </c>
      <c r="BU1075">
        <v>1</v>
      </c>
      <c r="BV1075">
        <v>1</v>
      </c>
      <c r="BW1075">
        <v>0</v>
      </c>
    </row>
    <row r="1076" spans="1:75" x14ac:dyDescent="0.25">
      <c r="A1076">
        <v>2449000</v>
      </c>
      <c r="B1076">
        <v>2</v>
      </c>
      <c r="C1076" s="1">
        <v>23863</v>
      </c>
      <c r="D1076">
        <v>1</v>
      </c>
      <c r="E1076">
        <v>50</v>
      </c>
      <c r="F1076">
        <v>190.3</v>
      </c>
      <c r="G1076">
        <v>13</v>
      </c>
      <c r="H1076">
        <v>13</v>
      </c>
      <c r="I1076">
        <v>1</v>
      </c>
      <c r="J1076">
        <v>1</v>
      </c>
      <c r="K1076">
        <v>0</v>
      </c>
      <c r="L1076">
        <v>1234.69995117188</v>
      </c>
      <c r="M1076">
        <v>1</v>
      </c>
      <c r="N1076">
        <v>12</v>
      </c>
      <c r="O1076">
        <v>8</v>
      </c>
      <c r="P1076">
        <v>0</v>
      </c>
      <c r="Q1076">
        <v>0</v>
      </c>
      <c r="R1076">
        <v>11</v>
      </c>
      <c r="S1076">
        <v>0</v>
      </c>
      <c r="T1076">
        <v>0</v>
      </c>
      <c r="U1076">
        <v>0</v>
      </c>
      <c r="V1076">
        <v>0</v>
      </c>
      <c r="W1076">
        <v>0</v>
      </c>
      <c r="X1076">
        <v>0</v>
      </c>
      <c r="Y1076">
        <v>21.3</v>
      </c>
      <c r="Z1076">
        <v>50</v>
      </c>
      <c r="AA1076">
        <v>10</v>
      </c>
      <c r="AB1076">
        <v>12</v>
      </c>
      <c r="AC1076">
        <v>15</v>
      </c>
      <c r="AD1076">
        <v>1</v>
      </c>
      <c r="AE1076">
        <v>9</v>
      </c>
      <c r="AF1076">
        <v>23</v>
      </c>
      <c r="AG1076">
        <v>10</v>
      </c>
      <c r="AH1076">
        <v>8</v>
      </c>
      <c r="AI1076">
        <v>0</v>
      </c>
      <c r="AJ1076">
        <v>0</v>
      </c>
      <c r="AK1076">
        <v>0</v>
      </c>
      <c r="AL1076">
        <v>0</v>
      </c>
      <c r="AM1076">
        <v>0</v>
      </c>
      <c r="AN1076">
        <v>0</v>
      </c>
      <c r="AO1076">
        <v>0</v>
      </c>
      <c r="AP1076">
        <v>0</v>
      </c>
      <c r="AQ1076">
        <v>0</v>
      </c>
      <c r="AR1076">
        <v>0</v>
      </c>
      <c r="AS1076">
        <v>1</v>
      </c>
      <c r="AT1076">
        <v>1</v>
      </c>
      <c r="AU1076">
        <v>1</v>
      </c>
      <c r="AV1076">
        <v>1</v>
      </c>
      <c r="AW1076">
        <v>1</v>
      </c>
      <c r="AX1076">
        <v>1</v>
      </c>
      <c r="AY1076">
        <v>1</v>
      </c>
      <c r="AZ1076">
        <v>1</v>
      </c>
      <c r="BA1076">
        <v>1</v>
      </c>
      <c r="BB1076">
        <v>1</v>
      </c>
      <c r="BC1076">
        <v>1</v>
      </c>
      <c r="BD1076">
        <v>1</v>
      </c>
      <c r="BE1076">
        <v>1</v>
      </c>
      <c r="BF1076">
        <v>1</v>
      </c>
      <c r="BG1076">
        <v>1</v>
      </c>
      <c r="BH1076">
        <v>1</v>
      </c>
      <c r="BI1076">
        <v>1</v>
      </c>
      <c r="BJ1076">
        <v>1</v>
      </c>
      <c r="BK1076">
        <v>1</v>
      </c>
      <c r="BL1076">
        <v>1</v>
      </c>
      <c r="BM1076">
        <v>1</v>
      </c>
      <c r="BN1076">
        <v>1</v>
      </c>
      <c r="BO1076">
        <v>1</v>
      </c>
      <c r="BP1076">
        <v>1</v>
      </c>
      <c r="BQ1076">
        <v>1</v>
      </c>
      <c r="BR1076">
        <v>1</v>
      </c>
      <c r="BS1076">
        <v>1</v>
      </c>
      <c r="BT1076">
        <v>1</v>
      </c>
      <c r="BU1076">
        <v>1</v>
      </c>
      <c r="BV1076">
        <v>1</v>
      </c>
      <c r="BW1076">
        <v>1</v>
      </c>
    </row>
    <row r="1077" spans="1:75" x14ac:dyDescent="0.25">
      <c r="A1077">
        <v>2449000</v>
      </c>
      <c r="B1077">
        <v>2</v>
      </c>
      <c r="C1077" s="1">
        <v>23894</v>
      </c>
      <c r="D1077">
        <v>1</v>
      </c>
      <c r="E1077">
        <v>6</v>
      </c>
      <c r="F1077">
        <v>14</v>
      </c>
      <c r="G1077">
        <v>15</v>
      </c>
      <c r="H1077">
        <v>3</v>
      </c>
      <c r="I1077">
        <v>1</v>
      </c>
      <c r="J1077">
        <v>1</v>
      </c>
      <c r="K1077">
        <v>0</v>
      </c>
      <c r="L1077">
        <v>1234.69995117188</v>
      </c>
      <c r="M1077">
        <v>1</v>
      </c>
      <c r="N1077">
        <v>0</v>
      </c>
      <c r="O1077">
        <v>0</v>
      </c>
      <c r="P1077">
        <v>0</v>
      </c>
      <c r="Q1077">
        <v>0</v>
      </c>
      <c r="R1077">
        <v>0</v>
      </c>
      <c r="S1077">
        <v>0</v>
      </c>
      <c r="T1077">
        <v>0</v>
      </c>
      <c r="U1077">
        <v>0</v>
      </c>
      <c r="V1077">
        <v>0</v>
      </c>
      <c r="W1077">
        <v>0</v>
      </c>
      <c r="X1077">
        <v>0</v>
      </c>
      <c r="Y1077">
        <v>0</v>
      </c>
      <c r="Z1077">
        <v>3</v>
      </c>
      <c r="AA1077">
        <v>5</v>
      </c>
      <c r="AB1077">
        <v>6</v>
      </c>
      <c r="AC1077">
        <v>0</v>
      </c>
      <c r="AD1077">
        <v>0</v>
      </c>
      <c r="AE1077">
        <v>0</v>
      </c>
      <c r="AF1077">
        <v>0</v>
      </c>
      <c r="AG1077">
        <v>0</v>
      </c>
      <c r="AH1077">
        <v>0</v>
      </c>
      <c r="AI1077">
        <v>0</v>
      </c>
      <c r="AJ1077">
        <v>0</v>
      </c>
      <c r="AK1077">
        <v>0</v>
      </c>
      <c r="AL1077">
        <v>0</v>
      </c>
      <c r="AM1077">
        <v>0</v>
      </c>
      <c r="AN1077">
        <v>0</v>
      </c>
      <c r="AO1077">
        <v>0</v>
      </c>
      <c r="AP1077">
        <v>0</v>
      </c>
      <c r="AQ1077">
        <v>0</v>
      </c>
      <c r="AS1077">
        <v>1</v>
      </c>
      <c r="AT1077">
        <v>1</v>
      </c>
      <c r="AU1077">
        <v>1</v>
      </c>
      <c r="AV1077">
        <v>1</v>
      </c>
      <c r="AW1077">
        <v>1</v>
      </c>
      <c r="AX1077">
        <v>1</v>
      </c>
      <c r="AY1077">
        <v>1</v>
      </c>
      <c r="AZ1077">
        <v>1</v>
      </c>
      <c r="BA1077">
        <v>1</v>
      </c>
      <c r="BB1077">
        <v>1</v>
      </c>
      <c r="BC1077">
        <v>1</v>
      </c>
      <c r="BD1077">
        <v>1</v>
      </c>
      <c r="BE1077">
        <v>1</v>
      </c>
      <c r="BF1077">
        <v>1</v>
      </c>
      <c r="BG1077">
        <v>1</v>
      </c>
      <c r="BH1077">
        <v>1</v>
      </c>
      <c r="BI1077">
        <v>1</v>
      </c>
      <c r="BJ1077">
        <v>1</v>
      </c>
      <c r="BK1077">
        <v>1</v>
      </c>
      <c r="BL1077">
        <v>1</v>
      </c>
      <c r="BM1077">
        <v>1</v>
      </c>
      <c r="BN1077">
        <v>1</v>
      </c>
      <c r="BO1077">
        <v>1</v>
      </c>
      <c r="BP1077">
        <v>1</v>
      </c>
      <c r="BQ1077">
        <v>1</v>
      </c>
      <c r="BR1077">
        <v>1</v>
      </c>
      <c r="BS1077">
        <v>1</v>
      </c>
      <c r="BT1077">
        <v>1</v>
      </c>
      <c r="BU1077">
        <v>1</v>
      </c>
      <c r="BV1077">
        <v>1</v>
      </c>
      <c r="BW1077">
        <v>0</v>
      </c>
    </row>
    <row r="1078" spans="1:75" x14ac:dyDescent="0.25">
      <c r="A1078">
        <v>2449000</v>
      </c>
      <c r="B1078">
        <v>2</v>
      </c>
      <c r="C1078" s="1">
        <v>23924</v>
      </c>
      <c r="D1078">
        <v>1</v>
      </c>
      <c r="E1078">
        <v>42</v>
      </c>
      <c r="F1078">
        <v>111.9</v>
      </c>
      <c r="G1078">
        <v>5</v>
      </c>
      <c r="H1078">
        <v>10</v>
      </c>
      <c r="I1078">
        <v>1</v>
      </c>
      <c r="J1078">
        <v>1</v>
      </c>
      <c r="K1078">
        <v>0</v>
      </c>
      <c r="L1078">
        <v>1234.69995117188</v>
      </c>
      <c r="M1078">
        <v>1</v>
      </c>
      <c r="N1078">
        <v>0</v>
      </c>
      <c r="O1078">
        <v>0</v>
      </c>
      <c r="P1078">
        <v>0.6</v>
      </c>
      <c r="Q1078">
        <v>0</v>
      </c>
      <c r="R1078">
        <v>42</v>
      </c>
      <c r="S1078">
        <v>12</v>
      </c>
      <c r="T1078">
        <v>0.5</v>
      </c>
      <c r="U1078">
        <v>0</v>
      </c>
      <c r="V1078">
        <v>0</v>
      </c>
      <c r="W1078">
        <v>0.8</v>
      </c>
      <c r="X1078">
        <v>0</v>
      </c>
      <c r="Y1078">
        <v>0</v>
      </c>
      <c r="Z1078">
        <v>0</v>
      </c>
      <c r="AA1078">
        <v>0</v>
      </c>
      <c r="AB1078">
        <v>18</v>
      </c>
      <c r="AC1078">
        <v>5</v>
      </c>
      <c r="AD1078">
        <v>0</v>
      </c>
      <c r="AE1078">
        <v>0</v>
      </c>
      <c r="AF1078">
        <v>0</v>
      </c>
      <c r="AG1078">
        <v>0</v>
      </c>
      <c r="AH1078">
        <v>0</v>
      </c>
      <c r="AI1078">
        <v>0</v>
      </c>
      <c r="AJ1078">
        <v>0</v>
      </c>
      <c r="AK1078">
        <v>0</v>
      </c>
      <c r="AL1078">
        <v>0</v>
      </c>
      <c r="AM1078">
        <v>0</v>
      </c>
      <c r="AN1078">
        <v>0</v>
      </c>
      <c r="AO1078">
        <v>0</v>
      </c>
      <c r="AP1078">
        <v>17</v>
      </c>
      <c r="AQ1078">
        <v>9</v>
      </c>
      <c r="AR1078">
        <v>7</v>
      </c>
      <c r="AS1078">
        <v>1</v>
      </c>
      <c r="AT1078">
        <v>1</v>
      </c>
      <c r="AU1078">
        <v>1</v>
      </c>
      <c r="AV1078">
        <v>1</v>
      </c>
      <c r="AW1078">
        <v>1</v>
      </c>
      <c r="AX1078">
        <v>1</v>
      </c>
      <c r="AY1078">
        <v>1</v>
      </c>
      <c r="AZ1078">
        <v>1</v>
      </c>
      <c r="BA1078">
        <v>1</v>
      </c>
      <c r="BB1078">
        <v>1</v>
      </c>
      <c r="BC1078">
        <v>1</v>
      </c>
      <c r="BD1078">
        <v>1</v>
      </c>
      <c r="BE1078">
        <v>1</v>
      </c>
      <c r="BF1078">
        <v>1</v>
      </c>
      <c r="BG1078">
        <v>1</v>
      </c>
      <c r="BH1078">
        <v>1</v>
      </c>
      <c r="BI1078">
        <v>1</v>
      </c>
      <c r="BJ1078">
        <v>1</v>
      </c>
      <c r="BK1078">
        <v>1</v>
      </c>
      <c r="BL1078">
        <v>1</v>
      </c>
      <c r="BM1078">
        <v>1</v>
      </c>
      <c r="BN1078">
        <v>1</v>
      </c>
      <c r="BO1078">
        <v>1</v>
      </c>
      <c r="BP1078">
        <v>1</v>
      </c>
      <c r="BQ1078">
        <v>1</v>
      </c>
      <c r="BR1078">
        <v>1</v>
      </c>
      <c r="BS1078">
        <v>1</v>
      </c>
      <c r="BT1078">
        <v>1</v>
      </c>
      <c r="BU1078">
        <v>1</v>
      </c>
      <c r="BV1078">
        <v>1</v>
      </c>
      <c r="BW1078">
        <v>1</v>
      </c>
    </row>
    <row r="1079" spans="1:75" x14ac:dyDescent="0.25">
      <c r="A1079">
        <v>2449000</v>
      </c>
      <c r="B1079">
        <v>2</v>
      </c>
      <c r="C1079" s="1">
        <v>23955</v>
      </c>
      <c r="D1079">
        <v>1</v>
      </c>
      <c r="E1079">
        <v>31</v>
      </c>
      <c r="F1079">
        <v>58</v>
      </c>
      <c r="G1079">
        <v>21</v>
      </c>
      <c r="H1079">
        <v>4</v>
      </c>
      <c r="I1079">
        <v>1</v>
      </c>
      <c r="J1079">
        <v>1</v>
      </c>
      <c r="K1079">
        <v>0</v>
      </c>
      <c r="L1079">
        <v>1234.69995117188</v>
      </c>
      <c r="M1079">
        <v>1</v>
      </c>
      <c r="N1079">
        <v>0</v>
      </c>
      <c r="O1079">
        <v>0</v>
      </c>
      <c r="P1079">
        <v>0</v>
      </c>
      <c r="Q1079">
        <v>0</v>
      </c>
      <c r="R1079">
        <v>10</v>
      </c>
      <c r="S1079">
        <v>0</v>
      </c>
      <c r="T1079">
        <v>0</v>
      </c>
      <c r="U1079">
        <v>0</v>
      </c>
      <c r="V1079">
        <v>0</v>
      </c>
      <c r="W1079">
        <v>12</v>
      </c>
      <c r="X1079">
        <v>0</v>
      </c>
      <c r="Y1079">
        <v>0</v>
      </c>
      <c r="Z1079">
        <v>0</v>
      </c>
      <c r="AA1079">
        <v>0</v>
      </c>
      <c r="AB1079">
        <v>0</v>
      </c>
      <c r="AC1079">
        <v>5</v>
      </c>
      <c r="AD1079">
        <v>0</v>
      </c>
      <c r="AE1079">
        <v>0</v>
      </c>
      <c r="AF1079">
        <v>0</v>
      </c>
      <c r="AG1079">
        <v>0</v>
      </c>
      <c r="AH1079">
        <v>31</v>
      </c>
      <c r="AI1079">
        <v>0</v>
      </c>
      <c r="AJ1079">
        <v>0</v>
      </c>
      <c r="AK1079">
        <v>0</v>
      </c>
      <c r="AL1079">
        <v>0</v>
      </c>
      <c r="AM1079">
        <v>0</v>
      </c>
      <c r="AN1079">
        <v>0</v>
      </c>
      <c r="AO1079">
        <v>0</v>
      </c>
      <c r="AP1079">
        <v>0</v>
      </c>
      <c r="AQ1079">
        <v>0</v>
      </c>
      <c r="AR1079">
        <v>0</v>
      </c>
      <c r="AS1079">
        <v>1</v>
      </c>
      <c r="AT1079">
        <v>1</v>
      </c>
      <c r="AU1079">
        <v>1</v>
      </c>
      <c r="AV1079">
        <v>1</v>
      </c>
      <c r="AW1079">
        <v>1</v>
      </c>
      <c r="AX1079">
        <v>1</v>
      </c>
      <c r="AY1079">
        <v>1</v>
      </c>
      <c r="AZ1079">
        <v>1</v>
      </c>
      <c r="BA1079">
        <v>1</v>
      </c>
      <c r="BB1079">
        <v>1</v>
      </c>
      <c r="BC1079">
        <v>1</v>
      </c>
      <c r="BD1079">
        <v>1</v>
      </c>
      <c r="BE1079">
        <v>1</v>
      </c>
      <c r="BF1079">
        <v>1</v>
      </c>
      <c r="BG1079">
        <v>1</v>
      </c>
      <c r="BH1079">
        <v>1</v>
      </c>
      <c r="BI1079">
        <v>1</v>
      </c>
      <c r="BJ1079">
        <v>1</v>
      </c>
      <c r="BK1079">
        <v>1</v>
      </c>
      <c r="BL1079">
        <v>1</v>
      </c>
      <c r="BM1079">
        <v>1</v>
      </c>
      <c r="BN1079">
        <v>1</v>
      </c>
      <c r="BO1079">
        <v>1</v>
      </c>
      <c r="BP1079">
        <v>1</v>
      </c>
      <c r="BQ1079">
        <v>1</v>
      </c>
      <c r="BR1079">
        <v>1</v>
      </c>
      <c r="BS1079">
        <v>1</v>
      </c>
      <c r="BT1079">
        <v>1</v>
      </c>
      <c r="BU1079">
        <v>1</v>
      </c>
      <c r="BV1079">
        <v>1</v>
      </c>
      <c r="BW1079">
        <v>1</v>
      </c>
    </row>
    <row r="1080" spans="1:75" x14ac:dyDescent="0.25">
      <c r="A1080">
        <v>2449000</v>
      </c>
      <c r="B1080">
        <v>2</v>
      </c>
      <c r="C1080" s="1">
        <v>23986</v>
      </c>
      <c r="D1080">
        <v>1</v>
      </c>
      <c r="E1080">
        <v>14.2</v>
      </c>
      <c r="F1080">
        <v>43.2</v>
      </c>
      <c r="G1080">
        <v>26</v>
      </c>
      <c r="H1080">
        <v>5</v>
      </c>
      <c r="I1080">
        <v>1</v>
      </c>
      <c r="J1080">
        <v>1</v>
      </c>
      <c r="K1080">
        <v>0</v>
      </c>
      <c r="L1080">
        <v>1234.69995117188</v>
      </c>
      <c r="M1080">
        <v>1</v>
      </c>
      <c r="N1080">
        <v>0</v>
      </c>
      <c r="O1080">
        <v>0</v>
      </c>
      <c r="P1080">
        <v>0</v>
      </c>
      <c r="Q1080">
        <v>0</v>
      </c>
      <c r="R1080">
        <v>0</v>
      </c>
      <c r="S1080">
        <v>0</v>
      </c>
      <c r="T1080">
        <v>0</v>
      </c>
      <c r="U1080">
        <v>0</v>
      </c>
      <c r="V1080">
        <v>0</v>
      </c>
      <c r="W1080">
        <v>0</v>
      </c>
      <c r="X1080">
        <v>2.5</v>
      </c>
      <c r="Y1080">
        <v>2.8</v>
      </c>
      <c r="Z1080">
        <v>0</v>
      </c>
      <c r="AA1080">
        <v>0</v>
      </c>
      <c r="AB1080">
        <v>11</v>
      </c>
      <c r="AC1080">
        <v>0</v>
      </c>
      <c r="AD1080">
        <v>0</v>
      </c>
      <c r="AE1080">
        <v>0</v>
      </c>
      <c r="AF1080">
        <v>0</v>
      </c>
      <c r="AG1080">
        <v>0</v>
      </c>
      <c r="AH1080">
        <v>0</v>
      </c>
      <c r="AI1080">
        <v>0</v>
      </c>
      <c r="AJ1080">
        <v>0</v>
      </c>
      <c r="AK1080">
        <v>0</v>
      </c>
      <c r="AL1080">
        <v>12.7</v>
      </c>
      <c r="AM1080">
        <v>14.2</v>
      </c>
      <c r="AN1080">
        <v>0</v>
      </c>
      <c r="AO1080">
        <v>0</v>
      </c>
      <c r="AP1080">
        <v>0</v>
      </c>
      <c r="AQ1080">
        <v>0</v>
      </c>
      <c r="AS1080">
        <v>1</v>
      </c>
      <c r="AT1080">
        <v>1</v>
      </c>
      <c r="AU1080">
        <v>1</v>
      </c>
      <c r="AV1080">
        <v>1</v>
      </c>
      <c r="AW1080">
        <v>1</v>
      </c>
      <c r="AX1080">
        <v>1</v>
      </c>
      <c r="AY1080">
        <v>1</v>
      </c>
      <c r="AZ1080">
        <v>1</v>
      </c>
      <c r="BA1080">
        <v>1</v>
      </c>
      <c r="BB1080">
        <v>1</v>
      </c>
      <c r="BC1080">
        <v>1</v>
      </c>
      <c r="BD1080">
        <v>1</v>
      </c>
      <c r="BE1080">
        <v>1</v>
      </c>
      <c r="BF1080">
        <v>1</v>
      </c>
      <c r="BG1080">
        <v>1</v>
      </c>
      <c r="BH1080">
        <v>1</v>
      </c>
      <c r="BI1080">
        <v>1</v>
      </c>
      <c r="BJ1080">
        <v>1</v>
      </c>
      <c r="BK1080">
        <v>1</v>
      </c>
      <c r="BL1080">
        <v>1</v>
      </c>
      <c r="BM1080">
        <v>1</v>
      </c>
      <c r="BN1080">
        <v>1</v>
      </c>
      <c r="BO1080">
        <v>1</v>
      </c>
      <c r="BP1080">
        <v>1</v>
      </c>
      <c r="BQ1080">
        <v>1</v>
      </c>
      <c r="BR1080">
        <v>1</v>
      </c>
      <c r="BS1080">
        <v>1</v>
      </c>
      <c r="BT1080">
        <v>1</v>
      </c>
      <c r="BU1080">
        <v>1</v>
      </c>
      <c r="BV1080">
        <v>1</v>
      </c>
      <c r="BW1080">
        <v>0</v>
      </c>
    </row>
    <row r="1081" spans="1:75" x14ac:dyDescent="0.25">
      <c r="A1081">
        <v>2449000</v>
      </c>
      <c r="B1081">
        <v>2</v>
      </c>
      <c r="C1081" s="1">
        <v>24016</v>
      </c>
      <c r="D1081">
        <v>1</v>
      </c>
      <c r="E1081">
        <v>21.6</v>
      </c>
      <c r="F1081">
        <v>63.5</v>
      </c>
      <c r="G1081">
        <v>11</v>
      </c>
      <c r="H1081">
        <v>7</v>
      </c>
      <c r="I1081">
        <v>1</v>
      </c>
      <c r="J1081">
        <v>1</v>
      </c>
      <c r="K1081">
        <v>0</v>
      </c>
      <c r="L1081">
        <v>1234.69995117188</v>
      </c>
      <c r="M1081">
        <v>1</v>
      </c>
      <c r="N1081">
        <v>20.2</v>
      </c>
      <c r="O1081">
        <v>5.3</v>
      </c>
      <c r="P1081">
        <v>0</v>
      </c>
      <c r="Q1081">
        <v>0</v>
      </c>
      <c r="R1081">
        <v>0</v>
      </c>
      <c r="S1081">
        <v>0</v>
      </c>
      <c r="T1081">
        <v>0</v>
      </c>
      <c r="U1081">
        <v>0</v>
      </c>
      <c r="V1081">
        <v>0</v>
      </c>
      <c r="W1081">
        <v>0</v>
      </c>
      <c r="X1081">
        <v>21.6</v>
      </c>
      <c r="Y1081">
        <v>0</v>
      </c>
      <c r="Z1081">
        <v>0</v>
      </c>
      <c r="AA1081">
        <v>0</v>
      </c>
      <c r="AB1081">
        <v>0</v>
      </c>
      <c r="AC1081">
        <v>0</v>
      </c>
      <c r="AD1081">
        <v>0</v>
      </c>
      <c r="AE1081">
        <v>0</v>
      </c>
      <c r="AF1081">
        <v>4.0999999999999996</v>
      </c>
      <c r="AG1081">
        <v>0</v>
      </c>
      <c r="AH1081">
        <v>4.2</v>
      </c>
      <c r="AI1081">
        <v>0</v>
      </c>
      <c r="AJ1081">
        <v>0</v>
      </c>
      <c r="AK1081">
        <v>0</v>
      </c>
      <c r="AL1081">
        <v>0</v>
      </c>
      <c r="AM1081">
        <v>0</v>
      </c>
      <c r="AN1081">
        <v>6.1</v>
      </c>
      <c r="AO1081">
        <v>0</v>
      </c>
      <c r="AP1081">
        <v>0</v>
      </c>
      <c r="AQ1081">
        <v>0</v>
      </c>
      <c r="AR1081">
        <v>2</v>
      </c>
      <c r="AS1081">
        <v>1</v>
      </c>
      <c r="AT1081">
        <v>1</v>
      </c>
      <c r="AU1081">
        <v>1</v>
      </c>
      <c r="AV1081">
        <v>1</v>
      </c>
      <c r="AW1081">
        <v>1</v>
      </c>
      <c r="AX1081">
        <v>1</v>
      </c>
      <c r="AY1081">
        <v>1</v>
      </c>
      <c r="AZ1081">
        <v>1</v>
      </c>
      <c r="BA1081">
        <v>1</v>
      </c>
      <c r="BB1081">
        <v>1</v>
      </c>
      <c r="BC1081">
        <v>1</v>
      </c>
      <c r="BD1081">
        <v>1</v>
      </c>
      <c r="BE1081">
        <v>1</v>
      </c>
      <c r="BF1081">
        <v>1</v>
      </c>
      <c r="BG1081">
        <v>1</v>
      </c>
      <c r="BH1081">
        <v>1</v>
      </c>
      <c r="BI1081">
        <v>1</v>
      </c>
      <c r="BJ1081">
        <v>1</v>
      </c>
      <c r="BK1081">
        <v>1</v>
      </c>
      <c r="BL1081">
        <v>1</v>
      </c>
      <c r="BM1081">
        <v>1</v>
      </c>
      <c r="BN1081">
        <v>1</v>
      </c>
      <c r="BO1081">
        <v>1</v>
      </c>
      <c r="BP1081">
        <v>1</v>
      </c>
      <c r="BQ1081">
        <v>1</v>
      </c>
      <c r="BR1081">
        <v>1</v>
      </c>
      <c r="BS1081">
        <v>1</v>
      </c>
      <c r="BT1081">
        <v>1</v>
      </c>
      <c r="BU1081">
        <v>1</v>
      </c>
      <c r="BV1081">
        <v>1</v>
      </c>
      <c r="BW1081">
        <v>1</v>
      </c>
    </row>
    <row r="1082" spans="1:75" x14ac:dyDescent="0.25">
      <c r="A1082">
        <v>2449000</v>
      </c>
      <c r="B1082">
        <v>2</v>
      </c>
      <c r="C1082" s="1">
        <v>24047</v>
      </c>
      <c r="D1082">
        <v>1</v>
      </c>
      <c r="F1082">
        <v>60.1</v>
      </c>
      <c r="J1082">
        <v>2</v>
      </c>
      <c r="K1082">
        <v>0</v>
      </c>
      <c r="L1082">
        <v>1234.69995117188</v>
      </c>
      <c r="M1082">
        <v>1</v>
      </c>
      <c r="P1082">
        <v>0</v>
      </c>
      <c r="Q1082">
        <v>0</v>
      </c>
      <c r="R1082">
        <v>0</v>
      </c>
      <c r="S1082">
        <v>0</v>
      </c>
      <c r="T1082">
        <v>0</v>
      </c>
      <c r="U1082">
        <v>0</v>
      </c>
      <c r="V1082">
        <v>7.2</v>
      </c>
      <c r="W1082">
        <v>0</v>
      </c>
      <c r="X1082">
        <v>0</v>
      </c>
      <c r="Y1082">
        <v>0</v>
      </c>
      <c r="Z1082">
        <v>0</v>
      </c>
      <c r="AA1082">
        <v>0</v>
      </c>
      <c r="AB1082">
        <v>0</v>
      </c>
      <c r="AC1082">
        <v>5.2</v>
      </c>
      <c r="AD1082">
        <v>0</v>
      </c>
      <c r="AE1082">
        <v>0</v>
      </c>
      <c r="AF1082">
        <v>2</v>
      </c>
      <c r="AG1082">
        <v>0</v>
      </c>
      <c r="AH1082">
        <v>1</v>
      </c>
      <c r="AI1082">
        <v>0</v>
      </c>
      <c r="AJ1082">
        <v>0</v>
      </c>
      <c r="AK1082">
        <v>0</v>
      </c>
      <c r="AL1082">
        <v>0</v>
      </c>
      <c r="AM1082">
        <v>0</v>
      </c>
      <c r="AN1082">
        <v>0</v>
      </c>
      <c r="AO1082">
        <v>4.0999999999999996</v>
      </c>
      <c r="AP1082">
        <v>0</v>
      </c>
      <c r="AQ1082">
        <v>0</v>
      </c>
      <c r="AS1082">
        <v>1</v>
      </c>
      <c r="AT1082">
        <v>1</v>
      </c>
      <c r="AU1082">
        <v>1</v>
      </c>
      <c r="AV1082">
        <v>1</v>
      </c>
      <c r="AW1082">
        <v>1</v>
      </c>
      <c r="AX1082">
        <v>1</v>
      </c>
      <c r="AY1082">
        <v>1</v>
      </c>
      <c r="AZ1082">
        <v>1</v>
      </c>
      <c r="BA1082">
        <v>1</v>
      </c>
      <c r="BB1082">
        <v>1</v>
      </c>
      <c r="BC1082">
        <v>1</v>
      </c>
      <c r="BD1082">
        <v>1</v>
      </c>
      <c r="BE1082">
        <v>1</v>
      </c>
      <c r="BF1082">
        <v>1</v>
      </c>
      <c r="BG1082">
        <v>1</v>
      </c>
      <c r="BH1082">
        <v>1</v>
      </c>
      <c r="BI1082">
        <v>1</v>
      </c>
      <c r="BJ1082">
        <v>1</v>
      </c>
      <c r="BK1082">
        <v>1</v>
      </c>
      <c r="BL1082">
        <v>1</v>
      </c>
      <c r="BM1082">
        <v>1</v>
      </c>
      <c r="BN1082">
        <v>1</v>
      </c>
      <c r="BO1082">
        <v>1</v>
      </c>
      <c r="BP1082">
        <v>1</v>
      </c>
      <c r="BQ1082">
        <v>1</v>
      </c>
      <c r="BR1082">
        <v>1</v>
      </c>
      <c r="BS1082">
        <v>1</v>
      </c>
      <c r="BT1082">
        <v>1</v>
      </c>
      <c r="BU1082">
        <v>1</v>
      </c>
      <c r="BV1082">
        <v>1</v>
      </c>
      <c r="BW1082">
        <v>0</v>
      </c>
    </row>
    <row r="1083" spans="1:75" x14ac:dyDescent="0.25">
      <c r="A1083">
        <v>2449000</v>
      </c>
      <c r="B1083">
        <v>2</v>
      </c>
      <c r="C1083" s="1">
        <v>24077</v>
      </c>
      <c r="D1083">
        <v>1</v>
      </c>
      <c r="E1083">
        <v>12.7</v>
      </c>
      <c r="F1083">
        <v>91.2</v>
      </c>
      <c r="G1083">
        <v>28</v>
      </c>
      <c r="H1083">
        <v>15</v>
      </c>
      <c r="I1083">
        <v>1</v>
      </c>
      <c r="J1083">
        <v>1</v>
      </c>
      <c r="K1083">
        <v>0</v>
      </c>
      <c r="L1083">
        <v>1234.69995117188</v>
      </c>
      <c r="M1083">
        <v>1</v>
      </c>
      <c r="N1083">
        <v>0</v>
      </c>
      <c r="O1083">
        <v>9.1999999999999993</v>
      </c>
      <c r="P1083">
        <v>3.1</v>
      </c>
      <c r="Q1083">
        <v>6.2</v>
      </c>
      <c r="R1083">
        <v>0</v>
      </c>
      <c r="S1083">
        <v>7.4</v>
      </c>
      <c r="T1083">
        <v>5.0999999999999996</v>
      </c>
      <c r="U1083">
        <v>2</v>
      </c>
      <c r="V1083">
        <v>0</v>
      </c>
      <c r="W1083">
        <v>0</v>
      </c>
      <c r="X1083">
        <v>7.2</v>
      </c>
      <c r="Y1083">
        <v>0</v>
      </c>
      <c r="Z1083">
        <v>9.1</v>
      </c>
      <c r="AA1083">
        <v>7</v>
      </c>
      <c r="AB1083">
        <v>5</v>
      </c>
      <c r="AC1083">
        <v>4.0999999999999996</v>
      </c>
      <c r="AD1083">
        <v>0</v>
      </c>
      <c r="AE1083">
        <v>0</v>
      </c>
      <c r="AF1083">
        <v>0</v>
      </c>
      <c r="AG1083">
        <v>0</v>
      </c>
      <c r="AH1083">
        <v>0</v>
      </c>
      <c r="AI1083">
        <v>0</v>
      </c>
      <c r="AJ1083">
        <v>0</v>
      </c>
      <c r="AK1083">
        <v>0</v>
      </c>
      <c r="AL1083">
        <v>0</v>
      </c>
      <c r="AM1083">
        <v>7.1</v>
      </c>
      <c r="AN1083">
        <v>0</v>
      </c>
      <c r="AO1083">
        <v>12.7</v>
      </c>
      <c r="AP1083">
        <v>5</v>
      </c>
      <c r="AQ1083">
        <v>1</v>
      </c>
      <c r="AR1083">
        <v>0</v>
      </c>
      <c r="AS1083">
        <v>1</v>
      </c>
      <c r="AT1083">
        <v>1</v>
      </c>
      <c r="AU1083">
        <v>1</v>
      </c>
      <c r="AV1083">
        <v>1</v>
      </c>
      <c r="AW1083">
        <v>1</v>
      </c>
      <c r="AX1083">
        <v>1</v>
      </c>
      <c r="AY1083">
        <v>1</v>
      </c>
      <c r="AZ1083">
        <v>1</v>
      </c>
      <c r="BA1083">
        <v>1</v>
      </c>
      <c r="BB1083">
        <v>1</v>
      </c>
      <c r="BC1083">
        <v>1</v>
      </c>
      <c r="BD1083">
        <v>1</v>
      </c>
      <c r="BE1083">
        <v>1</v>
      </c>
      <c r="BF1083">
        <v>1</v>
      </c>
      <c r="BG1083">
        <v>1</v>
      </c>
      <c r="BH1083">
        <v>1</v>
      </c>
      <c r="BI1083">
        <v>1</v>
      </c>
      <c r="BJ1083">
        <v>1</v>
      </c>
      <c r="BK1083">
        <v>1</v>
      </c>
      <c r="BL1083">
        <v>1</v>
      </c>
      <c r="BM1083">
        <v>1</v>
      </c>
      <c r="BN1083">
        <v>1</v>
      </c>
      <c r="BO1083">
        <v>1</v>
      </c>
      <c r="BP1083">
        <v>1</v>
      </c>
      <c r="BQ1083">
        <v>1</v>
      </c>
      <c r="BR1083">
        <v>1</v>
      </c>
      <c r="BS1083">
        <v>1</v>
      </c>
      <c r="BT1083">
        <v>1</v>
      </c>
      <c r="BU1083">
        <v>1</v>
      </c>
      <c r="BV1083">
        <v>1</v>
      </c>
      <c r="BW1083">
        <v>1</v>
      </c>
    </row>
    <row r="1084" spans="1:75" x14ac:dyDescent="0.25">
      <c r="A1084">
        <v>2449000</v>
      </c>
      <c r="B1084">
        <v>2</v>
      </c>
      <c r="C1084" s="1">
        <v>24108</v>
      </c>
      <c r="D1084">
        <v>1</v>
      </c>
      <c r="E1084">
        <v>13</v>
      </c>
      <c r="F1084">
        <v>38</v>
      </c>
      <c r="G1084">
        <v>9</v>
      </c>
      <c r="H1084">
        <v>11</v>
      </c>
      <c r="I1084">
        <v>1</v>
      </c>
      <c r="J1084">
        <v>1</v>
      </c>
      <c r="K1084">
        <v>0</v>
      </c>
      <c r="L1084">
        <v>502</v>
      </c>
      <c r="M1084">
        <v>1</v>
      </c>
      <c r="N1084">
        <v>0</v>
      </c>
      <c r="O1084">
        <v>0</v>
      </c>
      <c r="P1084">
        <v>0</v>
      </c>
      <c r="Q1084">
        <v>2</v>
      </c>
      <c r="R1084">
        <v>0</v>
      </c>
      <c r="S1084">
        <v>0</v>
      </c>
      <c r="T1084">
        <v>0</v>
      </c>
      <c r="U1084">
        <v>0</v>
      </c>
      <c r="V1084">
        <v>13</v>
      </c>
      <c r="W1084">
        <v>2.1</v>
      </c>
      <c r="X1084">
        <v>0</v>
      </c>
      <c r="Y1084">
        <v>0</v>
      </c>
      <c r="Z1084">
        <v>0</v>
      </c>
      <c r="AA1084">
        <v>0</v>
      </c>
      <c r="AB1084">
        <v>0</v>
      </c>
      <c r="AC1084">
        <v>0</v>
      </c>
      <c r="AD1084">
        <v>0</v>
      </c>
      <c r="AE1084">
        <v>1</v>
      </c>
      <c r="AF1084">
        <v>0</v>
      </c>
      <c r="AG1084">
        <v>3.5</v>
      </c>
      <c r="AH1084">
        <v>0</v>
      </c>
      <c r="AI1084">
        <v>0</v>
      </c>
      <c r="AJ1084">
        <v>1</v>
      </c>
      <c r="AK1084">
        <v>0</v>
      </c>
      <c r="AL1084">
        <v>0</v>
      </c>
      <c r="AM1084">
        <v>1</v>
      </c>
      <c r="AN1084">
        <v>3.1</v>
      </c>
      <c r="AO1084">
        <v>0</v>
      </c>
      <c r="AP1084">
        <v>2</v>
      </c>
      <c r="AQ1084">
        <v>5.0999999999999996</v>
      </c>
      <c r="AR1084">
        <v>4.2</v>
      </c>
      <c r="AS1084">
        <v>1</v>
      </c>
      <c r="AT1084">
        <v>1</v>
      </c>
      <c r="AU1084">
        <v>1</v>
      </c>
      <c r="AV1084">
        <v>1</v>
      </c>
      <c r="AW1084">
        <v>1</v>
      </c>
      <c r="AX1084">
        <v>1</v>
      </c>
      <c r="AY1084">
        <v>1</v>
      </c>
      <c r="AZ1084">
        <v>1</v>
      </c>
      <c r="BA1084">
        <v>1</v>
      </c>
      <c r="BB1084">
        <v>1</v>
      </c>
      <c r="BC1084">
        <v>1</v>
      </c>
      <c r="BD1084">
        <v>1</v>
      </c>
      <c r="BE1084">
        <v>1</v>
      </c>
      <c r="BF1084">
        <v>1</v>
      </c>
      <c r="BG1084">
        <v>1</v>
      </c>
      <c r="BH1084">
        <v>1</v>
      </c>
      <c r="BI1084">
        <v>1</v>
      </c>
      <c r="BJ1084">
        <v>1</v>
      </c>
      <c r="BK1084">
        <v>1</v>
      </c>
      <c r="BL1084">
        <v>1</v>
      </c>
      <c r="BM1084">
        <v>1</v>
      </c>
      <c r="BN1084">
        <v>1</v>
      </c>
      <c r="BO1084">
        <v>1</v>
      </c>
      <c r="BP1084">
        <v>1</v>
      </c>
      <c r="BQ1084">
        <v>1</v>
      </c>
      <c r="BR1084">
        <v>1</v>
      </c>
      <c r="BS1084">
        <v>1</v>
      </c>
      <c r="BT1084">
        <v>1</v>
      </c>
      <c r="BU1084">
        <v>1</v>
      </c>
      <c r="BV1084">
        <v>1</v>
      </c>
      <c r="BW1084">
        <v>1</v>
      </c>
    </row>
    <row r="1085" spans="1:75" x14ac:dyDescent="0.25">
      <c r="A1085">
        <v>2449000</v>
      </c>
      <c r="B1085">
        <v>2</v>
      </c>
      <c r="C1085" s="1">
        <v>24139</v>
      </c>
      <c r="D1085">
        <v>1</v>
      </c>
      <c r="F1085">
        <v>210.1</v>
      </c>
      <c r="J1085">
        <v>2</v>
      </c>
      <c r="K1085">
        <v>0</v>
      </c>
      <c r="L1085">
        <v>502</v>
      </c>
      <c r="M1085">
        <v>1</v>
      </c>
      <c r="N1085">
        <v>0</v>
      </c>
      <c r="O1085">
        <v>10.199999999999999</v>
      </c>
      <c r="R1085">
        <v>0</v>
      </c>
      <c r="S1085">
        <v>0</v>
      </c>
      <c r="T1085">
        <v>0</v>
      </c>
      <c r="U1085">
        <v>6.1</v>
      </c>
      <c r="V1085">
        <v>0</v>
      </c>
      <c r="W1085">
        <v>4.2</v>
      </c>
      <c r="X1085">
        <v>0</v>
      </c>
      <c r="Y1085">
        <v>2.2999999999999998</v>
      </c>
      <c r="Z1085">
        <v>0</v>
      </c>
      <c r="AA1085">
        <v>4.0999999999999996</v>
      </c>
      <c r="AB1085">
        <v>0</v>
      </c>
      <c r="AC1085">
        <v>0</v>
      </c>
      <c r="AD1085">
        <v>7.4</v>
      </c>
      <c r="AE1085">
        <v>0</v>
      </c>
      <c r="AF1085">
        <v>4.2</v>
      </c>
      <c r="AG1085">
        <v>8.5</v>
      </c>
      <c r="AH1085">
        <v>0</v>
      </c>
      <c r="AI1085">
        <v>0</v>
      </c>
      <c r="AJ1085">
        <v>0</v>
      </c>
      <c r="AK1085">
        <v>0</v>
      </c>
      <c r="AL1085">
        <v>0</v>
      </c>
      <c r="AM1085">
        <v>2</v>
      </c>
      <c r="AN1085">
        <v>0</v>
      </c>
      <c r="AO1085">
        <v>0</v>
      </c>
      <c r="AS1085">
        <v>1</v>
      </c>
      <c r="AT1085">
        <v>1</v>
      </c>
      <c r="AU1085">
        <v>1</v>
      </c>
      <c r="AV1085">
        <v>1</v>
      </c>
      <c r="AW1085">
        <v>1</v>
      </c>
      <c r="AX1085">
        <v>1</v>
      </c>
      <c r="AY1085">
        <v>1</v>
      </c>
      <c r="AZ1085">
        <v>1</v>
      </c>
      <c r="BA1085">
        <v>1</v>
      </c>
      <c r="BB1085">
        <v>1</v>
      </c>
      <c r="BC1085">
        <v>1</v>
      </c>
      <c r="BD1085">
        <v>1</v>
      </c>
      <c r="BE1085">
        <v>1</v>
      </c>
      <c r="BF1085">
        <v>1</v>
      </c>
      <c r="BG1085">
        <v>1</v>
      </c>
      <c r="BH1085">
        <v>1</v>
      </c>
      <c r="BI1085">
        <v>1</v>
      </c>
      <c r="BJ1085">
        <v>1</v>
      </c>
      <c r="BK1085">
        <v>1</v>
      </c>
      <c r="BL1085">
        <v>1</v>
      </c>
      <c r="BM1085">
        <v>1</v>
      </c>
      <c r="BN1085">
        <v>1</v>
      </c>
      <c r="BO1085">
        <v>1</v>
      </c>
      <c r="BP1085">
        <v>1</v>
      </c>
      <c r="BQ1085">
        <v>1</v>
      </c>
      <c r="BR1085">
        <v>1</v>
      </c>
      <c r="BS1085">
        <v>1</v>
      </c>
      <c r="BT1085">
        <v>1</v>
      </c>
      <c r="BU1085">
        <v>0</v>
      </c>
      <c r="BV1085">
        <v>0</v>
      </c>
      <c r="BW1085">
        <v>0</v>
      </c>
    </row>
    <row r="1086" spans="1:75" x14ac:dyDescent="0.25">
      <c r="A1086">
        <v>2449000</v>
      </c>
      <c r="B1086">
        <v>2</v>
      </c>
      <c r="C1086" s="1">
        <v>24167</v>
      </c>
      <c r="D1086">
        <v>1</v>
      </c>
      <c r="E1086">
        <v>12.4</v>
      </c>
      <c r="F1086">
        <v>53.1</v>
      </c>
      <c r="G1086">
        <v>5</v>
      </c>
      <c r="H1086">
        <v>8</v>
      </c>
      <c r="I1086">
        <v>1</v>
      </c>
      <c r="J1086">
        <v>1</v>
      </c>
      <c r="K1086">
        <v>0</v>
      </c>
      <c r="L1086">
        <v>502</v>
      </c>
      <c r="M1086">
        <v>1</v>
      </c>
      <c r="N1086">
        <v>0</v>
      </c>
      <c r="O1086">
        <v>4.2</v>
      </c>
      <c r="P1086">
        <v>0</v>
      </c>
      <c r="Q1086">
        <v>8.1</v>
      </c>
      <c r="R1086">
        <v>12.4</v>
      </c>
      <c r="S1086">
        <v>8.3000000000000007</v>
      </c>
      <c r="T1086">
        <v>0</v>
      </c>
      <c r="U1086">
        <v>0</v>
      </c>
      <c r="V1086">
        <v>2</v>
      </c>
      <c r="W1086">
        <v>0</v>
      </c>
      <c r="X1086">
        <v>0</v>
      </c>
      <c r="Y1086">
        <v>0</v>
      </c>
      <c r="Z1086">
        <v>0</v>
      </c>
      <c r="AA1086">
        <v>0</v>
      </c>
      <c r="AB1086">
        <v>4</v>
      </c>
      <c r="AC1086">
        <v>0</v>
      </c>
      <c r="AD1086">
        <v>0</v>
      </c>
      <c r="AE1086">
        <v>0</v>
      </c>
      <c r="AF1086">
        <v>6.1</v>
      </c>
      <c r="AG1086">
        <v>0</v>
      </c>
      <c r="AH1086">
        <v>0</v>
      </c>
      <c r="AI1086">
        <v>0</v>
      </c>
      <c r="AJ1086">
        <v>8</v>
      </c>
      <c r="AK1086">
        <v>0</v>
      </c>
      <c r="AL1086">
        <v>0</v>
      </c>
      <c r="AM1086">
        <v>0</v>
      </c>
      <c r="AN1086">
        <v>0</v>
      </c>
      <c r="AO1086">
        <v>0</v>
      </c>
      <c r="AP1086">
        <v>0</v>
      </c>
      <c r="AQ1086">
        <v>0</v>
      </c>
      <c r="AR1086">
        <v>0</v>
      </c>
      <c r="AS1086">
        <v>1</v>
      </c>
      <c r="AT1086">
        <v>1</v>
      </c>
      <c r="AU1086">
        <v>1</v>
      </c>
      <c r="AV1086">
        <v>1</v>
      </c>
      <c r="AW1086">
        <v>1</v>
      </c>
      <c r="AX1086">
        <v>1</v>
      </c>
      <c r="AY1086">
        <v>1</v>
      </c>
      <c r="AZ1086">
        <v>1</v>
      </c>
      <c r="BA1086">
        <v>1</v>
      </c>
      <c r="BB1086">
        <v>1</v>
      </c>
      <c r="BC1086">
        <v>1</v>
      </c>
      <c r="BD1086">
        <v>1</v>
      </c>
      <c r="BE1086">
        <v>1</v>
      </c>
      <c r="BF1086">
        <v>1</v>
      </c>
      <c r="BG1086">
        <v>1</v>
      </c>
      <c r="BH1086">
        <v>1</v>
      </c>
      <c r="BI1086">
        <v>1</v>
      </c>
      <c r="BJ1086">
        <v>1</v>
      </c>
      <c r="BK1086">
        <v>1</v>
      </c>
      <c r="BL1086">
        <v>1</v>
      </c>
      <c r="BM1086">
        <v>1</v>
      </c>
      <c r="BN1086">
        <v>1</v>
      </c>
      <c r="BO1086">
        <v>1</v>
      </c>
      <c r="BP1086">
        <v>1</v>
      </c>
      <c r="BQ1086">
        <v>1</v>
      </c>
      <c r="BR1086">
        <v>1</v>
      </c>
      <c r="BS1086">
        <v>1</v>
      </c>
      <c r="BT1086">
        <v>1</v>
      </c>
      <c r="BU1086">
        <v>1</v>
      </c>
      <c r="BV1086">
        <v>1</v>
      </c>
      <c r="BW1086">
        <v>1</v>
      </c>
    </row>
    <row r="1087" spans="1:75" x14ac:dyDescent="0.25">
      <c r="A1087">
        <v>2449000</v>
      </c>
      <c r="B1087">
        <v>2</v>
      </c>
      <c r="C1087" s="1">
        <v>24198</v>
      </c>
      <c r="D1087">
        <v>1</v>
      </c>
      <c r="F1087">
        <v>96.8</v>
      </c>
      <c r="J1087">
        <v>2</v>
      </c>
      <c r="K1087">
        <v>0</v>
      </c>
      <c r="L1087">
        <v>502</v>
      </c>
      <c r="M1087">
        <v>1</v>
      </c>
      <c r="P1087">
        <v>0</v>
      </c>
      <c r="Q1087">
        <v>0</v>
      </c>
      <c r="R1087">
        <v>0</v>
      </c>
      <c r="S1087">
        <v>0</v>
      </c>
      <c r="T1087">
        <v>0</v>
      </c>
      <c r="U1087">
        <v>0</v>
      </c>
      <c r="V1087">
        <v>4.0999999999999996</v>
      </c>
      <c r="W1087">
        <v>2</v>
      </c>
      <c r="X1087">
        <v>0</v>
      </c>
      <c r="Y1087">
        <v>0</v>
      </c>
      <c r="Z1087">
        <v>0</v>
      </c>
      <c r="AA1087">
        <v>0</v>
      </c>
      <c r="AB1087">
        <v>3.1</v>
      </c>
      <c r="AC1087">
        <v>0</v>
      </c>
      <c r="AD1087">
        <v>0</v>
      </c>
      <c r="AE1087">
        <v>4</v>
      </c>
      <c r="AF1087">
        <v>0</v>
      </c>
      <c r="AG1087">
        <v>0</v>
      </c>
      <c r="AH1087">
        <v>0</v>
      </c>
      <c r="AI1087">
        <v>0</v>
      </c>
      <c r="AJ1087">
        <v>0</v>
      </c>
      <c r="AK1087">
        <v>0</v>
      </c>
      <c r="AL1087">
        <v>7</v>
      </c>
      <c r="AM1087">
        <v>6.2</v>
      </c>
      <c r="AN1087">
        <v>0</v>
      </c>
      <c r="AO1087">
        <v>2</v>
      </c>
      <c r="AP1087">
        <v>0</v>
      </c>
      <c r="AQ1087">
        <v>0</v>
      </c>
      <c r="AS1087">
        <v>1</v>
      </c>
      <c r="AT1087">
        <v>1</v>
      </c>
      <c r="AU1087">
        <v>1</v>
      </c>
      <c r="AV1087">
        <v>1</v>
      </c>
      <c r="AW1087">
        <v>1</v>
      </c>
      <c r="AX1087">
        <v>1</v>
      </c>
      <c r="AY1087">
        <v>1</v>
      </c>
      <c r="AZ1087">
        <v>1</v>
      </c>
      <c r="BA1087">
        <v>1</v>
      </c>
      <c r="BB1087">
        <v>1</v>
      </c>
      <c r="BC1087">
        <v>1</v>
      </c>
      <c r="BD1087">
        <v>1</v>
      </c>
      <c r="BE1087">
        <v>1</v>
      </c>
      <c r="BF1087">
        <v>1</v>
      </c>
      <c r="BG1087">
        <v>1</v>
      </c>
      <c r="BH1087">
        <v>1</v>
      </c>
      <c r="BI1087">
        <v>1</v>
      </c>
      <c r="BJ1087">
        <v>1</v>
      </c>
      <c r="BK1087">
        <v>1</v>
      </c>
      <c r="BL1087">
        <v>1</v>
      </c>
      <c r="BM1087">
        <v>1</v>
      </c>
      <c r="BN1087">
        <v>1</v>
      </c>
      <c r="BO1087">
        <v>1</v>
      </c>
      <c r="BP1087">
        <v>1</v>
      </c>
      <c r="BQ1087">
        <v>1</v>
      </c>
      <c r="BR1087">
        <v>1</v>
      </c>
      <c r="BS1087">
        <v>1</v>
      </c>
      <c r="BT1087">
        <v>1</v>
      </c>
      <c r="BU1087">
        <v>1</v>
      </c>
      <c r="BV1087">
        <v>1</v>
      </c>
      <c r="BW1087">
        <v>0</v>
      </c>
    </row>
    <row r="1088" spans="1:75" x14ac:dyDescent="0.25">
      <c r="A1088">
        <v>2449000</v>
      </c>
      <c r="B1088">
        <v>2</v>
      </c>
      <c r="C1088" s="1">
        <v>24228</v>
      </c>
      <c r="D1088">
        <v>1</v>
      </c>
      <c r="F1088">
        <v>51</v>
      </c>
      <c r="J1088">
        <v>2</v>
      </c>
      <c r="K1088">
        <v>0</v>
      </c>
      <c r="L1088">
        <v>502</v>
      </c>
      <c r="M1088">
        <v>1</v>
      </c>
      <c r="P1088">
        <v>0</v>
      </c>
      <c r="Q1088">
        <v>2.1</v>
      </c>
      <c r="R1088">
        <v>0</v>
      </c>
      <c r="S1088">
        <v>3</v>
      </c>
      <c r="T1088">
        <v>4.2</v>
      </c>
      <c r="U1088">
        <v>0</v>
      </c>
      <c r="V1088">
        <v>0</v>
      </c>
      <c r="W1088">
        <v>0</v>
      </c>
      <c r="X1088">
        <v>0</v>
      </c>
      <c r="Y1088">
        <v>1</v>
      </c>
      <c r="Z1088">
        <v>0</v>
      </c>
      <c r="AA1088">
        <v>0</v>
      </c>
      <c r="AB1088">
        <v>0</v>
      </c>
      <c r="AC1088">
        <v>0</v>
      </c>
      <c r="AD1088">
        <v>4</v>
      </c>
      <c r="AE1088">
        <v>0</v>
      </c>
      <c r="AF1088">
        <v>0</v>
      </c>
      <c r="AG1088">
        <v>0</v>
      </c>
      <c r="AH1088">
        <v>0</v>
      </c>
      <c r="AI1088">
        <v>0</v>
      </c>
      <c r="AJ1088">
        <v>2</v>
      </c>
      <c r="AK1088">
        <v>0</v>
      </c>
      <c r="AL1088">
        <v>0</v>
      </c>
      <c r="AM1088">
        <v>0</v>
      </c>
      <c r="AN1088">
        <v>0</v>
      </c>
      <c r="AO1088">
        <v>0</v>
      </c>
      <c r="AP1088">
        <v>0</v>
      </c>
      <c r="AQ1088">
        <v>0</v>
      </c>
      <c r="AR1088">
        <v>0</v>
      </c>
      <c r="AS1088">
        <v>1</v>
      </c>
      <c r="AT1088">
        <v>1</v>
      </c>
      <c r="AU1088">
        <v>1</v>
      </c>
      <c r="AV1088">
        <v>1</v>
      </c>
      <c r="AW1088">
        <v>1</v>
      </c>
      <c r="AX1088">
        <v>1</v>
      </c>
      <c r="AY1088">
        <v>1</v>
      </c>
      <c r="AZ1088">
        <v>1</v>
      </c>
      <c r="BA1088">
        <v>1</v>
      </c>
      <c r="BB1088">
        <v>1</v>
      </c>
      <c r="BC1088">
        <v>1</v>
      </c>
      <c r="BD1088">
        <v>1</v>
      </c>
      <c r="BE1088">
        <v>1</v>
      </c>
      <c r="BF1088">
        <v>1</v>
      </c>
      <c r="BG1088">
        <v>1</v>
      </c>
      <c r="BH1088">
        <v>1</v>
      </c>
      <c r="BI1088">
        <v>1</v>
      </c>
      <c r="BJ1088">
        <v>1</v>
      </c>
      <c r="BK1088">
        <v>1</v>
      </c>
      <c r="BL1088">
        <v>1</v>
      </c>
      <c r="BM1088">
        <v>1</v>
      </c>
      <c r="BN1088">
        <v>1</v>
      </c>
      <c r="BO1088">
        <v>1</v>
      </c>
      <c r="BP1088">
        <v>1</v>
      </c>
      <c r="BQ1088">
        <v>1</v>
      </c>
      <c r="BR1088">
        <v>1</v>
      </c>
      <c r="BS1088">
        <v>1</v>
      </c>
      <c r="BT1088">
        <v>1</v>
      </c>
      <c r="BU1088">
        <v>1</v>
      </c>
      <c r="BV1088">
        <v>1</v>
      </c>
      <c r="BW1088">
        <v>1</v>
      </c>
    </row>
    <row r="1089" spans="1:75" x14ac:dyDescent="0.25">
      <c r="A1089">
        <v>2449000</v>
      </c>
      <c r="B1089">
        <v>2</v>
      </c>
      <c r="C1089" s="1">
        <v>24259</v>
      </c>
      <c r="D1089">
        <v>1</v>
      </c>
      <c r="E1089">
        <v>10.4</v>
      </c>
      <c r="F1089">
        <v>34</v>
      </c>
      <c r="G1089">
        <v>18</v>
      </c>
      <c r="H1089">
        <v>6</v>
      </c>
      <c r="I1089">
        <v>1</v>
      </c>
      <c r="J1089">
        <v>1</v>
      </c>
      <c r="K1089">
        <v>0</v>
      </c>
      <c r="L1089">
        <v>502</v>
      </c>
      <c r="M1089">
        <v>1</v>
      </c>
      <c r="N1089">
        <v>0</v>
      </c>
      <c r="O1089">
        <v>0</v>
      </c>
      <c r="P1089">
        <v>0</v>
      </c>
      <c r="Q1089">
        <v>0</v>
      </c>
      <c r="R1089">
        <v>0</v>
      </c>
      <c r="S1089">
        <v>0</v>
      </c>
      <c r="T1089">
        <v>0</v>
      </c>
      <c r="U1089">
        <v>0</v>
      </c>
      <c r="V1089">
        <v>0</v>
      </c>
      <c r="W1089">
        <v>0</v>
      </c>
      <c r="X1089">
        <v>0</v>
      </c>
      <c r="Y1089">
        <v>0</v>
      </c>
      <c r="Z1089">
        <v>0</v>
      </c>
      <c r="AA1089">
        <v>0</v>
      </c>
      <c r="AB1089">
        <v>1</v>
      </c>
      <c r="AC1089">
        <v>0</v>
      </c>
      <c r="AD1089">
        <v>0</v>
      </c>
      <c r="AE1089">
        <v>10.4</v>
      </c>
      <c r="AF1089">
        <v>0</v>
      </c>
      <c r="AG1089">
        <v>0</v>
      </c>
      <c r="AH1089">
        <v>0</v>
      </c>
      <c r="AI1089">
        <v>0</v>
      </c>
      <c r="AJ1089">
        <v>0</v>
      </c>
      <c r="AK1089">
        <v>9.1999999999999993</v>
      </c>
      <c r="AL1089">
        <v>3</v>
      </c>
      <c r="AM1089">
        <v>0</v>
      </c>
      <c r="AN1089">
        <v>0</v>
      </c>
      <c r="AO1089">
        <v>0</v>
      </c>
      <c r="AP1089">
        <v>2</v>
      </c>
      <c r="AQ1089">
        <v>8.4</v>
      </c>
      <c r="AS1089">
        <v>1</v>
      </c>
      <c r="AT1089">
        <v>1</v>
      </c>
      <c r="AU1089">
        <v>1</v>
      </c>
      <c r="AV1089">
        <v>1</v>
      </c>
      <c r="AW1089">
        <v>1</v>
      </c>
      <c r="AX1089">
        <v>1</v>
      </c>
      <c r="AY1089">
        <v>1</v>
      </c>
      <c r="AZ1089">
        <v>1</v>
      </c>
      <c r="BA1089">
        <v>1</v>
      </c>
      <c r="BB1089">
        <v>1</v>
      </c>
      <c r="BC1089">
        <v>1</v>
      </c>
      <c r="BD1089">
        <v>1</v>
      </c>
      <c r="BE1089">
        <v>1</v>
      </c>
      <c r="BF1089">
        <v>1</v>
      </c>
      <c r="BG1089">
        <v>1</v>
      </c>
      <c r="BH1089">
        <v>1</v>
      </c>
      <c r="BI1089">
        <v>1</v>
      </c>
      <c r="BJ1089">
        <v>1</v>
      </c>
      <c r="BK1089">
        <v>1</v>
      </c>
      <c r="BL1089">
        <v>1</v>
      </c>
      <c r="BM1089">
        <v>1</v>
      </c>
      <c r="BN1089">
        <v>1</v>
      </c>
      <c r="BO1089">
        <v>1</v>
      </c>
      <c r="BP1089">
        <v>1</v>
      </c>
      <c r="BQ1089">
        <v>1</v>
      </c>
      <c r="BR1089">
        <v>1</v>
      </c>
      <c r="BS1089">
        <v>1</v>
      </c>
      <c r="BT1089">
        <v>1</v>
      </c>
      <c r="BU1089">
        <v>1</v>
      </c>
      <c r="BV1089">
        <v>1</v>
      </c>
      <c r="BW1089">
        <v>0</v>
      </c>
    </row>
    <row r="1090" spans="1:75" x14ac:dyDescent="0.25">
      <c r="A1090">
        <v>2449000</v>
      </c>
      <c r="B1090">
        <v>2</v>
      </c>
      <c r="C1090" s="1">
        <v>24289</v>
      </c>
      <c r="D1090">
        <v>1</v>
      </c>
      <c r="E1090">
        <v>12</v>
      </c>
      <c r="F1090">
        <v>36.299999999999997</v>
      </c>
      <c r="G1090">
        <v>1</v>
      </c>
      <c r="H1090">
        <v>7</v>
      </c>
      <c r="I1090">
        <v>1</v>
      </c>
      <c r="J1090">
        <v>1</v>
      </c>
      <c r="K1090">
        <v>0</v>
      </c>
      <c r="L1090">
        <v>502</v>
      </c>
      <c r="M1090">
        <v>1</v>
      </c>
      <c r="N1090">
        <v>12</v>
      </c>
      <c r="O1090">
        <v>7.1</v>
      </c>
      <c r="P1090">
        <v>2</v>
      </c>
      <c r="Q1090">
        <v>3.1</v>
      </c>
      <c r="R1090">
        <v>4</v>
      </c>
      <c r="S1090">
        <v>0</v>
      </c>
      <c r="T1090">
        <v>0</v>
      </c>
      <c r="U1090">
        <v>0</v>
      </c>
      <c r="V1090">
        <v>0</v>
      </c>
      <c r="W1090">
        <v>0</v>
      </c>
      <c r="X1090">
        <v>0</v>
      </c>
      <c r="Y1090">
        <v>3</v>
      </c>
      <c r="Z1090">
        <v>0</v>
      </c>
      <c r="AA1090">
        <v>5.0999999999999996</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1</v>
      </c>
      <c r="AT1090">
        <v>1</v>
      </c>
      <c r="AU1090">
        <v>1</v>
      </c>
      <c r="AV1090">
        <v>1</v>
      </c>
      <c r="AW1090">
        <v>1</v>
      </c>
      <c r="AX1090">
        <v>1</v>
      </c>
      <c r="AY1090">
        <v>1</v>
      </c>
      <c r="AZ1090">
        <v>1</v>
      </c>
      <c r="BA1090">
        <v>1</v>
      </c>
      <c r="BB1090">
        <v>1</v>
      </c>
      <c r="BC1090">
        <v>1</v>
      </c>
      <c r="BD1090">
        <v>1</v>
      </c>
      <c r="BE1090">
        <v>1</v>
      </c>
      <c r="BF1090">
        <v>1</v>
      </c>
      <c r="BG1090">
        <v>1</v>
      </c>
      <c r="BH1090">
        <v>1</v>
      </c>
      <c r="BI1090">
        <v>1</v>
      </c>
      <c r="BJ1090">
        <v>1</v>
      </c>
      <c r="BK1090">
        <v>1</v>
      </c>
      <c r="BL1090">
        <v>1</v>
      </c>
      <c r="BM1090">
        <v>1</v>
      </c>
      <c r="BN1090">
        <v>1</v>
      </c>
      <c r="BO1090">
        <v>1</v>
      </c>
      <c r="BP1090">
        <v>1</v>
      </c>
      <c r="BQ1090">
        <v>1</v>
      </c>
      <c r="BR1090">
        <v>1</v>
      </c>
      <c r="BS1090">
        <v>1</v>
      </c>
      <c r="BT1090">
        <v>1</v>
      </c>
      <c r="BU1090">
        <v>1</v>
      </c>
      <c r="BV1090">
        <v>1</v>
      </c>
      <c r="BW1090">
        <v>1</v>
      </c>
    </row>
    <row r="1091" spans="1:75" x14ac:dyDescent="0.25">
      <c r="A1091">
        <v>2449000</v>
      </c>
      <c r="B1091">
        <v>2</v>
      </c>
      <c r="C1091" s="1">
        <v>24320</v>
      </c>
      <c r="D1091">
        <v>1</v>
      </c>
      <c r="E1091">
        <v>9.1999999999999993</v>
      </c>
      <c r="F1091">
        <v>34.700000000000003</v>
      </c>
      <c r="G1091">
        <v>31</v>
      </c>
      <c r="H1091">
        <v>8</v>
      </c>
      <c r="I1091">
        <v>1</v>
      </c>
      <c r="J1091">
        <v>1</v>
      </c>
      <c r="K1091">
        <v>0</v>
      </c>
      <c r="L1091">
        <v>502</v>
      </c>
      <c r="M1091">
        <v>1</v>
      </c>
      <c r="N1091">
        <v>0</v>
      </c>
      <c r="O1091">
        <v>0</v>
      </c>
      <c r="P1091">
        <v>1</v>
      </c>
      <c r="Q1091">
        <v>0</v>
      </c>
      <c r="R1091">
        <v>0</v>
      </c>
      <c r="S1091">
        <v>0</v>
      </c>
      <c r="T1091">
        <v>4</v>
      </c>
      <c r="U1091">
        <v>3.1</v>
      </c>
      <c r="V1091">
        <v>0</v>
      </c>
      <c r="W1091">
        <v>0</v>
      </c>
      <c r="X1091">
        <v>0</v>
      </c>
      <c r="Y1091">
        <v>0</v>
      </c>
      <c r="Z1091">
        <v>0</v>
      </c>
      <c r="AA1091">
        <v>0</v>
      </c>
      <c r="AB1091">
        <v>6.3</v>
      </c>
      <c r="AC1091">
        <v>0</v>
      </c>
      <c r="AD1091">
        <v>0</v>
      </c>
      <c r="AE1091">
        <v>0</v>
      </c>
      <c r="AF1091">
        <v>0</v>
      </c>
      <c r="AG1091">
        <v>0</v>
      </c>
      <c r="AH1091">
        <v>0</v>
      </c>
      <c r="AI1091">
        <v>0</v>
      </c>
      <c r="AJ1091">
        <v>0</v>
      </c>
      <c r="AK1091">
        <v>2</v>
      </c>
      <c r="AL1091">
        <v>4.0999999999999996</v>
      </c>
      <c r="AM1091">
        <v>0</v>
      </c>
      <c r="AN1091">
        <v>0</v>
      </c>
      <c r="AO1091">
        <v>0</v>
      </c>
      <c r="AP1091">
        <v>0</v>
      </c>
      <c r="AQ1091">
        <v>5</v>
      </c>
      <c r="AR1091">
        <v>9.1999999999999993</v>
      </c>
      <c r="AS1091">
        <v>1</v>
      </c>
      <c r="AT1091">
        <v>1</v>
      </c>
      <c r="AU1091">
        <v>1</v>
      </c>
      <c r="AV1091">
        <v>1</v>
      </c>
      <c r="AW1091">
        <v>1</v>
      </c>
      <c r="AX1091">
        <v>1</v>
      </c>
      <c r="AY1091">
        <v>1</v>
      </c>
      <c r="AZ1091">
        <v>1</v>
      </c>
      <c r="BA1091">
        <v>1</v>
      </c>
      <c r="BB1091">
        <v>1</v>
      </c>
      <c r="BC1091">
        <v>1</v>
      </c>
      <c r="BD1091">
        <v>1</v>
      </c>
      <c r="BE1091">
        <v>1</v>
      </c>
      <c r="BF1091">
        <v>1</v>
      </c>
      <c r="BG1091">
        <v>1</v>
      </c>
      <c r="BH1091">
        <v>1</v>
      </c>
      <c r="BI1091">
        <v>1</v>
      </c>
      <c r="BJ1091">
        <v>1</v>
      </c>
      <c r="BK1091">
        <v>1</v>
      </c>
      <c r="BL1091">
        <v>1</v>
      </c>
      <c r="BM1091">
        <v>1</v>
      </c>
      <c r="BN1091">
        <v>1</v>
      </c>
      <c r="BO1091">
        <v>1</v>
      </c>
      <c r="BP1091">
        <v>1</v>
      </c>
      <c r="BQ1091">
        <v>1</v>
      </c>
      <c r="BR1091">
        <v>1</v>
      </c>
      <c r="BS1091">
        <v>1</v>
      </c>
      <c r="BT1091">
        <v>1</v>
      </c>
      <c r="BU1091">
        <v>1</v>
      </c>
      <c r="BV1091">
        <v>1</v>
      </c>
      <c r="BW1091">
        <v>1</v>
      </c>
    </row>
    <row r="1092" spans="1:75" x14ac:dyDescent="0.25">
      <c r="A1092">
        <v>2449000</v>
      </c>
      <c r="B1092">
        <v>2</v>
      </c>
      <c r="C1092" s="1">
        <v>24351</v>
      </c>
      <c r="D1092">
        <v>1</v>
      </c>
      <c r="E1092">
        <v>5.2</v>
      </c>
      <c r="F1092">
        <v>32.5</v>
      </c>
      <c r="G1092">
        <v>1</v>
      </c>
      <c r="H1092">
        <v>8</v>
      </c>
      <c r="I1092">
        <v>1</v>
      </c>
      <c r="J1092">
        <v>1</v>
      </c>
      <c r="K1092">
        <v>0</v>
      </c>
      <c r="L1092">
        <v>502</v>
      </c>
      <c r="M1092">
        <v>1</v>
      </c>
      <c r="N1092">
        <v>5.2</v>
      </c>
      <c r="O1092">
        <v>3</v>
      </c>
      <c r="P1092">
        <v>4.0999999999999996</v>
      </c>
      <c r="Q1092">
        <v>5</v>
      </c>
      <c r="R1092">
        <v>0</v>
      </c>
      <c r="S1092">
        <v>4.0999999999999996</v>
      </c>
      <c r="T1092">
        <v>0</v>
      </c>
      <c r="U1092">
        <v>0</v>
      </c>
      <c r="V1092">
        <v>0</v>
      </c>
      <c r="W1092">
        <v>0</v>
      </c>
      <c r="X1092">
        <v>0</v>
      </c>
      <c r="Y1092">
        <v>0</v>
      </c>
      <c r="Z1092">
        <v>0</v>
      </c>
      <c r="AA1092">
        <v>0</v>
      </c>
      <c r="AB1092">
        <v>0</v>
      </c>
      <c r="AC1092">
        <v>0</v>
      </c>
      <c r="AD1092">
        <v>0</v>
      </c>
      <c r="AE1092">
        <v>0</v>
      </c>
      <c r="AF1092">
        <v>3.1</v>
      </c>
      <c r="AG1092">
        <v>4</v>
      </c>
      <c r="AH1092">
        <v>0</v>
      </c>
      <c r="AI1092">
        <v>0</v>
      </c>
      <c r="AJ1092">
        <v>0</v>
      </c>
      <c r="AK1092">
        <v>0</v>
      </c>
      <c r="AL1092">
        <v>0</v>
      </c>
      <c r="AM1092">
        <v>0</v>
      </c>
      <c r="AN1092">
        <v>0</v>
      </c>
      <c r="AO1092">
        <v>4</v>
      </c>
      <c r="AP1092">
        <v>0</v>
      </c>
      <c r="AQ1092">
        <v>0</v>
      </c>
      <c r="AS1092">
        <v>1</v>
      </c>
      <c r="AT1092">
        <v>1</v>
      </c>
      <c r="AU1092">
        <v>1</v>
      </c>
      <c r="AV1092">
        <v>1</v>
      </c>
      <c r="AW1092">
        <v>1</v>
      </c>
      <c r="AX1092">
        <v>1</v>
      </c>
      <c r="AY1092">
        <v>1</v>
      </c>
      <c r="AZ1092">
        <v>1</v>
      </c>
      <c r="BA1092">
        <v>1</v>
      </c>
      <c r="BB1092">
        <v>1</v>
      </c>
      <c r="BC1092">
        <v>1</v>
      </c>
      <c r="BD1092">
        <v>1</v>
      </c>
      <c r="BE1092">
        <v>1</v>
      </c>
      <c r="BF1092">
        <v>1</v>
      </c>
      <c r="BG1092">
        <v>1</v>
      </c>
      <c r="BH1092">
        <v>1</v>
      </c>
      <c r="BI1092">
        <v>1</v>
      </c>
      <c r="BJ1092">
        <v>1</v>
      </c>
      <c r="BK1092">
        <v>1</v>
      </c>
      <c r="BL1092">
        <v>1</v>
      </c>
      <c r="BM1092">
        <v>1</v>
      </c>
      <c r="BN1092">
        <v>1</v>
      </c>
      <c r="BO1092">
        <v>1</v>
      </c>
      <c r="BP1092">
        <v>1</v>
      </c>
      <c r="BQ1092">
        <v>1</v>
      </c>
      <c r="BR1092">
        <v>1</v>
      </c>
      <c r="BS1092">
        <v>1</v>
      </c>
      <c r="BT1092">
        <v>1</v>
      </c>
      <c r="BU1092">
        <v>1</v>
      </c>
      <c r="BV1092">
        <v>1</v>
      </c>
      <c r="BW1092">
        <v>0</v>
      </c>
    </row>
    <row r="1093" spans="1:75" x14ac:dyDescent="0.25">
      <c r="A1093">
        <v>2449000</v>
      </c>
      <c r="B1093">
        <v>2</v>
      </c>
      <c r="C1093" s="1">
        <v>24381</v>
      </c>
      <c r="D1093">
        <v>1</v>
      </c>
      <c r="E1093">
        <v>17.3</v>
      </c>
      <c r="F1093">
        <v>74.599999999999994</v>
      </c>
      <c r="G1093">
        <v>8</v>
      </c>
      <c r="H1093">
        <v>11</v>
      </c>
      <c r="I1093">
        <v>1</v>
      </c>
      <c r="J1093">
        <v>1</v>
      </c>
      <c r="K1093">
        <v>0</v>
      </c>
      <c r="L1093">
        <v>502</v>
      </c>
      <c r="M1093">
        <v>1</v>
      </c>
      <c r="N1093">
        <v>0</v>
      </c>
      <c r="O1093">
        <v>0</v>
      </c>
      <c r="P1093">
        <v>0</v>
      </c>
      <c r="Q1093">
        <v>0</v>
      </c>
      <c r="R1093">
        <v>4</v>
      </c>
      <c r="S1093">
        <v>6.2</v>
      </c>
      <c r="T1093">
        <v>0</v>
      </c>
      <c r="U1093">
        <v>17.3</v>
      </c>
      <c r="V1093">
        <v>9.5</v>
      </c>
      <c r="W1093">
        <v>0</v>
      </c>
      <c r="X1093">
        <v>0</v>
      </c>
      <c r="Y1093">
        <v>0</v>
      </c>
      <c r="Z1093">
        <v>0</v>
      </c>
      <c r="AA1093">
        <v>0</v>
      </c>
      <c r="AB1093">
        <v>0</v>
      </c>
      <c r="AC1093">
        <v>4.0999999999999996</v>
      </c>
      <c r="AD1093">
        <v>0</v>
      </c>
      <c r="AE1093">
        <v>2.1</v>
      </c>
      <c r="AF1093">
        <v>0</v>
      </c>
      <c r="AG1093">
        <v>0</v>
      </c>
      <c r="AH1093">
        <v>0</v>
      </c>
      <c r="AI1093">
        <v>0</v>
      </c>
      <c r="AJ1093">
        <v>3</v>
      </c>
      <c r="AK1093">
        <v>0</v>
      </c>
      <c r="AL1093">
        <v>0</v>
      </c>
      <c r="AM1093">
        <v>0</v>
      </c>
      <c r="AN1093">
        <v>0</v>
      </c>
      <c r="AO1093">
        <v>9.3000000000000007</v>
      </c>
      <c r="AP1093">
        <v>12.1</v>
      </c>
      <c r="AQ1093">
        <v>2</v>
      </c>
      <c r="AR1093">
        <v>5</v>
      </c>
      <c r="AS1093">
        <v>1</v>
      </c>
      <c r="AT1093">
        <v>1</v>
      </c>
      <c r="AU1093">
        <v>1</v>
      </c>
      <c r="AV1093">
        <v>1</v>
      </c>
      <c r="AW1093">
        <v>1</v>
      </c>
      <c r="AX1093">
        <v>1</v>
      </c>
      <c r="AY1093">
        <v>1</v>
      </c>
      <c r="AZ1093">
        <v>1</v>
      </c>
      <c r="BA1093">
        <v>1</v>
      </c>
      <c r="BB1093">
        <v>1</v>
      </c>
      <c r="BC1093">
        <v>1</v>
      </c>
      <c r="BD1093">
        <v>1</v>
      </c>
      <c r="BE1093">
        <v>1</v>
      </c>
      <c r="BF1093">
        <v>1</v>
      </c>
      <c r="BG1093">
        <v>1</v>
      </c>
      <c r="BH1093">
        <v>1</v>
      </c>
      <c r="BI1093">
        <v>1</v>
      </c>
      <c r="BJ1093">
        <v>1</v>
      </c>
      <c r="BK1093">
        <v>1</v>
      </c>
      <c r="BL1093">
        <v>1</v>
      </c>
      <c r="BM1093">
        <v>1</v>
      </c>
      <c r="BN1093">
        <v>1</v>
      </c>
      <c r="BO1093">
        <v>1</v>
      </c>
      <c r="BP1093">
        <v>1</v>
      </c>
      <c r="BQ1093">
        <v>1</v>
      </c>
      <c r="BR1093">
        <v>1</v>
      </c>
      <c r="BS1093">
        <v>1</v>
      </c>
      <c r="BT1093">
        <v>1</v>
      </c>
      <c r="BU1093">
        <v>1</v>
      </c>
      <c r="BV1093">
        <v>1</v>
      </c>
      <c r="BW1093">
        <v>1</v>
      </c>
    </row>
    <row r="1094" spans="1:75" x14ac:dyDescent="0.25">
      <c r="A1094">
        <v>2449000</v>
      </c>
      <c r="B1094">
        <v>2</v>
      </c>
      <c r="C1094" s="1">
        <v>24412</v>
      </c>
      <c r="D1094">
        <v>1</v>
      </c>
      <c r="F1094">
        <v>62.6</v>
      </c>
      <c r="J1094">
        <v>2</v>
      </c>
      <c r="K1094">
        <v>0</v>
      </c>
      <c r="L1094">
        <v>502</v>
      </c>
      <c r="M1094">
        <v>1</v>
      </c>
      <c r="N1094">
        <v>1</v>
      </c>
      <c r="Q1094">
        <v>1</v>
      </c>
      <c r="R1094">
        <v>0</v>
      </c>
      <c r="S1094">
        <v>0</v>
      </c>
      <c r="T1094">
        <v>0</v>
      </c>
      <c r="U1094">
        <v>0</v>
      </c>
      <c r="V1094">
        <v>0</v>
      </c>
      <c r="W1094">
        <v>0</v>
      </c>
      <c r="X1094">
        <v>0</v>
      </c>
      <c r="Y1094">
        <v>10.1</v>
      </c>
      <c r="Z1094">
        <v>0</v>
      </c>
      <c r="AA1094">
        <v>4</v>
      </c>
      <c r="AB1094">
        <v>0</v>
      </c>
      <c r="AC1094">
        <v>7.2</v>
      </c>
      <c r="AD1094">
        <v>0</v>
      </c>
      <c r="AE1094">
        <v>0</v>
      </c>
      <c r="AF1094">
        <v>0</v>
      </c>
      <c r="AG1094">
        <v>0</v>
      </c>
      <c r="AH1094">
        <v>0</v>
      </c>
      <c r="AI1094">
        <v>3.1</v>
      </c>
      <c r="AJ1094">
        <v>0</v>
      </c>
      <c r="AK1094">
        <v>0</v>
      </c>
      <c r="AL1094">
        <v>0</v>
      </c>
      <c r="AM1094">
        <v>0</v>
      </c>
      <c r="AN1094">
        <v>2</v>
      </c>
      <c r="AO1094">
        <v>0</v>
      </c>
      <c r="AP1094">
        <v>0</v>
      </c>
      <c r="AQ1094">
        <v>0</v>
      </c>
      <c r="AS1094">
        <v>1</v>
      </c>
      <c r="AT1094">
        <v>1</v>
      </c>
      <c r="AU1094">
        <v>1</v>
      </c>
      <c r="AV1094">
        <v>1</v>
      </c>
      <c r="AW1094">
        <v>1</v>
      </c>
      <c r="AX1094">
        <v>1</v>
      </c>
      <c r="AY1094">
        <v>1</v>
      </c>
      <c r="AZ1094">
        <v>1</v>
      </c>
      <c r="BA1094">
        <v>1</v>
      </c>
      <c r="BB1094">
        <v>1</v>
      </c>
      <c r="BC1094">
        <v>1</v>
      </c>
      <c r="BD1094">
        <v>1</v>
      </c>
      <c r="BE1094">
        <v>1</v>
      </c>
      <c r="BF1094">
        <v>1</v>
      </c>
      <c r="BG1094">
        <v>1</v>
      </c>
      <c r="BH1094">
        <v>1</v>
      </c>
      <c r="BI1094">
        <v>1</v>
      </c>
      <c r="BJ1094">
        <v>1</v>
      </c>
      <c r="BK1094">
        <v>1</v>
      </c>
      <c r="BL1094">
        <v>1</v>
      </c>
      <c r="BM1094">
        <v>1</v>
      </c>
      <c r="BN1094">
        <v>1</v>
      </c>
      <c r="BO1094">
        <v>1</v>
      </c>
      <c r="BP1094">
        <v>1</v>
      </c>
      <c r="BQ1094">
        <v>1</v>
      </c>
      <c r="BR1094">
        <v>1</v>
      </c>
      <c r="BS1094">
        <v>1</v>
      </c>
      <c r="BT1094">
        <v>1</v>
      </c>
      <c r="BU1094">
        <v>1</v>
      </c>
      <c r="BV1094">
        <v>1</v>
      </c>
      <c r="BW1094">
        <v>0</v>
      </c>
    </row>
    <row r="1095" spans="1:75" x14ac:dyDescent="0.25">
      <c r="A1095">
        <v>2449000</v>
      </c>
      <c r="B1095">
        <v>2</v>
      </c>
      <c r="C1095" s="1">
        <v>24442</v>
      </c>
      <c r="D1095">
        <v>1</v>
      </c>
      <c r="F1095">
        <v>167.1</v>
      </c>
      <c r="J1095">
        <v>2</v>
      </c>
      <c r="K1095">
        <v>0</v>
      </c>
      <c r="L1095">
        <v>502</v>
      </c>
      <c r="M1095">
        <v>1</v>
      </c>
      <c r="N1095">
        <v>0</v>
      </c>
      <c r="O1095">
        <v>7.1</v>
      </c>
      <c r="R1095">
        <v>3.1</v>
      </c>
      <c r="S1095">
        <v>0</v>
      </c>
      <c r="T1095">
        <v>4.2</v>
      </c>
      <c r="U1095">
        <v>0</v>
      </c>
      <c r="V1095">
        <v>0</v>
      </c>
      <c r="W1095">
        <v>0</v>
      </c>
      <c r="X1095">
        <v>6</v>
      </c>
      <c r="Y1095">
        <v>0</v>
      </c>
      <c r="Z1095">
        <v>0</v>
      </c>
      <c r="AA1095">
        <v>0</v>
      </c>
      <c r="AB1095">
        <v>7</v>
      </c>
      <c r="AC1095">
        <v>0</v>
      </c>
      <c r="AD1095">
        <v>8</v>
      </c>
      <c r="AE1095">
        <v>0</v>
      </c>
      <c r="AF1095">
        <v>10.4</v>
      </c>
      <c r="AG1095">
        <v>4.0999999999999996</v>
      </c>
      <c r="AH1095">
        <v>0</v>
      </c>
      <c r="AI1095">
        <v>6.1</v>
      </c>
      <c r="AJ1095">
        <v>0</v>
      </c>
      <c r="AK1095">
        <v>0</v>
      </c>
      <c r="AL1095">
        <v>2</v>
      </c>
      <c r="AM1095">
        <v>0</v>
      </c>
      <c r="AN1095">
        <v>7.2</v>
      </c>
      <c r="AO1095">
        <v>3.1</v>
      </c>
      <c r="AP1095">
        <v>8.4</v>
      </c>
      <c r="AQ1095">
        <v>0</v>
      </c>
      <c r="AR1095">
        <v>0</v>
      </c>
      <c r="AS1095">
        <v>1</v>
      </c>
      <c r="AT1095">
        <v>1</v>
      </c>
      <c r="AU1095">
        <v>1</v>
      </c>
      <c r="AV1095">
        <v>1</v>
      </c>
      <c r="AW1095">
        <v>1</v>
      </c>
      <c r="AX1095">
        <v>1</v>
      </c>
      <c r="AY1095">
        <v>1</v>
      </c>
      <c r="AZ1095">
        <v>1</v>
      </c>
      <c r="BA1095">
        <v>1</v>
      </c>
      <c r="BB1095">
        <v>1</v>
      </c>
      <c r="BC1095">
        <v>1</v>
      </c>
      <c r="BD1095">
        <v>1</v>
      </c>
      <c r="BE1095">
        <v>1</v>
      </c>
      <c r="BF1095">
        <v>1</v>
      </c>
      <c r="BG1095">
        <v>1</v>
      </c>
      <c r="BH1095">
        <v>1</v>
      </c>
      <c r="BI1095">
        <v>1</v>
      </c>
      <c r="BJ1095">
        <v>1</v>
      </c>
      <c r="BK1095">
        <v>1</v>
      </c>
      <c r="BL1095">
        <v>1</v>
      </c>
      <c r="BM1095">
        <v>1</v>
      </c>
      <c r="BN1095">
        <v>1</v>
      </c>
      <c r="BO1095">
        <v>1</v>
      </c>
      <c r="BP1095">
        <v>1</v>
      </c>
      <c r="BQ1095">
        <v>1</v>
      </c>
      <c r="BR1095">
        <v>1</v>
      </c>
      <c r="BS1095">
        <v>1</v>
      </c>
      <c r="BT1095">
        <v>1</v>
      </c>
      <c r="BU1095">
        <v>1</v>
      </c>
      <c r="BV1095">
        <v>1</v>
      </c>
      <c r="BW1095">
        <v>1</v>
      </c>
    </row>
    <row r="1096" spans="1:75" x14ac:dyDescent="0.25">
      <c r="A1096">
        <v>2449000</v>
      </c>
      <c r="B1096">
        <v>2</v>
      </c>
      <c r="C1096" s="1">
        <v>24473</v>
      </c>
      <c r="D1096">
        <v>1</v>
      </c>
      <c r="E1096">
        <v>8.1</v>
      </c>
      <c r="F1096">
        <v>45.6</v>
      </c>
      <c r="G1096">
        <v>15</v>
      </c>
      <c r="H1096">
        <v>11</v>
      </c>
      <c r="I1096">
        <v>1</v>
      </c>
      <c r="J1096">
        <v>1</v>
      </c>
      <c r="K1096">
        <v>0</v>
      </c>
      <c r="L1096">
        <v>460.20001220703102</v>
      </c>
      <c r="M1096">
        <v>1</v>
      </c>
      <c r="N1096">
        <v>0</v>
      </c>
      <c r="O1096">
        <v>3</v>
      </c>
      <c r="P1096">
        <v>0</v>
      </c>
      <c r="Q1096">
        <v>0</v>
      </c>
      <c r="R1096">
        <v>2</v>
      </c>
      <c r="S1096">
        <v>0</v>
      </c>
      <c r="T1096">
        <v>3.1</v>
      </c>
      <c r="U1096">
        <v>0</v>
      </c>
      <c r="V1096">
        <v>0</v>
      </c>
      <c r="W1096">
        <v>1</v>
      </c>
      <c r="X1096">
        <v>0</v>
      </c>
      <c r="Y1096">
        <v>0</v>
      </c>
      <c r="Z1096">
        <v>0</v>
      </c>
      <c r="AA1096">
        <v>0</v>
      </c>
      <c r="AB1096">
        <v>8.1</v>
      </c>
      <c r="AC1096">
        <v>0</v>
      </c>
      <c r="AD1096">
        <v>4</v>
      </c>
      <c r="AE1096">
        <v>0</v>
      </c>
      <c r="AF1096">
        <v>7</v>
      </c>
      <c r="AG1096">
        <v>0</v>
      </c>
      <c r="AH1096">
        <v>4.2</v>
      </c>
      <c r="AI1096">
        <v>0</v>
      </c>
      <c r="AJ1096">
        <v>6.1</v>
      </c>
      <c r="AK1096">
        <v>0</v>
      </c>
      <c r="AL1096">
        <v>0</v>
      </c>
      <c r="AM1096">
        <v>0</v>
      </c>
      <c r="AN1096">
        <v>0</v>
      </c>
      <c r="AO1096">
        <v>4.0999999999999996</v>
      </c>
      <c r="AP1096">
        <v>3</v>
      </c>
      <c r="AQ1096">
        <v>0</v>
      </c>
      <c r="AR1096">
        <v>0</v>
      </c>
      <c r="AS1096">
        <v>1</v>
      </c>
      <c r="AT1096">
        <v>1</v>
      </c>
      <c r="AU1096">
        <v>1</v>
      </c>
      <c r="AV1096">
        <v>1</v>
      </c>
      <c r="AW1096">
        <v>1</v>
      </c>
      <c r="AX1096">
        <v>1</v>
      </c>
      <c r="AY1096">
        <v>1</v>
      </c>
      <c r="AZ1096">
        <v>1</v>
      </c>
      <c r="BA1096">
        <v>1</v>
      </c>
      <c r="BB1096">
        <v>1</v>
      </c>
      <c r="BC1096">
        <v>1</v>
      </c>
      <c r="BD1096">
        <v>1</v>
      </c>
      <c r="BE1096">
        <v>1</v>
      </c>
      <c r="BF1096">
        <v>1</v>
      </c>
      <c r="BG1096">
        <v>1</v>
      </c>
      <c r="BH1096">
        <v>1</v>
      </c>
      <c r="BI1096">
        <v>1</v>
      </c>
      <c r="BJ1096">
        <v>1</v>
      </c>
      <c r="BK1096">
        <v>1</v>
      </c>
      <c r="BL1096">
        <v>1</v>
      </c>
      <c r="BM1096">
        <v>1</v>
      </c>
      <c r="BN1096">
        <v>1</v>
      </c>
      <c r="BO1096">
        <v>1</v>
      </c>
      <c r="BP1096">
        <v>1</v>
      </c>
      <c r="BQ1096">
        <v>1</v>
      </c>
      <c r="BR1096">
        <v>1</v>
      </c>
      <c r="BS1096">
        <v>1</v>
      </c>
      <c r="BT1096">
        <v>1</v>
      </c>
      <c r="BU1096">
        <v>1</v>
      </c>
      <c r="BV1096">
        <v>1</v>
      </c>
      <c r="BW1096">
        <v>1</v>
      </c>
    </row>
    <row r="1097" spans="1:75" x14ac:dyDescent="0.25">
      <c r="A1097">
        <v>2449000</v>
      </c>
      <c r="B1097">
        <v>2</v>
      </c>
      <c r="C1097" s="1">
        <v>24504</v>
      </c>
      <c r="D1097">
        <v>1</v>
      </c>
      <c r="E1097">
        <v>12.1</v>
      </c>
      <c r="F1097">
        <v>75</v>
      </c>
      <c r="G1097">
        <v>17</v>
      </c>
      <c r="H1097">
        <v>12</v>
      </c>
      <c r="I1097">
        <v>1</v>
      </c>
      <c r="J1097">
        <v>1</v>
      </c>
      <c r="K1097">
        <v>0</v>
      </c>
      <c r="L1097">
        <v>460.20001220703102</v>
      </c>
      <c r="M1097">
        <v>1</v>
      </c>
      <c r="N1097">
        <v>6.1</v>
      </c>
      <c r="O1097">
        <v>3</v>
      </c>
      <c r="P1097">
        <v>0</v>
      </c>
      <c r="Q1097">
        <v>0</v>
      </c>
      <c r="R1097">
        <v>3.1</v>
      </c>
      <c r="S1097">
        <v>0</v>
      </c>
      <c r="T1097">
        <v>9.1999999999999993</v>
      </c>
      <c r="U1097">
        <v>0</v>
      </c>
      <c r="V1097">
        <v>10.1</v>
      </c>
      <c r="W1097">
        <v>0</v>
      </c>
      <c r="X1097">
        <v>8</v>
      </c>
      <c r="Y1097">
        <v>0</v>
      </c>
      <c r="Z1097">
        <v>6.1</v>
      </c>
      <c r="AA1097">
        <v>0</v>
      </c>
      <c r="AB1097">
        <v>6</v>
      </c>
      <c r="AC1097">
        <v>0</v>
      </c>
      <c r="AD1097">
        <v>12.1</v>
      </c>
      <c r="AE1097">
        <v>0</v>
      </c>
      <c r="AF1097">
        <v>0</v>
      </c>
      <c r="AG1097">
        <v>4.0999999999999996</v>
      </c>
      <c r="AH1097">
        <v>0</v>
      </c>
      <c r="AI1097">
        <v>6.2</v>
      </c>
      <c r="AJ1097">
        <v>0</v>
      </c>
      <c r="AK1097">
        <v>0</v>
      </c>
      <c r="AL1097">
        <v>0</v>
      </c>
      <c r="AM1097">
        <v>0</v>
      </c>
      <c r="AN1097">
        <v>1</v>
      </c>
      <c r="AO1097">
        <v>0</v>
      </c>
      <c r="AS1097">
        <v>1</v>
      </c>
      <c r="AT1097">
        <v>1</v>
      </c>
      <c r="AU1097">
        <v>1</v>
      </c>
      <c r="AV1097">
        <v>1</v>
      </c>
      <c r="AW1097">
        <v>1</v>
      </c>
      <c r="AX1097">
        <v>1</v>
      </c>
      <c r="AY1097">
        <v>1</v>
      </c>
      <c r="AZ1097">
        <v>1</v>
      </c>
      <c r="BA1097">
        <v>1</v>
      </c>
      <c r="BB1097">
        <v>1</v>
      </c>
      <c r="BC1097">
        <v>1</v>
      </c>
      <c r="BD1097">
        <v>1</v>
      </c>
      <c r="BE1097">
        <v>1</v>
      </c>
      <c r="BF1097">
        <v>1</v>
      </c>
      <c r="BG1097">
        <v>1</v>
      </c>
      <c r="BH1097">
        <v>1</v>
      </c>
      <c r="BI1097">
        <v>1</v>
      </c>
      <c r="BJ1097">
        <v>1</v>
      </c>
      <c r="BK1097">
        <v>1</v>
      </c>
      <c r="BL1097">
        <v>1</v>
      </c>
      <c r="BM1097">
        <v>1</v>
      </c>
      <c r="BN1097">
        <v>1</v>
      </c>
      <c r="BO1097">
        <v>1</v>
      </c>
      <c r="BP1097">
        <v>1</v>
      </c>
      <c r="BQ1097">
        <v>1</v>
      </c>
      <c r="BR1097">
        <v>1</v>
      </c>
      <c r="BS1097">
        <v>1</v>
      </c>
      <c r="BT1097">
        <v>1</v>
      </c>
      <c r="BU1097">
        <v>0</v>
      </c>
      <c r="BV1097">
        <v>0</v>
      </c>
      <c r="BW1097">
        <v>0</v>
      </c>
    </row>
    <row r="1098" spans="1:75" x14ac:dyDescent="0.25">
      <c r="A1098">
        <v>2449000</v>
      </c>
      <c r="B1098">
        <v>2</v>
      </c>
      <c r="C1098" s="1">
        <v>24532</v>
      </c>
      <c r="D1098">
        <v>1</v>
      </c>
      <c r="E1098">
        <v>13.1</v>
      </c>
      <c r="F1098">
        <v>76.599999999999994</v>
      </c>
      <c r="G1098">
        <v>6</v>
      </c>
      <c r="H1098">
        <v>12</v>
      </c>
      <c r="I1098">
        <v>1</v>
      </c>
      <c r="J1098">
        <v>1</v>
      </c>
      <c r="K1098">
        <v>0</v>
      </c>
      <c r="L1098">
        <v>460.20001220703102</v>
      </c>
      <c r="M1098">
        <v>1</v>
      </c>
      <c r="N1098">
        <v>0</v>
      </c>
      <c r="O1098">
        <v>0</v>
      </c>
      <c r="P1098">
        <v>0</v>
      </c>
      <c r="Q1098">
        <v>0</v>
      </c>
      <c r="R1098">
        <v>0</v>
      </c>
      <c r="S1098">
        <v>13.1</v>
      </c>
      <c r="T1098">
        <v>10</v>
      </c>
      <c r="U1098">
        <v>0</v>
      </c>
      <c r="V1098">
        <v>0</v>
      </c>
      <c r="W1098">
        <v>0</v>
      </c>
      <c r="X1098">
        <v>6</v>
      </c>
      <c r="Y1098">
        <v>0</v>
      </c>
      <c r="Z1098">
        <v>2</v>
      </c>
      <c r="AA1098">
        <v>8.1999999999999993</v>
      </c>
      <c r="AB1098">
        <v>0</v>
      </c>
      <c r="AC1098">
        <v>4</v>
      </c>
      <c r="AD1098">
        <v>2.1</v>
      </c>
      <c r="AE1098">
        <v>6</v>
      </c>
      <c r="AF1098">
        <v>0</v>
      </c>
      <c r="AG1098">
        <v>0</v>
      </c>
      <c r="AH1098">
        <v>0</v>
      </c>
      <c r="AI1098">
        <v>3</v>
      </c>
      <c r="AJ1098">
        <v>0</v>
      </c>
      <c r="AK1098">
        <v>0</v>
      </c>
      <c r="AL1098">
        <v>6.1</v>
      </c>
      <c r="AM1098">
        <v>4</v>
      </c>
      <c r="AN1098">
        <v>0</v>
      </c>
      <c r="AO1098">
        <v>0</v>
      </c>
      <c r="AP1098">
        <v>12.1</v>
      </c>
      <c r="AQ1098">
        <v>0</v>
      </c>
      <c r="AR1098">
        <v>0</v>
      </c>
      <c r="AS1098">
        <v>1</v>
      </c>
      <c r="AT1098">
        <v>1</v>
      </c>
      <c r="AU1098">
        <v>1</v>
      </c>
      <c r="AV1098">
        <v>1</v>
      </c>
      <c r="AW1098">
        <v>1</v>
      </c>
      <c r="AX1098">
        <v>1</v>
      </c>
      <c r="AY1098">
        <v>1</v>
      </c>
      <c r="AZ1098">
        <v>1</v>
      </c>
      <c r="BA1098">
        <v>1</v>
      </c>
      <c r="BB1098">
        <v>1</v>
      </c>
      <c r="BC1098">
        <v>1</v>
      </c>
      <c r="BD1098">
        <v>1</v>
      </c>
      <c r="BE1098">
        <v>1</v>
      </c>
      <c r="BF1098">
        <v>1</v>
      </c>
      <c r="BG1098">
        <v>1</v>
      </c>
      <c r="BH1098">
        <v>1</v>
      </c>
      <c r="BI1098">
        <v>1</v>
      </c>
      <c r="BJ1098">
        <v>1</v>
      </c>
      <c r="BK1098">
        <v>1</v>
      </c>
      <c r="BL1098">
        <v>1</v>
      </c>
      <c r="BM1098">
        <v>1</v>
      </c>
      <c r="BN1098">
        <v>1</v>
      </c>
      <c r="BO1098">
        <v>1</v>
      </c>
      <c r="BP1098">
        <v>1</v>
      </c>
      <c r="BQ1098">
        <v>1</v>
      </c>
      <c r="BR1098">
        <v>1</v>
      </c>
      <c r="BS1098">
        <v>1</v>
      </c>
      <c r="BT1098">
        <v>1</v>
      </c>
      <c r="BU1098">
        <v>1</v>
      </c>
      <c r="BV1098">
        <v>1</v>
      </c>
      <c r="BW1098">
        <v>1</v>
      </c>
    </row>
    <row r="1099" spans="1:75" x14ac:dyDescent="0.25">
      <c r="A1099">
        <v>2449000</v>
      </c>
      <c r="B1099">
        <v>2</v>
      </c>
      <c r="C1099" s="1">
        <v>24563</v>
      </c>
      <c r="D1099">
        <v>1</v>
      </c>
      <c r="E1099">
        <v>6.1</v>
      </c>
      <c r="F1099">
        <v>12.2</v>
      </c>
      <c r="G1099">
        <v>3</v>
      </c>
      <c r="H1099">
        <v>6</v>
      </c>
      <c r="I1099">
        <v>1</v>
      </c>
      <c r="J1099">
        <v>1</v>
      </c>
      <c r="K1099">
        <v>0</v>
      </c>
      <c r="L1099">
        <v>460.20001220703102</v>
      </c>
      <c r="M1099">
        <v>1</v>
      </c>
      <c r="N1099">
        <v>0</v>
      </c>
      <c r="O1099">
        <v>0</v>
      </c>
      <c r="P1099">
        <v>6.1</v>
      </c>
      <c r="Q1099">
        <v>0</v>
      </c>
      <c r="R1099">
        <v>0</v>
      </c>
      <c r="S1099">
        <v>0</v>
      </c>
      <c r="T1099">
        <v>0</v>
      </c>
      <c r="U1099">
        <v>1</v>
      </c>
      <c r="V1099">
        <v>0</v>
      </c>
      <c r="W1099">
        <v>0</v>
      </c>
      <c r="X1099">
        <v>0</v>
      </c>
      <c r="Y1099">
        <v>0</v>
      </c>
      <c r="Z1099">
        <v>0</v>
      </c>
      <c r="AA1099">
        <v>0</v>
      </c>
      <c r="AB1099">
        <v>1</v>
      </c>
      <c r="AC1099">
        <v>0</v>
      </c>
      <c r="AD1099">
        <v>0</v>
      </c>
      <c r="AE1099">
        <v>0</v>
      </c>
      <c r="AF1099">
        <v>0</v>
      </c>
      <c r="AG1099">
        <v>0</v>
      </c>
      <c r="AH1099">
        <v>0</v>
      </c>
      <c r="AI1099">
        <v>1</v>
      </c>
      <c r="AJ1099">
        <v>0</v>
      </c>
      <c r="AK1099">
        <v>2.1</v>
      </c>
      <c r="AL1099">
        <v>0</v>
      </c>
      <c r="AM1099">
        <v>0</v>
      </c>
      <c r="AN1099">
        <v>0</v>
      </c>
      <c r="AO1099">
        <v>1</v>
      </c>
      <c r="AP1099">
        <v>0</v>
      </c>
      <c r="AQ1099">
        <v>0</v>
      </c>
      <c r="AS1099">
        <v>1</v>
      </c>
      <c r="AT1099">
        <v>1</v>
      </c>
      <c r="AU1099">
        <v>1</v>
      </c>
      <c r="AV1099">
        <v>1</v>
      </c>
      <c r="AW1099">
        <v>1</v>
      </c>
      <c r="AX1099">
        <v>1</v>
      </c>
      <c r="AY1099">
        <v>1</v>
      </c>
      <c r="AZ1099">
        <v>1</v>
      </c>
      <c r="BA1099">
        <v>1</v>
      </c>
      <c r="BB1099">
        <v>1</v>
      </c>
      <c r="BC1099">
        <v>1</v>
      </c>
      <c r="BD1099">
        <v>1</v>
      </c>
      <c r="BE1099">
        <v>1</v>
      </c>
      <c r="BF1099">
        <v>1</v>
      </c>
      <c r="BG1099">
        <v>1</v>
      </c>
      <c r="BH1099">
        <v>1</v>
      </c>
      <c r="BI1099">
        <v>1</v>
      </c>
      <c r="BJ1099">
        <v>1</v>
      </c>
      <c r="BK1099">
        <v>1</v>
      </c>
      <c r="BL1099">
        <v>1</v>
      </c>
      <c r="BM1099">
        <v>1</v>
      </c>
      <c r="BN1099">
        <v>1</v>
      </c>
      <c r="BO1099">
        <v>1</v>
      </c>
      <c r="BP1099">
        <v>1</v>
      </c>
      <c r="BQ1099">
        <v>1</v>
      </c>
      <c r="BR1099">
        <v>1</v>
      </c>
      <c r="BS1099">
        <v>1</v>
      </c>
      <c r="BT1099">
        <v>1</v>
      </c>
      <c r="BU1099">
        <v>1</v>
      </c>
      <c r="BV1099">
        <v>1</v>
      </c>
      <c r="BW1099">
        <v>0</v>
      </c>
    </row>
    <row r="1100" spans="1:75" x14ac:dyDescent="0.25">
      <c r="A1100">
        <v>2449000</v>
      </c>
      <c r="B1100">
        <v>2</v>
      </c>
      <c r="C1100" s="1">
        <v>24593</v>
      </c>
      <c r="D1100">
        <v>1</v>
      </c>
      <c r="E1100">
        <v>2</v>
      </c>
      <c r="F1100">
        <v>2</v>
      </c>
      <c r="G1100">
        <v>21</v>
      </c>
      <c r="H1100">
        <v>1</v>
      </c>
      <c r="I1100">
        <v>1</v>
      </c>
      <c r="J1100">
        <v>1</v>
      </c>
      <c r="K1100">
        <v>0</v>
      </c>
      <c r="L1100">
        <v>460.20001220703102</v>
      </c>
      <c r="M1100">
        <v>1</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2</v>
      </c>
      <c r="AI1100">
        <v>0</v>
      </c>
      <c r="AJ1100">
        <v>0</v>
      </c>
      <c r="AK1100">
        <v>0</v>
      </c>
      <c r="AL1100">
        <v>0</v>
      </c>
      <c r="AM1100">
        <v>0</v>
      </c>
      <c r="AN1100">
        <v>0</v>
      </c>
      <c r="AO1100">
        <v>0</v>
      </c>
      <c r="AP1100">
        <v>0</v>
      </c>
      <c r="AQ1100">
        <v>0</v>
      </c>
      <c r="AR1100">
        <v>0</v>
      </c>
      <c r="AS1100">
        <v>1</v>
      </c>
      <c r="AT1100">
        <v>1</v>
      </c>
      <c r="AU1100">
        <v>1</v>
      </c>
      <c r="AV1100">
        <v>1</v>
      </c>
      <c r="AW1100">
        <v>1</v>
      </c>
      <c r="AX1100">
        <v>1</v>
      </c>
      <c r="AY1100">
        <v>1</v>
      </c>
      <c r="AZ1100">
        <v>1</v>
      </c>
      <c r="BA1100">
        <v>1</v>
      </c>
      <c r="BB1100">
        <v>1</v>
      </c>
      <c r="BC1100">
        <v>1</v>
      </c>
      <c r="BD1100">
        <v>1</v>
      </c>
      <c r="BE1100">
        <v>1</v>
      </c>
      <c r="BF1100">
        <v>1</v>
      </c>
      <c r="BG1100">
        <v>1</v>
      </c>
      <c r="BH1100">
        <v>1</v>
      </c>
      <c r="BI1100">
        <v>1</v>
      </c>
      <c r="BJ1100">
        <v>1</v>
      </c>
      <c r="BK1100">
        <v>1</v>
      </c>
      <c r="BL1100">
        <v>1</v>
      </c>
      <c r="BM1100">
        <v>1</v>
      </c>
      <c r="BN1100">
        <v>1</v>
      </c>
      <c r="BO1100">
        <v>1</v>
      </c>
      <c r="BP1100">
        <v>1</v>
      </c>
      <c r="BQ1100">
        <v>1</v>
      </c>
      <c r="BR1100">
        <v>1</v>
      </c>
      <c r="BS1100">
        <v>1</v>
      </c>
      <c r="BT1100">
        <v>1</v>
      </c>
      <c r="BU1100">
        <v>1</v>
      </c>
      <c r="BV1100">
        <v>1</v>
      </c>
      <c r="BW1100">
        <v>1</v>
      </c>
    </row>
    <row r="1101" spans="1:75" x14ac:dyDescent="0.25">
      <c r="A1101">
        <v>2449000</v>
      </c>
      <c r="B1101">
        <v>2</v>
      </c>
      <c r="C1101" s="1">
        <v>24624</v>
      </c>
      <c r="D1101">
        <v>1</v>
      </c>
      <c r="E1101">
        <v>12.3</v>
      </c>
      <c r="F1101">
        <v>60</v>
      </c>
      <c r="G1101">
        <v>3</v>
      </c>
      <c r="H1101">
        <v>8</v>
      </c>
      <c r="I1101">
        <v>1</v>
      </c>
      <c r="J1101">
        <v>1</v>
      </c>
      <c r="K1101">
        <v>0</v>
      </c>
      <c r="L1101">
        <v>460.20001220703102</v>
      </c>
      <c r="M1101">
        <v>1</v>
      </c>
      <c r="N1101">
        <v>0</v>
      </c>
      <c r="O1101">
        <v>0</v>
      </c>
      <c r="P1101">
        <v>12.3</v>
      </c>
      <c r="Q1101">
        <v>0</v>
      </c>
      <c r="R1101">
        <v>8</v>
      </c>
      <c r="S1101">
        <v>11.1</v>
      </c>
      <c r="T1101">
        <v>9.1999999999999993</v>
      </c>
      <c r="U1101">
        <v>0</v>
      </c>
      <c r="V1101">
        <v>0</v>
      </c>
      <c r="W1101">
        <v>3</v>
      </c>
      <c r="X1101">
        <v>0</v>
      </c>
      <c r="Y1101">
        <v>0</v>
      </c>
      <c r="Z1101">
        <v>10.199999999999999</v>
      </c>
      <c r="AA1101">
        <v>0</v>
      </c>
      <c r="AB1101">
        <v>2.1</v>
      </c>
      <c r="AC1101">
        <v>0</v>
      </c>
      <c r="AD1101">
        <v>0</v>
      </c>
      <c r="AE1101">
        <v>0</v>
      </c>
      <c r="AF1101">
        <v>0</v>
      </c>
      <c r="AG1101">
        <v>0</v>
      </c>
      <c r="AH1101">
        <v>0</v>
      </c>
      <c r="AI1101">
        <v>0</v>
      </c>
      <c r="AJ1101">
        <v>0</v>
      </c>
      <c r="AK1101">
        <v>0</v>
      </c>
      <c r="AL1101">
        <v>0</v>
      </c>
      <c r="AM1101">
        <v>4.0999999999999996</v>
      </c>
      <c r="AN1101">
        <v>0</v>
      </c>
      <c r="AO1101">
        <v>0</v>
      </c>
      <c r="AP1101">
        <v>0</v>
      </c>
      <c r="AQ1101">
        <v>0</v>
      </c>
      <c r="AS1101">
        <v>1</v>
      </c>
      <c r="AT1101">
        <v>1</v>
      </c>
      <c r="AU1101">
        <v>1</v>
      </c>
      <c r="AV1101">
        <v>1</v>
      </c>
      <c r="AW1101">
        <v>1</v>
      </c>
      <c r="AX1101">
        <v>1</v>
      </c>
      <c r="AY1101">
        <v>1</v>
      </c>
      <c r="AZ1101">
        <v>1</v>
      </c>
      <c r="BA1101">
        <v>1</v>
      </c>
      <c r="BB1101">
        <v>1</v>
      </c>
      <c r="BC1101">
        <v>1</v>
      </c>
      <c r="BD1101">
        <v>1</v>
      </c>
      <c r="BE1101">
        <v>1</v>
      </c>
      <c r="BF1101">
        <v>1</v>
      </c>
      <c r="BG1101">
        <v>1</v>
      </c>
      <c r="BH1101">
        <v>1</v>
      </c>
      <c r="BI1101">
        <v>1</v>
      </c>
      <c r="BJ1101">
        <v>1</v>
      </c>
      <c r="BK1101">
        <v>1</v>
      </c>
      <c r="BL1101">
        <v>1</v>
      </c>
      <c r="BM1101">
        <v>1</v>
      </c>
      <c r="BN1101">
        <v>1</v>
      </c>
      <c r="BO1101">
        <v>1</v>
      </c>
      <c r="BP1101">
        <v>1</v>
      </c>
      <c r="BQ1101">
        <v>1</v>
      </c>
      <c r="BR1101">
        <v>1</v>
      </c>
      <c r="BS1101">
        <v>1</v>
      </c>
      <c r="BT1101">
        <v>1</v>
      </c>
      <c r="BU1101">
        <v>1</v>
      </c>
      <c r="BV1101">
        <v>1</v>
      </c>
      <c r="BW1101">
        <v>0</v>
      </c>
    </row>
    <row r="1102" spans="1:75" x14ac:dyDescent="0.25">
      <c r="A1102">
        <v>2449000</v>
      </c>
      <c r="B1102">
        <v>2</v>
      </c>
      <c r="C1102" s="1">
        <v>24654</v>
      </c>
      <c r="D1102">
        <v>1</v>
      </c>
      <c r="E1102">
        <v>10.199999999999999</v>
      </c>
      <c r="F1102">
        <v>39.5</v>
      </c>
      <c r="G1102">
        <v>13</v>
      </c>
      <c r="H1102">
        <v>6</v>
      </c>
      <c r="I1102">
        <v>1</v>
      </c>
      <c r="J1102">
        <v>1</v>
      </c>
      <c r="K1102">
        <v>0</v>
      </c>
      <c r="L1102">
        <v>460.20001220703102</v>
      </c>
      <c r="M1102">
        <v>1</v>
      </c>
      <c r="N1102">
        <v>0</v>
      </c>
      <c r="O1102">
        <v>0</v>
      </c>
      <c r="P1102">
        <v>0</v>
      </c>
      <c r="Q1102">
        <v>0</v>
      </c>
      <c r="R1102">
        <v>0</v>
      </c>
      <c r="S1102">
        <v>0</v>
      </c>
      <c r="T1102">
        <v>0</v>
      </c>
      <c r="U1102">
        <v>0</v>
      </c>
      <c r="V1102">
        <v>0</v>
      </c>
      <c r="W1102">
        <v>0</v>
      </c>
      <c r="X1102">
        <v>2</v>
      </c>
      <c r="Y1102">
        <v>8</v>
      </c>
      <c r="Z1102">
        <v>10.199999999999999</v>
      </c>
      <c r="AA1102">
        <v>0</v>
      </c>
      <c r="AB1102">
        <v>7</v>
      </c>
      <c r="AC1102">
        <v>0</v>
      </c>
      <c r="AD1102">
        <v>0</v>
      </c>
      <c r="AE1102">
        <v>0</v>
      </c>
      <c r="AF1102">
        <v>0</v>
      </c>
      <c r="AG1102">
        <v>8.1999999999999993</v>
      </c>
      <c r="AH1102">
        <v>0</v>
      </c>
      <c r="AI1102">
        <v>4.0999999999999996</v>
      </c>
      <c r="AJ1102">
        <v>0</v>
      </c>
      <c r="AK1102">
        <v>0</v>
      </c>
      <c r="AL1102">
        <v>0</v>
      </c>
      <c r="AM1102">
        <v>0</v>
      </c>
      <c r="AN1102">
        <v>0</v>
      </c>
      <c r="AO1102">
        <v>0</v>
      </c>
      <c r="AP1102">
        <v>0</v>
      </c>
      <c r="AQ1102">
        <v>0</v>
      </c>
      <c r="AR1102">
        <v>0</v>
      </c>
      <c r="AS1102">
        <v>1</v>
      </c>
      <c r="AT1102">
        <v>1</v>
      </c>
      <c r="AU1102">
        <v>1</v>
      </c>
      <c r="AV1102">
        <v>1</v>
      </c>
      <c r="AW1102">
        <v>1</v>
      </c>
      <c r="AX1102">
        <v>1</v>
      </c>
      <c r="AY1102">
        <v>1</v>
      </c>
      <c r="AZ1102">
        <v>1</v>
      </c>
      <c r="BA1102">
        <v>1</v>
      </c>
      <c r="BB1102">
        <v>1</v>
      </c>
      <c r="BC1102">
        <v>1</v>
      </c>
      <c r="BD1102">
        <v>1</v>
      </c>
      <c r="BE1102">
        <v>1</v>
      </c>
      <c r="BF1102">
        <v>1</v>
      </c>
      <c r="BG1102">
        <v>1</v>
      </c>
      <c r="BH1102">
        <v>1</v>
      </c>
      <c r="BI1102">
        <v>1</v>
      </c>
      <c r="BJ1102">
        <v>1</v>
      </c>
      <c r="BK1102">
        <v>1</v>
      </c>
      <c r="BL1102">
        <v>1</v>
      </c>
      <c r="BM1102">
        <v>1</v>
      </c>
      <c r="BN1102">
        <v>1</v>
      </c>
      <c r="BO1102">
        <v>1</v>
      </c>
      <c r="BP1102">
        <v>1</v>
      </c>
      <c r="BQ1102">
        <v>1</v>
      </c>
      <c r="BR1102">
        <v>1</v>
      </c>
      <c r="BS1102">
        <v>1</v>
      </c>
      <c r="BT1102">
        <v>1</v>
      </c>
      <c r="BU1102">
        <v>1</v>
      </c>
      <c r="BV1102">
        <v>1</v>
      </c>
      <c r="BW1102">
        <v>1</v>
      </c>
    </row>
    <row r="1103" spans="1:75" x14ac:dyDescent="0.25">
      <c r="A1103">
        <v>2449000</v>
      </c>
      <c r="B1103">
        <v>2</v>
      </c>
      <c r="C1103" s="1">
        <v>24685</v>
      </c>
      <c r="D1103">
        <v>1</v>
      </c>
      <c r="E1103">
        <v>9.1999999999999993</v>
      </c>
      <c r="F1103">
        <v>19.2</v>
      </c>
      <c r="G1103">
        <v>15</v>
      </c>
      <c r="H1103">
        <v>3</v>
      </c>
      <c r="I1103">
        <v>1</v>
      </c>
      <c r="J1103">
        <v>1</v>
      </c>
      <c r="K1103">
        <v>0</v>
      </c>
      <c r="L1103">
        <v>460.20001220703102</v>
      </c>
      <c r="M1103">
        <v>1</v>
      </c>
      <c r="N1103">
        <v>0</v>
      </c>
      <c r="O1103">
        <v>0</v>
      </c>
      <c r="P1103">
        <v>0</v>
      </c>
      <c r="Q1103">
        <v>0</v>
      </c>
      <c r="R1103">
        <v>0</v>
      </c>
      <c r="S1103">
        <v>0</v>
      </c>
      <c r="T1103">
        <v>0</v>
      </c>
      <c r="U1103">
        <v>0</v>
      </c>
      <c r="V1103">
        <v>0</v>
      </c>
      <c r="W1103">
        <v>0</v>
      </c>
      <c r="X1103">
        <v>0</v>
      </c>
      <c r="Y1103">
        <v>0</v>
      </c>
      <c r="Z1103">
        <v>4</v>
      </c>
      <c r="AA1103">
        <v>6</v>
      </c>
      <c r="AB1103">
        <v>9.1999999999999993</v>
      </c>
      <c r="AC1103">
        <v>0</v>
      </c>
      <c r="AD1103">
        <v>0</v>
      </c>
      <c r="AE1103">
        <v>0</v>
      </c>
      <c r="AF1103">
        <v>0</v>
      </c>
      <c r="AG1103">
        <v>0</v>
      </c>
      <c r="AH1103">
        <v>0</v>
      </c>
      <c r="AI1103">
        <v>0</v>
      </c>
      <c r="AJ1103">
        <v>0</v>
      </c>
      <c r="AK1103">
        <v>0</v>
      </c>
      <c r="AL1103">
        <v>0</v>
      </c>
      <c r="AM1103">
        <v>0</v>
      </c>
      <c r="AN1103">
        <v>0</v>
      </c>
      <c r="AO1103">
        <v>0</v>
      </c>
      <c r="AP1103">
        <v>0</v>
      </c>
      <c r="AQ1103">
        <v>0</v>
      </c>
      <c r="AR1103">
        <v>0</v>
      </c>
      <c r="AS1103">
        <v>1</v>
      </c>
      <c r="AT1103">
        <v>1</v>
      </c>
      <c r="AU1103">
        <v>1</v>
      </c>
      <c r="AV1103">
        <v>1</v>
      </c>
      <c r="AW1103">
        <v>1</v>
      </c>
      <c r="AX1103">
        <v>1</v>
      </c>
      <c r="AY1103">
        <v>1</v>
      </c>
      <c r="AZ1103">
        <v>1</v>
      </c>
      <c r="BA1103">
        <v>1</v>
      </c>
      <c r="BB1103">
        <v>1</v>
      </c>
      <c r="BC1103">
        <v>1</v>
      </c>
      <c r="BD1103">
        <v>1</v>
      </c>
      <c r="BE1103">
        <v>1</v>
      </c>
      <c r="BF1103">
        <v>1</v>
      </c>
      <c r="BG1103">
        <v>1</v>
      </c>
      <c r="BH1103">
        <v>1</v>
      </c>
      <c r="BI1103">
        <v>1</v>
      </c>
      <c r="BJ1103">
        <v>1</v>
      </c>
      <c r="BK1103">
        <v>1</v>
      </c>
      <c r="BL1103">
        <v>1</v>
      </c>
      <c r="BM1103">
        <v>1</v>
      </c>
      <c r="BN1103">
        <v>1</v>
      </c>
      <c r="BO1103">
        <v>1</v>
      </c>
      <c r="BP1103">
        <v>1</v>
      </c>
      <c r="BQ1103">
        <v>1</v>
      </c>
      <c r="BR1103">
        <v>1</v>
      </c>
      <c r="BS1103">
        <v>1</v>
      </c>
      <c r="BT1103">
        <v>1</v>
      </c>
      <c r="BU1103">
        <v>1</v>
      </c>
      <c r="BV1103">
        <v>1</v>
      </c>
      <c r="BW1103">
        <v>1</v>
      </c>
    </row>
    <row r="1104" spans="1:75" x14ac:dyDescent="0.25">
      <c r="A1104">
        <v>2449000</v>
      </c>
      <c r="B1104">
        <v>2</v>
      </c>
      <c r="C1104" s="1">
        <v>24716</v>
      </c>
      <c r="D1104">
        <v>1</v>
      </c>
      <c r="E1104">
        <v>6.1</v>
      </c>
      <c r="F1104">
        <v>21.5</v>
      </c>
      <c r="G1104">
        <v>28</v>
      </c>
      <c r="H1104">
        <v>6</v>
      </c>
      <c r="I1104">
        <v>1</v>
      </c>
      <c r="J1104">
        <v>1</v>
      </c>
      <c r="K1104">
        <v>0</v>
      </c>
      <c r="L1104">
        <v>460.20001220703102</v>
      </c>
      <c r="M1104">
        <v>1</v>
      </c>
      <c r="N1104">
        <v>0</v>
      </c>
      <c r="O1104">
        <v>0</v>
      </c>
      <c r="P1104">
        <v>0</v>
      </c>
      <c r="Q1104">
        <v>0</v>
      </c>
      <c r="R1104">
        <v>0</v>
      </c>
      <c r="S1104">
        <v>0</v>
      </c>
      <c r="T1104">
        <v>2</v>
      </c>
      <c r="U1104">
        <v>0</v>
      </c>
      <c r="V1104">
        <v>4</v>
      </c>
      <c r="W1104">
        <v>0</v>
      </c>
      <c r="X1104">
        <v>0</v>
      </c>
      <c r="Y1104">
        <v>5</v>
      </c>
      <c r="Z1104">
        <v>2.4</v>
      </c>
      <c r="AA1104">
        <v>0</v>
      </c>
      <c r="AB1104">
        <v>0</v>
      </c>
      <c r="AC1104">
        <v>0</v>
      </c>
      <c r="AD1104">
        <v>0</v>
      </c>
      <c r="AE1104">
        <v>0</v>
      </c>
      <c r="AF1104">
        <v>0</v>
      </c>
      <c r="AG1104">
        <v>0</v>
      </c>
      <c r="AH1104">
        <v>0</v>
      </c>
      <c r="AI1104">
        <v>0</v>
      </c>
      <c r="AJ1104">
        <v>0</v>
      </c>
      <c r="AK1104">
        <v>2</v>
      </c>
      <c r="AL1104">
        <v>0</v>
      </c>
      <c r="AM1104">
        <v>0</v>
      </c>
      <c r="AN1104">
        <v>0</v>
      </c>
      <c r="AO1104">
        <v>6.1</v>
      </c>
      <c r="AP1104">
        <v>0</v>
      </c>
      <c r="AQ1104">
        <v>0</v>
      </c>
      <c r="AS1104">
        <v>1</v>
      </c>
      <c r="AT1104">
        <v>1</v>
      </c>
      <c r="AU1104">
        <v>1</v>
      </c>
      <c r="AV1104">
        <v>1</v>
      </c>
      <c r="AW1104">
        <v>1</v>
      </c>
      <c r="AX1104">
        <v>1</v>
      </c>
      <c r="AY1104">
        <v>1</v>
      </c>
      <c r="AZ1104">
        <v>1</v>
      </c>
      <c r="BA1104">
        <v>1</v>
      </c>
      <c r="BB1104">
        <v>1</v>
      </c>
      <c r="BC1104">
        <v>1</v>
      </c>
      <c r="BD1104">
        <v>1</v>
      </c>
      <c r="BE1104">
        <v>1</v>
      </c>
      <c r="BF1104">
        <v>1</v>
      </c>
      <c r="BG1104">
        <v>1</v>
      </c>
      <c r="BH1104">
        <v>1</v>
      </c>
      <c r="BI1104">
        <v>1</v>
      </c>
      <c r="BJ1104">
        <v>1</v>
      </c>
      <c r="BK1104">
        <v>1</v>
      </c>
      <c r="BL1104">
        <v>1</v>
      </c>
      <c r="BM1104">
        <v>1</v>
      </c>
      <c r="BN1104">
        <v>1</v>
      </c>
      <c r="BO1104">
        <v>1</v>
      </c>
      <c r="BP1104">
        <v>1</v>
      </c>
      <c r="BQ1104">
        <v>1</v>
      </c>
      <c r="BR1104">
        <v>1</v>
      </c>
      <c r="BS1104">
        <v>1</v>
      </c>
      <c r="BT1104">
        <v>1</v>
      </c>
      <c r="BU1104">
        <v>1</v>
      </c>
      <c r="BV1104">
        <v>1</v>
      </c>
      <c r="BW1104">
        <v>0</v>
      </c>
    </row>
    <row r="1105" spans="1:75" x14ac:dyDescent="0.25">
      <c r="A1105">
        <v>2449000</v>
      </c>
      <c r="B1105">
        <v>2</v>
      </c>
      <c r="C1105" s="1">
        <v>24746</v>
      </c>
      <c r="D1105">
        <v>1</v>
      </c>
      <c r="E1105">
        <v>7.2</v>
      </c>
      <c r="F1105">
        <v>28.3</v>
      </c>
      <c r="G1105">
        <v>19</v>
      </c>
      <c r="H1105">
        <v>6</v>
      </c>
      <c r="I1105">
        <v>1</v>
      </c>
      <c r="J1105">
        <v>1</v>
      </c>
      <c r="K1105">
        <v>0</v>
      </c>
      <c r="L1105">
        <v>460.20001220703102</v>
      </c>
      <c r="M1105">
        <v>1</v>
      </c>
      <c r="N1105">
        <v>0</v>
      </c>
      <c r="O1105">
        <v>0</v>
      </c>
      <c r="P1105">
        <v>0</v>
      </c>
      <c r="Q1105">
        <v>0</v>
      </c>
      <c r="R1105">
        <v>0</v>
      </c>
      <c r="S1105">
        <v>0</v>
      </c>
      <c r="T1105">
        <v>0</v>
      </c>
      <c r="U1105">
        <v>0</v>
      </c>
      <c r="V1105">
        <v>0</v>
      </c>
      <c r="W1105">
        <v>0</v>
      </c>
      <c r="X1105">
        <v>4</v>
      </c>
      <c r="Y1105">
        <v>6.1</v>
      </c>
      <c r="Z1105">
        <v>0</v>
      </c>
      <c r="AA1105">
        <v>0</v>
      </c>
      <c r="AB1105">
        <v>0</v>
      </c>
      <c r="AC1105">
        <v>0</v>
      </c>
      <c r="AD1105">
        <v>0</v>
      </c>
      <c r="AE1105">
        <v>0</v>
      </c>
      <c r="AF1105">
        <v>7.2</v>
      </c>
      <c r="AG1105">
        <v>0</v>
      </c>
      <c r="AH1105">
        <v>1</v>
      </c>
      <c r="AI1105">
        <v>0</v>
      </c>
      <c r="AJ1105">
        <v>0</v>
      </c>
      <c r="AK1105">
        <v>3</v>
      </c>
      <c r="AL1105">
        <v>0</v>
      </c>
      <c r="AM1105">
        <v>0</v>
      </c>
      <c r="AN1105">
        <v>7</v>
      </c>
      <c r="AO1105">
        <v>0</v>
      </c>
      <c r="AP1105">
        <v>0</v>
      </c>
      <c r="AQ1105">
        <v>0</v>
      </c>
      <c r="AR1105">
        <v>0</v>
      </c>
      <c r="AS1105">
        <v>1</v>
      </c>
      <c r="AT1105">
        <v>1</v>
      </c>
      <c r="AU1105">
        <v>1</v>
      </c>
      <c r="AV1105">
        <v>1</v>
      </c>
      <c r="AW1105">
        <v>1</v>
      </c>
      <c r="AX1105">
        <v>1</v>
      </c>
      <c r="AY1105">
        <v>1</v>
      </c>
      <c r="AZ1105">
        <v>1</v>
      </c>
      <c r="BA1105">
        <v>1</v>
      </c>
      <c r="BB1105">
        <v>1</v>
      </c>
      <c r="BC1105">
        <v>1</v>
      </c>
      <c r="BD1105">
        <v>1</v>
      </c>
      <c r="BE1105">
        <v>1</v>
      </c>
      <c r="BF1105">
        <v>1</v>
      </c>
      <c r="BG1105">
        <v>1</v>
      </c>
      <c r="BH1105">
        <v>1</v>
      </c>
      <c r="BI1105">
        <v>1</v>
      </c>
      <c r="BJ1105">
        <v>1</v>
      </c>
      <c r="BK1105">
        <v>1</v>
      </c>
      <c r="BL1105">
        <v>1</v>
      </c>
      <c r="BM1105">
        <v>1</v>
      </c>
      <c r="BN1105">
        <v>1</v>
      </c>
      <c r="BO1105">
        <v>1</v>
      </c>
      <c r="BP1105">
        <v>1</v>
      </c>
      <c r="BQ1105">
        <v>1</v>
      </c>
      <c r="BR1105">
        <v>1</v>
      </c>
      <c r="BS1105">
        <v>1</v>
      </c>
      <c r="BT1105">
        <v>1</v>
      </c>
      <c r="BU1105">
        <v>1</v>
      </c>
      <c r="BV1105">
        <v>1</v>
      </c>
      <c r="BW1105">
        <v>1</v>
      </c>
    </row>
    <row r="1106" spans="1:75" x14ac:dyDescent="0.25">
      <c r="A1106">
        <v>2449000</v>
      </c>
      <c r="B1106">
        <v>2</v>
      </c>
      <c r="C1106" s="1">
        <v>24777</v>
      </c>
      <c r="D1106">
        <v>1</v>
      </c>
      <c r="E1106">
        <v>10.199999999999999</v>
      </c>
      <c r="F1106">
        <v>29.3</v>
      </c>
      <c r="G1106">
        <v>28</v>
      </c>
      <c r="H1106">
        <v>6</v>
      </c>
      <c r="I1106">
        <v>1</v>
      </c>
      <c r="J1106">
        <v>1</v>
      </c>
      <c r="K1106">
        <v>0</v>
      </c>
      <c r="L1106">
        <v>460.20001220703102</v>
      </c>
      <c r="M1106">
        <v>1</v>
      </c>
      <c r="N1106">
        <v>0</v>
      </c>
      <c r="O1106">
        <v>0</v>
      </c>
      <c r="P1106">
        <v>0</v>
      </c>
      <c r="Q1106">
        <v>0</v>
      </c>
      <c r="R1106">
        <v>0</v>
      </c>
      <c r="S1106">
        <v>1</v>
      </c>
      <c r="T1106">
        <v>0</v>
      </c>
      <c r="U1106">
        <v>0</v>
      </c>
      <c r="V1106">
        <v>0</v>
      </c>
      <c r="W1106">
        <v>0</v>
      </c>
      <c r="X1106">
        <v>0</v>
      </c>
      <c r="Y1106">
        <v>6</v>
      </c>
      <c r="Z1106">
        <v>0</v>
      </c>
      <c r="AA1106">
        <v>0</v>
      </c>
      <c r="AB1106">
        <v>0</v>
      </c>
      <c r="AC1106">
        <v>8.1</v>
      </c>
      <c r="AD1106">
        <v>0</v>
      </c>
      <c r="AE1106">
        <v>0</v>
      </c>
      <c r="AF1106">
        <v>0</v>
      </c>
      <c r="AG1106">
        <v>3</v>
      </c>
      <c r="AH1106">
        <v>0</v>
      </c>
      <c r="AI1106">
        <v>0</v>
      </c>
      <c r="AJ1106">
        <v>1</v>
      </c>
      <c r="AK1106">
        <v>0</v>
      </c>
      <c r="AL1106">
        <v>0</v>
      </c>
      <c r="AM1106">
        <v>0</v>
      </c>
      <c r="AN1106">
        <v>0</v>
      </c>
      <c r="AO1106">
        <v>10.199999999999999</v>
      </c>
      <c r="AP1106">
        <v>0</v>
      </c>
      <c r="AQ1106">
        <v>0</v>
      </c>
      <c r="AS1106">
        <v>1</v>
      </c>
      <c r="AT1106">
        <v>1</v>
      </c>
      <c r="AU1106">
        <v>1</v>
      </c>
      <c r="AV1106">
        <v>1</v>
      </c>
      <c r="AW1106">
        <v>1</v>
      </c>
      <c r="AX1106">
        <v>1</v>
      </c>
      <c r="AY1106">
        <v>1</v>
      </c>
      <c r="AZ1106">
        <v>1</v>
      </c>
      <c r="BA1106">
        <v>1</v>
      </c>
      <c r="BB1106">
        <v>1</v>
      </c>
      <c r="BC1106">
        <v>1</v>
      </c>
      <c r="BD1106">
        <v>1</v>
      </c>
      <c r="BE1106">
        <v>1</v>
      </c>
      <c r="BF1106">
        <v>1</v>
      </c>
      <c r="BG1106">
        <v>1</v>
      </c>
      <c r="BH1106">
        <v>1</v>
      </c>
      <c r="BI1106">
        <v>1</v>
      </c>
      <c r="BJ1106">
        <v>1</v>
      </c>
      <c r="BK1106">
        <v>1</v>
      </c>
      <c r="BL1106">
        <v>1</v>
      </c>
      <c r="BM1106">
        <v>1</v>
      </c>
      <c r="BN1106">
        <v>1</v>
      </c>
      <c r="BO1106">
        <v>1</v>
      </c>
      <c r="BP1106">
        <v>1</v>
      </c>
      <c r="BQ1106">
        <v>1</v>
      </c>
      <c r="BR1106">
        <v>1</v>
      </c>
      <c r="BS1106">
        <v>1</v>
      </c>
      <c r="BT1106">
        <v>1</v>
      </c>
      <c r="BU1106">
        <v>1</v>
      </c>
      <c r="BV1106">
        <v>1</v>
      </c>
      <c r="BW1106">
        <v>0</v>
      </c>
    </row>
    <row r="1107" spans="1:75" x14ac:dyDescent="0.25">
      <c r="A1107">
        <v>2449000</v>
      </c>
      <c r="B1107">
        <v>2</v>
      </c>
      <c r="C1107" s="1">
        <v>24807</v>
      </c>
      <c r="D1107">
        <v>1</v>
      </c>
      <c r="E1107">
        <v>10.3</v>
      </c>
      <c r="F1107">
        <v>51</v>
      </c>
      <c r="G1107">
        <v>27</v>
      </c>
      <c r="H1107">
        <v>9</v>
      </c>
      <c r="I1107">
        <v>1</v>
      </c>
      <c r="J1107">
        <v>1</v>
      </c>
      <c r="K1107">
        <v>0</v>
      </c>
      <c r="L1107">
        <v>460.20001220703102</v>
      </c>
      <c r="M1107">
        <v>1</v>
      </c>
      <c r="N1107">
        <v>0</v>
      </c>
      <c r="O1107">
        <v>0</v>
      </c>
      <c r="P1107">
        <v>7.2</v>
      </c>
      <c r="Q1107">
        <v>1</v>
      </c>
      <c r="R1107">
        <v>0</v>
      </c>
      <c r="S1107">
        <v>0</v>
      </c>
      <c r="T1107">
        <v>2</v>
      </c>
      <c r="U1107">
        <v>6.2</v>
      </c>
      <c r="V1107">
        <v>4</v>
      </c>
      <c r="W1107">
        <v>0</v>
      </c>
      <c r="X1107">
        <v>0</v>
      </c>
      <c r="Y1107">
        <v>0</v>
      </c>
      <c r="Z1107">
        <v>0</v>
      </c>
      <c r="AA1107">
        <v>0</v>
      </c>
      <c r="AB1107">
        <v>0</v>
      </c>
      <c r="AC1107">
        <v>0</v>
      </c>
      <c r="AD1107">
        <v>6.1</v>
      </c>
      <c r="AE1107">
        <v>0</v>
      </c>
      <c r="AF1107">
        <v>0</v>
      </c>
      <c r="AG1107">
        <v>0</v>
      </c>
      <c r="AH1107">
        <v>0</v>
      </c>
      <c r="AI1107">
        <v>0</v>
      </c>
      <c r="AJ1107">
        <v>8.1999999999999993</v>
      </c>
      <c r="AK1107">
        <v>0</v>
      </c>
      <c r="AL1107">
        <v>0</v>
      </c>
      <c r="AM1107">
        <v>0</v>
      </c>
      <c r="AN1107">
        <v>10.3</v>
      </c>
      <c r="AO1107">
        <v>0</v>
      </c>
      <c r="AP1107">
        <v>6</v>
      </c>
      <c r="AQ1107">
        <v>0</v>
      </c>
      <c r="AR1107">
        <v>0</v>
      </c>
      <c r="AS1107">
        <v>1</v>
      </c>
      <c r="AT1107">
        <v>1</v>
      </c>
      <c r="AU1107">
        <v>1</v>
      </c>
      <c r="AV1107">
        <v>1</v>
      </c>
      <c r="AW1107">
        <v>1</v>
      </c>
      <c r="AX1107">
        <v>1</v>
      </c>
      <c r="AY1107">
        <v>1</v>
      </c>
      <c r="AZ1107">
        <v>1</v>
      </c>
      <c r="BA1107">
        <v>1</v>
      </c>
      <c r="BB1107">
        <v>1</v>
      </c>
      <c r="BC1107">
        <v>1</v>
      </c>
      <c r="BD1107">
        <v>1</v>
      </c>
      <c r="BE1107">
        <v>1</v>
      </c>
      <c r="BF1107">
        <v>1</v>
      </c>
      <c r="BG1107">
        <v>1</v>
      </c>
      <c r="BH1107">
        <v>1</v>
      </c>
      <c r="BI1107">
        <v>1</v>
      </c>
      <c r="BJ1107">
        <v>1</v>
      </c>
      <c r="BK1107">
        <v>1</v>
      </c>
      <c r="BL1107">
        <v>1</v>
      </c>
      <c r="BM1107">
        <v>1</v>
      </c>
      <c r="BN1107">
        <v>1</v>
      </c>
      <c r="BO1107">
        <v>1</v>
      </c>
      <c r="BP1107">
        <v>1</v>
      </c>
      <c r="BQ1107">
        <v>1</v>
      </c>
      <c r="BR1107">
        <v>1</v>
      </c>
      <c r="BS1107">
        <v>1</v>
      </c>
      <c r="BT1107">
        <v>1</v>
      </c>
      <c r="BU1107">
        <v>1</v>
      </c>
      <c r="BV1107">
        <v>1</v>
      </c>
      <c r="BW1107">
        <v>1</v>
      </c>
    </row>
    <row r="1108" spans="1:75" x14ac:dyDescent="0.25">
      <c r="A1108">
        <v>2449000</v>
      </c>
      <c r="B1108">
        <v>2</v>
      </c>
      <c r="C1108" s="1">
        <v>24838</v>
      </c>
      <c r="D1108">
        <v>1</v>
      </c>
      <c r="E1108">
        <v>15.1</v>
      </c>
      <c r="F1108">
        <v>134.6</v>
      </c>
      <c r="G1108">
        <v>19</v>
      </c>
      <c r="H1108">
        <v>17</v>
      </c>
      <c r="I1108">
        <v>1</v>
      </c>
      <c r="J1108">
        <v>1</v>
      </c>
      <c r="K1108">
        <v>0</v>
      </c>
      <c r="L1108">
        <v>487</v>
      </c>
      <c r="M1108">
        <v>1</v>
      </c>
      <c r="N1108">
        <v>0</v>
      </c>
      <c r="O1108">
        <v>3</v>
      </c>
      <c r="P1108">
        <v>8.1999999999999993</v>
      </c>
      <c r="Q1108">
        <v>0</v>
      </c>
      <c r="R1108">
        <v>0</v>
      </c>
      <c r="S1108">
        <v>0</v>
      </c>
      <c r="T1108">
        <v>0</v>
      </c>
      <c r="U1108">
        <v>0</v>
      </c>
      <c r="V1108">
        <v>0</v>
      </c>
      <c r="W1108">
        <v>0</v>
      </c>
      <c r="X1108">
        <v>0</v>
      </c>
      <c r="Y1108">
        <v>2</v>
      </c>
      <c r="Z1108">
        <v>6.2</v>
      </c>
      <c r="AA1108">
        <v>4.0999999999999996</v>
      </c>
      <c r="AB1108">
        <v>8</v>
      </c>
      <c r="AC1108">
        <v>12.4</v>
      </c>
      <c r="AD1108">
        <v>9</v>
      </c>
      <c r="AE1108">
        <v>12.2</v>
      </c>
      <c r="AF1108">
        <v>15.1</v>
      </c>
      <c r="AG1108">
        <v>9.1999999999999993</v>
      </c>
      <c r="AH1108">
        <v>11.1</v>
      </c>
      <c r="AI1108">
        <v>13.2</v>
      </c>
      <c r="AJ1108">
        <v>7.3</v>
      </c>
      <c r="AK1108">
        <v>2.6</v>
      </c>
      <c r="AL1108">
        <v>3</v>
      </c>
      <c r="AM1108">
        <v>0</v>
      </c>
      <c r="AN1108">
        <v>0</v>
      </c>
      <c r="AO1108">
        <v>0</v>
      </c>
      <c r="AP1108">
        <v>0</v>
      </c>
      <c r="AQ1108">
        <v>8</v>
      </c>
      <c r="AR1108">
        <v>0</v>
      </c>
      <c r="AS1108">
        <v>1</v>
      </c>
      <c r="AT1108">
        <v>1</v>
      </c>
      <c r="AU1108">
        <v>1</v>
      </c>
      <c r="AV1108">
        <v>1</v>
      </c>
      <c r="AW1108">
        <v>1</v>
      </c>
      <c r="AX1108">
        <v>1</v>
      </c>
      <c r="AY1108">
        <v>1</v>
      </c>
      <c r="AZ1108">
        <v>1</v>
      </c>
      <c r="BA1108">
        <v>1</v>
      </c>
      <c r="BB1108">
        <v>1</v>
      </c>
      <c r="BC1108">
        <v>1</v>
      </c>
      <c r="BD1108">
        <v>1</v>
      </c>
      <c r="BE1108">
        <v>1</v>
      </c>
      <c r="BF1108">
        <v>1</v>
      </c>
      <c r="BG1108">
        <v>1</v>
      </c>
      <c r="BH1108">
        <v>1</v>
      </c>
      <c r="BI1108">
        <v>1</v>
      </c>
      <c r="BJ1108">
        <v>1</v>
      </c>
      <c r="BK1108">
        <v>1</v>
      </c>
      <c r="BL1108">
        <v>1</v>
      </c>
      <c r="BM1108">
        <v>1</v>
      </c>
      <c r="BN1108">
        <v>1</v>
      </c>
      <c r="BO1108">
        <v>1</v>
      </c>
      <c r="BP1108">
        <v>1</v>
      </c>
      <c r="BQ1108">
        <v>1</v>
      </c>
      <c r="BR1108">
        <v>1</v>
      </c>
      <c r="BS1108">
        <v>1</v>
      </c>
      <c r="BT1108">
        <v>1</v>
      </c>
      <c r="BU1108">
        <v>1</v>
      </c>
      <c r="BV1108">
        <v>1</v>
      </c>
      <c r="BW1108">
        <v>1</v>
      </c>
    </row>
    <row r="1109" spans="1:75" x14ac:dyDescent="0.25">
      <c r="A1109">
        <v>2449000</v>
      </c>
      <c r="B1109">
        <v>2</v>
      </c>
      <c r="C1109" s="1">
        <v>24869</v>
      </c>
      <c r="D1109">
        <v>1</v>
      </c>
      <c r="E1109">
        <v>8.1</v>
      </c>
      <c r="F1109">
        <v>23.1</v>
      </c>
      <c r="G1109">
        <v>14</v>
      </c>
      <c r="H1109">
        <v>7</v>
      </c>
      <c r="I1109">
        <v>1</v>
      </c>
      <c r="J1109">
        <v>1</v>
      </c>
      <c r="K1109">
        <v>0</v>
      </c>
      <c r="L1109">
        <v>487</v>
      </c>
      <c r="M1109">
        <v>1</v>
      </c>
      <c r="N1109">
        <v>2</v>
      </c>
      <c r="O1109">
        <v>0</v>
      </c>
      <c r="P1109">
        <v>0</v>
      </c>
      <c r="Q1109">
        <v>0</v>
      </c>
      <c r="R1109">
        <v>0</v>
      </c>
      <c r="S1109">
        <v>0</v>
      </c>
      <c r="T1109">
        <v>0</v>
      </c>
      <c r="U1109">
        <v>0</v>
      </c>
      <c r="V1109">
        <v>0</v>
      </c>
      <c r="W1109">
        <v>0</v>
      </c>
      <c r="X1109">
        <v>0</v>
      </c>
      <c r="Y1109">
        <v>0</v>
      </c>
      <c r="Z1109">
        <v>0</v>
      </c>
      <c r="AA1109">
        <v>8.1</v>
      </c>
      <c r="AB1109">
        <v>5</v>
      </c>
      <c r="AC1109">
        <v>3</v>
      </c>
      <c r="AD1109">
        <v>0</v>
      </c>
      <c r="AE1109">
        <v>0</v>
      </c>
      <c r="AF1109">
        <v>0</v>
      </c>
      <c r="AG1109">
        <v>0</v>
      </c>
      <c r="AH1109">
        <v>0</v>
      </c>
      <c r="AI1109">
        <v>1</v>
      </c>
      <c r="AJ1109">
        <v>0</v>
      </c>
      <c r="AK1109">
        <v>2</v>
      </c>
      <c r="AL1109">
        <v>0</v>
      </c>
      <c r="AM1109">
        <v>0</v>
      </c>
      <c r="AN1109">
        <v>0</v>
      </c>
      <c r="AO1109">
        <v>2</v>
      </c>
      <c r="AP1109">
        <v>0</v>
      </c>
      <c r="AS1109">
        <v>1</v>
      </c>
      <c r="AT1109">
        <v>1</v>
      </c>
      <c r="AU1109">
        <v>1</v>
      </c>
      <c r="AV1109">
        <v>1</v>
      </c>
      <c r="AW1109">
        <v>1</v>
      </c>
      <c r="AX1109">
        <v>1</v>
      </c>
      <c r="AY1109">
        <v>1</v>
      </c>
      <c r="AZ1109">
        <v>1</v>
      </c>
      <c r="BA1109">
        <v>1</v>
      </c>
      <c r="BB1109">
        <v>1</v>
      </c>
      <c r="BC1109">
        <v>1</v>
      </c>
      <c r="BD1109">
        <v>1</v>
      </c>
      <c r="BE1109">
        <v>1</v>
      </c>
      <c r="BF1109">
        <v>1</v>
      </c>
      <c r="BG1109">
        <v>1</v>
      </c>
      <c r="BH1109">
        <v>1</v>
      </c>
      <c r="BI1109">
        <v>1</v>
      </c>
      <c r="BJ1109">
        <v>1</v>
      </c>
      <c r="BK1109">
        <v>1</v>
      </c>
      <c r="BL1109">
        <v>1</v>
      </c>
      <c r="BM1109">
        <v>1</v>
      </c>
      <c r="BN1109">
        <v>1</v>
      </c>
      <c r="BO1109">
        <v>1</v>
      </c>
      <c r="BP1109">
        <v>1</v>
      </c>
      <c r="BQ1109">
        <v>1</v>
      </c>
      <c r="BR1109">
        <v>1</v>
      </c>
      <c r="BS1109">
        <v>1</v>
      </c>
      <c r="BT1109">
        <v>1</v>
      </c>
      <c r="BU1109">
        <v>1</v>
      </c>
      <c r="BV1109">
        <v>0</v>
      </c>
      <c r="BW1109">
        <v>0</v>
      </c>
    </row>
    <row r="1110" spans="1:75" x14ac:dyDescent="0.25">
      <c r="A1110">
        <v>2449000</v>
      </c>
      <c r="B1110">
        <v>2</v>
      </c>
      <c r="C1110" s="1">
        <v>24898</v>
      </c>
      <c r="D1110">
        <v>1</v>
      </c>
      <c r="E1110">
        <v>12</v>
      </c>
      <c r="F1110">
        <v>38.299999999999997</v>
      </c>
      <c r="G1110">
        <v>12</v>
      </c>
      <c r="H1110">
        <v>8</v>
      </c>
      <c r="I1110">
        <v>1</v>
      </c>
      <c r="J1110">
        <v>1</v>
      </c>
      <c r="K1110">
        <v>0</v>
      </c>
      <c r="L1110">
        <v>487</v>
      </c>
      <c r="M1110">
        <v>1</v>
      </c>
      <c r="N1110">
        <v>0</v>
      </c>
      <c r="O1110">
        <v>0</v>
      </c>
      <c r="P1110">
        <v>0</v>
      </c>
      <c r="Q1110">
        <v>0</v>
      </c>
      <c r="R1110">
        <v>0</v>
      </c>
      <c r="S1110">
        <v>0</v>
      </c>
      <c r="T1110">
        <v>0</v>
      </c>
      <c r="U1110">
        <v>2</v>
      </c>
      <c r="V1110">
        <v>6.1</v>
      </c>
      <c r="W1110">
        <v>0</v>
      </c>
      <c r="X1110">
        <v>8.1</v>
      </c>
      <c r="Y1110">
        <v>12</v>
      </c>
      <c r="Z1110">
        <v>0</v>
      </c>
      <c r="AA1110">
        <v>0</v>
      </c>
      <c r="AB1110">
        <v>2</v>
      </c>
      <c r="AC1110">
        <v>4.0999999999999996</v>
      </c>
      <c r="AD1110">
        <v>0</v>
      </c>
      <c r="AE1110">
        <v>0</v>
      </c>
      <c r="AF1110">
        <v>0</v>
      </c>
      <c r="AG1110">
        <v>0</v>
      </c>
      <c r="AH1110">
        <v>0</v>
      </c>
      <c r="AI1110">
        <v>2</v>
      </c>
      <c r="AJ1110">
        <v>0</v>
      </c>
      <c r="AK1110">
        <v>0</v>
      </c>
      <c r="AL1110">
        <v>0</v>
      </c>
      <c r="AM1110">
        <v>0</v>
      </c>
      <c r="AN1110">
        <v>0</v>
      </c>
      <c r="AO1110">
        <v>0</v>
      </c>
      <c r="AP1110">
        <v>0</v>
      </c>
      <c r="AQ1110">
        <v>0</v>
      </c>
      <c r="AR1110">
        <v>2</v>
      </c>
      <c r="AS1110">
        <v>1</v>
      </c>
      <c r="AT1110">
        <v>1</v>
      </c>
      <c r="AU1110">
        <v>1</v>
      </c>
      <c r="AV1110">
        <v>1</v>
      </c>
      <c r="AW1110">
        <v>1</v>
      </c>
      <c r="AX1110">
        <v>1</v>
      </c>
      <c r="AY1110">
        <v>1</v>
      </c>
      <c r="AZ1110">
        <v>1</v>
      </c>
      <c r="BA1110">
        <v>1</v>
      </c>
      <c r="BB1110">
        <v>1</v>
      </c>
      <c r="BC1110">
        <v>1</v>
      </c>
      <c r="BD1110">
        <v>1</v>
      </c>
      <c r="BE1110">
        <v>1</v>
      </c>
      <c r="BF1110">
        <v>1</v>
      </c>
      <c r="BG1110">
        <v>1</v>
      </c>
      <c r="BH1110">
        <v>1</v>
      </c>
      <c r="BI1110">
        <v>1</v>
      </c>
      <c r="BJ1110">
        <v>1</v>
      </c>
      <c r="BK1110">
        <v>1</v>
      </c>
      <c r="BL1110">
        <v>1</v>
      </c>
      <c r="BM1110">
        <v>1</v>
      </c>
      <c r="BN1110">
        <v>1</v>
      </c>
      <c r="BO1110">
        <v>1</v>
      </c>
      <c r="BP1110">
        <v>1</v>
      </c>
      <c r="BQ1110">
        <v>1</v>
      </c>
      <c r="BR1110">
        <v>1</v>
      </c>
      <c r="BS1110">
        <v>1</v>
      </c>
      <c r="BT1110">
        <v>1</v>
      </c>
      <c r="BU1110">
        <v>1</v>
      </c>
      <c r="BV1110">
        <v>1</v>
      </c>
      <c r="BW1110">
        <v>1</v>
      </c>
    </row>
    <row r="1111" spans="1:75" x14ac:dyDescent="0.25">
      <c r="A1111">
        <v>2449000</v>
      </c>
      <c r="B1111">
        <v>2</v>
      </c>
      <c r="C1111" s="1">
        <v>24929</v>
      </c>
      <c r="D1111">
        <v>1</v>
      </c>
      <c r="E1111">
        <v>7.4</v>
      </c>
      <c r="F1111">
        <v>20.5</v>
      </c>
      <c r="G1111">
        <v>18</v>
      </c>
      <c r="H1111">
        <v>7</v>
      </c>
      <c r="I1111">
        <v>1</v>
      </c>
      <c r="J1111">
        <v>1</v>
      </c>
      <c r="K1111">
        <v>0</v>
      </c>
      <c r="L1111">
        <v>487</v>
      </c>
      <c r="M1111">
        <v>1</v>
      </c>
      <c r="N1111">
        <v>0</v>
      </c>
      <c r="O1111">
        <v>1</v>
      </c>
      <c r="P1111">
        <v>0</v>
      </c>
      <c r="Q1111">
        <v>0</v>
      </c>
      <c r="R1111">
        <v>0</v>
      </c>
      <c r="S1111">
        <v>0</v>
      </c>
      <c r="T1111">
        <v>0</v>
      </c>
      <c r="U1111">
        <v>0</v>
      </c>
      <c r="V1111">
        <v>2</v>
      </c>
      <c r="W1111">
        <v>0</v>
      </c>
      <c r="X1111">
        <v>0</v>
      </c>
      <c r="Y1111">
        <v>0</v>
      </c>
      <c r="Z1111">
        <v>0</v>
      </c>
      <c r="AA1111">
        <v>0</v>
      </c>
      <c r="AB1111">
        <v>0</v>
      </c>
      <c r="AC1111">
        <v>0</v>
      </c>
      <c r="AD1111">
        <v>0</v>
      </c>
      <c r="AE1111">
        <v>7.4</v>
      </c>
      <c r="AF1111">
        <v>0</v>
      </c>
      <c r="AG1111">
        <v>4.0999999999999996</v>
      </c>
      <c r="AH1111">
        <v>2</v>
      </c>
      <c r="AI1111">
        <v>0</v>
      </c>
      <c r="AJ1111">
        <v>0</v>
      </c>
      <c r="AK1111">
        <v>0</v>
      </c>
      <c r="AL1111">
        <v>0</v>
      </c>
      <c r="AM1111">
        <v>3</v>
      </c>
      <c r="AN1111">
        <v>0</v>
      </c>
      <c r="AO1111">
        <v>0</v>
      </c>
      <c r="AP1111">
        <v>1</v>
      </c>
      <c r="AQ1111">
        <v>0</v>
      </c>
      <c r="AS1111">
        <v>1</v>
      </c>
      <c r="AT1111">
        <v>1</v>
      </c>
      <c r="AU1111">
        <v>1</v>
      </c>
      <c r="AV1111">
        <v>1</v>
      </c>
      <c r="AW1111">
        <v>1</v>
      </c>
      <c r="AX1111">
        <v>1</v>
      </c>
      <c r="AY1111">
        <v>1</v>
      </c>
      <c r="AZ1111">
        <v>1</v>
      </c>
      <c r="BA1111">
        <v>1</v>
      </c>
      <c r="BB1111">
        <v>1</v>
      </c>
      <c r="BC1111">
        <v>1</v>
      </c>
      <c r="BD1111">
        <v>1</v>
      </c>
      <c r="BE1111">
        <v>1</v>
      </c>
      <c r="BF1111">
        <v>1</v>
      </c>
      <c r="BG1111">
        <v>1</v>
      </c>
      <c r="BH1111">
        <v>1</v>
      </c>
      <c r="BI1111">
        <v>1</v>
      </c>
      <c r="BJ1111">
        <v>1</v>
      </c>
      <c r="BK1111">
        <v>1</v>
      </c>
      <c r="BL1111">
        <v>1</v>
      </c>
      <c r="BM1111">
        <v>1</v>
      </c>
      <c r="BN1111">
        <v>1</v>
      </c>
      <c r="BO1111">
        <v>1</v>
      </c>
      <c r="BP1111">
        <v>1</v>
      </c>
      <c r="BQ1111">
        <v>1</v>
      </c>
      <c r="BR1111">
        <v>1</v>
      </c>
      <c r="BS1111">
        <v>1</v>
      </c>
      <c r="BT1111">
        <v>1</v>
      </c>
      <c r="BU1111">
        <v>1</v>
      </c>
      <c r="BV1111">
        <v>1</v>
      </c>
      <c r="BW1111">
        <v>0</v>
      </c>
    </row>
    <row r="1112" spans="1:75" x14ac:dyDescent="0.25">
      <c r="A1112">
        <v>2449000</v>
      </c>
      <c r="B1112">
        <v>2</v>
      </c>
      <c r="C1112" s="1">
        <v>24959</v>
      </c>
      <c r="D1112">
        <v>1</v>
      </c>
      <c r="E1112">
        <v>6.1</v>
      </c>
      <c r="F1112">
        <v>14.1</v>
      </c>
      <c r="G1112">
        <v>16</v>
      </c>
      <c r="H1112">
        <v>4</v>
      </c>
      <c r="I1112">
        <v>1</v>
      </c>
      <c r="J1112">
        <v>1</v>
      </c>
      <c r="K1112">
        <v>0</v>
      </c>
      <c r="L1112">
        <v>487</v>
      </c>
      <c r="M1112">
        <v>1</v>
      </c>
      <c r="N1112">
        <v>0</v>
      </c>
      <c r="O1112">
        <v>0</v>
      </c>
      <c r="P1112">
        <v>0</v>
      </c>
      <c r="Q1112">
        <v>0</v>
      </c>
      <c r="R1112">
        <v>0</v>
      </c>
      <c r="S1112">
        <v>0</v>
      </c>
      <c r="T1112">
        <v>0</v>
      </c>
      <c r="U1112">
        <v>0</v>
      </c>
      <c r="V1112">
        <v>0</v>
      </c>
      <c r="W1112">
        <v>0</v>
      </c>
      <c r="X1112">
        <v>0</v>
      </c>
      <c r="Y1112">
        <v>0</v>
      </c>
      <c r="Z1112">
        <v>0</v>
      </c>
      <c r="AA1112">
        <v>2</v>
      </c>
      <c r="AB1112">
        <v>0</v>
      </c>
      <c r="AC1112">
        <v>6.1</v>
      </c>
      <c r="AD1112">
        <v>4</v>
      </c>
      <c r="AE1112">
        <v>0</v>
      </c>
      <c r="AF1112">
        <v>0</v>
      </c>
      <c r="AG1112">
        <v>0</v>
      </c>
      <c r="AH1112">
        <v>0</v>
      </c>
      <c r="AI1112">
        <v>0</v>
      </c>
      <c r="AJ1112">
        <v>0</v>
      </c>
      <c r="AK1112">
        <v>0</v>
      </c>
      <c r="AL1112">
        <v>0</v>
      </c>
      <c r="AM1112">
        <v>0</v>
      </c>
      <c r="AN1112">
        <v>0</v>
      </c>
      <c r="AO1112">
        <v>0</v>
      </c>
      <c r="AP1112">
        <v>2</v>
      </c>
      <c r="AQ1112">
        <v>0</v>
      </c>
      <c r="AR1112">
        <v>0</v>
      </c>
      <c r="AS1112">
        <v>1</v>
      </c>
      <c r="AT1112">
        <v>1</v>
      </c>
      <c r="AU1112">
        <v>1</v>
      </c>
      <c r="AV1112">
        <v>1</v>
      </c>
      <c r="AW1112">
        <v>1</v>
      </c>
      <c r="AX1112">
        <v>1</v>
      </c>
      <c r="AY1112">
        <v>1</v>
      </c>
      <c r="AZ1112">
        <v>1</v>
      </c>
      <c r="BA1112">
        <v>1</v>
      </c>
      <c r="BB1112">
        <v>1</v>
      </c>
      <c r="BC1112">
        <v>1</v>
      </c>
      <c r="BD1112">
        <v>1</v>
      </c>
      <c r="BE1112">
        <v>1</v>
      </c>
      <c r="BF1112">
        <v>1</v>
      </c>
      <c r="BG1112">
        <v>1</v>
      </c>
      <c r="BH1112">
        <v>1</v>
      </c>
      <c r="BI1112">
        <v>1</v>
      </c>
      <c r="BJ1112">
        <v>1</v>
      </c>
      <c r="BK1112">
        <v>1</v>
      </c>
      <c r="BL1112">
        <v>1</v>
      </c>
      <c r="BM1112">
        <v>1</v>
      </c>
      <c r="BN1112">
        <v>1</v>
      </c>
      <c r="BO1112">
        <v>1</v>
      </c>
      <c r="BP1112">
        <v>1</v>
      </c>
      <c r="BQ1112">
        <v>1</v>
      </c>
      <c r="BR1112">
        <v>1</v>
      </c>
      <c r="BS1112">
        <v>1</v>
      </c>
      <c r="BT1112">
        <v>1</v>
      </c>
      <c r="BU1112">
        <v>1</v>
      </c>
      <c r="BV1112">
        <v>1</v>
      </c>
      <c r="BW1112">
        <v>1</v>
      </c>
    </row>
    <row r="1113" spans="1:75" x14ac:dyDescent="0.25">
      <c r="A1113">
        <v>2449000</v>
      </c>
      <c r="B1113">
        <v>2</v>
      </c>
      <c r="C1113" s="1">
        <v>24990</v>
      </c>
      <c r="D1113">
        <v>1</v>
      </c>
      <c r="E1113">
        <v>14.9</v>
      </c>
      <c r="F1113">
        <v>22.9</v>
      </c>
      <c r="G1113">
        <v>20</v>
      </c>
      <c r="H1113">
        <v>3</v>
      </c>
      <c r="I1113">
        <v>1</v>
      </c>
      <c r="J1113">
        <v>1</v>
      </c>
      <c r="K1113">
        <v>0</v>
      </c>
      <c r="L1113">
        <v>487</v>
      </c>
      <c r="M1113">
        <v>1</v>
      </c>
      <c r="N1113">
        <v>0</v>
      </c>
      <c r="O1113">
        <v>0</v>
      </c>
      <c r="P1113">
        <v>0</v>
      </c>
      <c r="Q1113">
        <v>0</v>
      </c>
      <c r="R1113">
        <v>0</v>
      </c>
      <c r="S1113">
        <v>0</v>
      </c>
      <c r="T1113">
        <v>7</v>
      </c>
      <c r="U1113">
        <v>1</v>
      </c>
      <c r="V1113">
        <v>0</v>
      </c>
      <c r="W1113">
        <v>0</v>
      </c>
      <c r="X1113">
        <v>0</v>
      </c>
      <c r="Y1113">
        <v>0</v>
      </c>
      <c r="Z1113">
        <v>0</v>
      </c>
      <c r="AA1113">
        <v>0</v>
      </c>
      <c r="AB1113">
        <v>0</v>
      </c>
      <c r="AC1113">
        <v>0</v>
      </c>
      <c r="AD1113">
        <v>0</v>
      </c>
      <c r="AE1113">
        <v>0</v>
      </c>
      <c r="AF1113">
        <v>0</v>
      </c>
      <c r="AG1113">
        <v>14.9</v>
      </c>
      <c r="AH1113">
        <v>0</v>
      </c>
      <c r="AI1113">
        <v>0</v>
      </c>
      <c r="AJ1113">
        <v>0</v>
      </c>
      <c r="AK1113">
        <v>0</v>
      </c>
      <c r="AL1113">
        <v>0</v>
      </c>
      <c r="AM1113">
        <v>0</v>
      </c>
      <c r="AN1113">
        <v>0</v>
      </c>
      <c r="AO1113">
        <v>0</v>
      </c>
      <c r="AP1113">
        <v>0</v>
      </c>
      <c r="AQ1113">
        <v>0</v>
      </c>
      <c r="AS1113">
        <v>1</v>
      </c>
      <c r="AT1113">
        <v>1</v>
      </c>
      <c r="AU1113">
        <v>1</v>
      </c>
      <c r="AV1113">
        <v>1</v>
      </c>
      <c r="AW1113">
        <v>1</v>
      </c>
      <c r="AX1113">
        <v>1</v>
      </c>
      <c r="AY1113">
        <v>1</v>
      </c>
      <c r="AZ1113">
        <v>1</v>
      </c>
      <c r="BA1113">
        <v>1</v>
      </c>
      <c r="BB1113">
        <v>1</v>
      </c>
      <c r="BC1113">
        <v>1</v>
      </c>
      <c r="BD1113">
        <v>1</v>
      </c>
      <c r="BE1113">
        <v>1</v>
      </c>
      <c r="BF1113">
        <v>1</v>
      </c>
      <c r="BG1113">
        <v>1</v>
      </c>
      <c r="BH1113">
        <v>1</v>
      </c>
      <c r="BI1113">
        <v>1</v>
      </c>
      <c r="BJ1113">
        <v>1</v>
      </c>
      <c r="BK1113">
        <v>1</v>
      </c>
      <c r="BL1113">
        <v>1</v>
      </c>
      <c r="BM1113">
        <v>1</v>
      </c>
      <c r="BN1113">
        <v>1</v>
      </c>
      <c r="BO1113">
        <v>1</v>
      </c>
      <c r="BP1113">
        <v>1</v>
      </c>
      <c r="BQ1113">
        <v>1</v>
      </c>
      <c r="BR1113">
        <v>1</v>
      </c>
      <c r="BS1113">
        <v>1</v>
      </c>
      <c r="BT1113">
        <v>1</v>
      </c>
      <c r="BU1113">
        <v>1</v>
      </c>
      <c r="BV1113">
        <v>1</v>
      </c>
      <c r="BW1113">
        <v>0</v>
      </c>
    </row>
    <row r="1114" spans="1:75" x14ac:dyDescent="0.25">
      <c r="A1114">
        <v>2449000</v>
      </c>
      <c r="B1114">
        <v>2</v>
      </c>
      <c r="C1114" s="1">
        <v>25020</v>
      </c>
      <c r="D1114">
        <v>1</v>
      </c>
      <c r="E1114">
        <v>10</v>
      </c>
      <c r="F1114">
        <v>14.1</v>
      </c>
      <c r="G1114">
        <v>11</v>
      </c>
      <c r="H1114">
        <v>2</v>
      </c>
      <c r="I1114">
        <v>1</v>
      </c>
      <c r="J1114">
        <v>1</v>
      </c>
      <c r="K1114">
        <v>0</v>
      </c>
      <c r="L1114">
        <v>487</v>
      </c>
      <c r="M1114">
        <v>1</v>
      </c>
      <c r="N1114">
        <v>0</v>
      </c>
      <c r="O1114">
        <v>0</v>
      </c>
      <c r="P1114">
        <v>0</v>
      </c>
      <c r="Q1114">
        <v>0</v>
      </c>
      <c r="R1114">
        <v>0</v>
      </c>
      <c r="S1114">
        <v>0</v>
      </c>
      <c r="T1114">
        <v>0</v>
      </c>
      <c r="U1114">
        <v>0</v>
      </c>
      <c r="V1114">
        <v>0</v>
      </c>
      <c r="W1114">
        <v>0</v>
      </c>
      <c r="X1114">
        <v>10</v>
      </c>
      <c r="Y1114">
        <v>0</v>
      </c>
      <c r="Z1114">
        <v>0</v>
      </c>
      <c r="AA1114">
        <v>0</v>
      </c>
      <c r="AB1114">
        <v>0</v>
      </c>
      <c r="AC1114">
        <v>0</v>
      </c>
      <c r="AD1114">
        <v>0</v>
      </c>
      <c r="AE1114">
        <v>0</v>
      </c>
      <c r="AF1114">
        <v>0</v>
      </c>
      <c r="AG1114">
        <v>0</v>
      </c>
      <c r="AH1114">
        <v>0</v>
      </c>
      <c r="AI1114">
        <v>0</v>
      </c>
      <c r="AJ1114">
        <v>0</v>
      </c>
      <c r="AK1114">
        <v>0</v>
      </c>
      <c r="AL1114">
        <v>0</v>
      </c>
      <c r="AM1114">
        <v>4.0999999999999996</v>
      </c>
      <c r="AN1114">
        <v>0</v>
      </c>
      <c r="AO1114">
        <v>0</v>
      </c>
      <c r="AP1114">
        <v>0</v>
      </c>
      <c r="AQ1114">
        <v>0</v>
      </c>
      <c r="AR1114">
        <v>0</v>
      </c>
      <c r="AS1114">
        <v>1</v>
      </c>
      <c r="AT1114">
        <v>1</v>
      </c>
      <c r="AU1114">
        <v>1</v>
      </c>
      <c r="AV1114">
        <v>1</v>
      </c>
      <c r="AW1114">
        <v>1</v>
      </c>
      <c r="AX1114">
        <v>1</v>
      </c>
      <c r="AY1114">
        <v>1</v>
      </c>
      <c r="AZ1114">
        <v>1</v>
      </c>
      <c r="BA1114">
        <v>1</v>
      </c>
      <c r="BB1114">
        <v>1</v>
      </c>
      <c r="BC1114">
        <v>1</v>
      </c>
      <c r="BD1114">
        <v>1</v>
      </c>
      <c r="BE1114">
        <v>1</v>
      </c>
      <c r="BF1114">
        <v>1</v>
      </c>
      <c r="BG1114">
        <v>1</v>
      </c>
      <c r="BH1114">
        <v>1</v>
      </c>
      <c r="BI1114">
        <v>1</v>
      </c>
      <c r="BJ1114">
        <v>1</v>
      </c>
      <c r="BK1114">
        <v>1</v>
      </c>
      <c r="BL1114">
        <v>1</v>
      </c>
      <c r="BM1114">
        <v>1</v>
      </c>
      <c r="BN1114">
        <v>1</v>
      </c>
      <c r="BO1114">
        <v>1</v>
      </c>
      <c r="BP1114">
        <v>1</v>
      </c>
      <c r="BQ1114">
        <v>1</v>
      </c>
      <c r="BR1114">
        <v>1</v>
      </c>
      <c r="BS1114">
        <v>1</v>
      </c>
      <c r="BT1114">
        <v>1</v>
      </c>
      <c r="BU1114">
        <v>1</v>
      </c>
      <c r="BV1114">
        <v>1</v>
      </c>
      <c r="BW1114">
        <v>1</v>
      </c>
    </row>
    <row r="1115" spans="1:75" x14ac:dyDescent="0.25">
      <c r="A1115">
        <v>2449000</v>
      </c>
      <c r="B1115">
        <v>2</v>
      </c>
      <c r="C1115" s="1">
        <v>25051</v>
      </c>
      <c r="D1115">
        <v>1</v>
      </c>
      <c r="E1115">
        <v>11</v>
      </c>
      <c r="F1115">
        <v>29.4</v>
      </c>
      <c r="G1115">
        <v>11</v>
      </c>
      <c r="H1115">
        <v>5</v>
      </c>
      <c r="I1115">
        <v>1</v>
      </c>
      <c r="J1115">
        <v>1</v>
      </c>
      <c r="K1115">
        <v>0</v>
      </c>
      <c r="L1115">
        <v>487</v>
      </c>
      <c r="M1115">
        <v>1</v>
      </c>
      <c r="N1115">
        <v>0</v>
      </c>
      <c r="O1115">
        <v>0</v>
      </c>
      <c r="P1115">
        <v>0</v>
      </c>
      <c r="Q1115">
        <v>0</v>
      </c>
      <c r="R1115">
        <v>0</v>
      </c>
      <c r="S1115">
        <v>0</v>
      </c>
      <c r="T1115">
        <v>0</v>
      </c>
      <c r="U1115">
        <v>2</v>
      </c>
      <c r="V1115">
        <v>0</v>
      </c>
      <c r="W1115">
        <v>7.2</v>
      </c>
      <c r="X1115">
        <v>11</v>
      </c>
      <c r="Y1115">
        <v>0</v>
      </c>
      <c r="Z1115">
        <v>0</v>
      </c>
      <c r="AA1115">
        <v>0</v>
      </c>
      <c r="AB1115">
        <v>0</v>
      </c>
      <c r="AC1115">
        <v>0</v>
      </c>
      <c r="AD1115">
        <v>0</v>
      </c>
      <c r="AE1115">
        <v>0</v>
      </c>
      <c r="AF1115">
        <v>0</v>
      </c>
      <c r="AG1115">
        <v>0</v>
      </c>
      <c r="AH1115">
        <v>0</v>
      </c>
      <c r="AI1115">
        <v>0</v>
      </c>
      <c r="AJ1115">
        <v>0</v>
      </c>
      <c r="AK1115">
        <v>0</v>
      </c>
      <c r="AL1115">
        <v>0</v>
      </c>
      <c r="AM1115">
        <v>0</v>
      </c>
      <c r="AN1115">
        <v>1</v>
      </c>
      <c r="AO1115">
        <v>0</v>
      </c>
      <c r="AP1115">
        <v>0</v>
      </c>
      <c r="AQ1115">
        <v>8.1999999999999993</v>
      </c>
      <c r="AR1115">
        <v>0</v>
      </c>
      <c r="AS1115">
        <v>1</v>
      </c>
      <c r="AT1115">
        <v>1</v>
      </c>
      <c r="AU1115">
        <v>1</v>
      </c>
      <c r="AV1115">
        <v>1</v>
      </c>
      <c r="AW1115">
        <v>1</v>
      </c>
      <c r="AX1115">
        <v>1</v>
      </c>
      <c r="AY1115">
        <v>1</v>
      </c>
      <c r="AZ1115">
        <v>1</v>
      </c>
      <c r="BA1115">
        <v>1</v>
      </c>
      <c r="BB1115">
        <v>1</v>
      </c>
      <c r="BC1115">
        <v>1</v>
      </c>
      <c r="BD1115">
        <v>1</v>
      </c>
      <c r="BE1115">
        <v>1</v>
      </c>
      <c r="BF1115">
        <v>1</v>
      </c>
      <c r="BG1115">
        <v>1</v>
      </c>
      <c r="BH1115">
        <v>1</v>
      </c>
      <c r="BI1115">
        <v>1</v>
      </c>
      <c r="BJ1115">
        <v>1</v>
      </c>
      <c r="BK1115">
        <v>1</v>
      </c>
      <c r="BL1115">
        <v>1</v>
      </c>
      <c r="BM1115">
        <v>1</v>
      </c>
      <c r="BN1115">
        <v>1</v>
      </c>
      <c r="BO1115">
        <v>1</v>
      </c>
      <c r="BP1115">
        <v>1</v>
      </c>
      <c r="BQ1115">
        <v>1</v>
      </c>
      <c r="BR1115">
        <v>1</v>
      </c>
      <c r="BS1115">
        <v>1</v>
      </c>
      <c r="BT1115">
        <v>1</v>
      </c>
      <c r="BU1115">
        <v>1</v>
      </c>
      <c r="BV1115">
        <v>1</v>
      </c>
      <c r="BW1115">
        <v>1</v>
      </c>
    </row>
    <row r="1116" spans="1:75" x14ac:dyDescent="0.25">
      <c r="A1116">
        <v>2449000</v>
      </c>
      <c r="B1116">
        <v>2</v>
      </c>
      <c r="C1116" s="1">
        <v>25082</v>
      </c>
      <c r="D1116">
        <v>1</v>
      </c>
      <c r="E1116">
        <v>10</v>
      </c>
      <c r="F1116">
        <v>16.100000000000001</v>
      </c>
      <c r="G1116">
        <v>20</v>
      </c>
      <c r="H1116">
        <v>3</v>
      </c>
      <c r="I1116">
        <v>1</v>
      </c>
      <c r="J1116">
        <v>1</v>
      </c>
      <c r="K1116">
        <v>0</v>
      </c>
      <c r="L1116">
        <v>487</v>
      </c>
      <c r="M1116">
        <v>1</v>
      </c>
      <c r="N1116">
        <v>0</v>
      </c>
      <c r="O1116">
        <v>0</v>
      </c>
      <c r="P1116">
        <v>0</v>
      </c>
      <c r="Q1116">
        <v>0</v>
      </c>
      <c r="R1116">
        <v>0</v>
      </c>
      <c r="S1116">
        <v>0</v>
      </c>
      <c r="T1116">
        <v>0</v>
      </c>
      <c r="U1116">
        <v>2</v>
      </c>
      <c r="V1116">
        <v>0</v>
      </c>
      <c r="W1116">
        <v>0</v>
      </c>
      <c r="X1116">
        <v>0</v>
      </c>
      <c r="Y1116">
        <v>0</v>
      </c>
      <c r="Z1116">
        <v>0</v>
      </c>
      <c r="AA1116">
        <v>0</v>
      </c>
      <c r="AB1116">
        <v>0</v>
      </c>
      <c r="AC1116">
        <v>0</v>
      </c>
      <c r="AD1116">
        <v>0</v>
      </c>
      <c r="AE1116">
        <v>0</v>
      </c>
      <c r="AF1116">
        <v>0</v>
      </c>
      <c r="AG1116">
        <v>10</v>
      </c>
      <c r="AH1116">
        <v>4.0999999999999996</v>
      </c>
      <c r="AI1116">
        <v>0</v>
      </c>
      <c r="AJ1116">
        <v>0</v>
      </c>
      <c r="AK1116">
        <v>0</v>
      </c>
      <c r="AL1116">
        <v>0</v>
      </c>
      <c r="AM1116">
        <v>0</v>
      </c>
      <c r="AN1116">
        <v>0</v>
      </c>
      <c r="AO1116">
        <v>0</v>
      </c>
      <c r="AP1116">
        <v>0</v>
      </c>
      <c r="AQ1116">
        <v>0</v>
      </c>
      <c r="AS1116">
        <v>1</v>
      </c>
      <c r="AT1116">
        <v>1</v>
      </c>
      <c r="AU1116">
        <v>1</v>
      </c>
      <c r="AV1116">
        <v>1</v>
      </c>
      <c r="AW1116">
        <v>1</v>
      </c>
      <c r="AX1116">
        <v>1</v>
      </c>
      <c r="AY1116">
        <v>1</v>
      </c>
      <c r="AZ1116">
        <v>1</v>
      </c>
      <c r="BA1116">
        <v>1</v>
      </c>
      <c r="BB1116">
        <v>1</v>
      </c>
      <c r="BC1116">
        <v>1</v>
      </c>
      <c r="BD1116">
        <v>1</v>
      </c>
      <c r="BE1116">
        <v>1</v>
      </c>
      <c r="BF1116">
        <v>1</v>
      </c>
      <c r="BG1116">
        <v>1</v>
      </c>
      <c r="BH1116">
        <v>1</v>
      </c>
      <c r="BI1116">
        <v>1</v>
      </c>
      <c r="BJ1116">
        <v>1</v>
      </c>
      <c r="BK1116">
        <v>1</v>
      </c>
      <c r="BL1116">
        <v>1</v>
      </c>
      <c r="BM1116">
        <v>1</v>
      </c>
      <c r="BN1116">
        <v>1</v>
      </c>
      <c r="BO1116">
        <v>1</v>
      </c>
      <c r="BP1116">
        <v>1</v>
      </c>
      <c r="BQ1116">
        <v>1</v>
      </c>
      <c r="BR1116">
        <v>1</v>
      </c>
      <c r="BS1116">
        <v>1</v>
      </c>
      <c r="BT1116">
        <v>1</v>
      </c>
      <c r="BU1116">
        <v>1</v>
      </c>
      <c r="BV1116">
        <v>1</v>
      </c>
      <c r="BW1116">
        <v>0</v>
      </c>
    </row>
    <row r="1117" spans="1:75" x14ac:dyDescent="0.25">
      <c r="A1117">
        <v>2449000</v>
      </c>
      <c r="B1117">
        <v>2</v>
      </c>
      <c r="C1117" s="1">
        <v>25112</v>
      </c>
      <c r="D1117">
        <v>1</v>
      </c>
      <c r="E1117">
        <v>11.3</v>
      </c>
      <c r="F1117">
        <v>64.599999999999994</v>
      </c>
      <c r="G1117">
        <v>18</v>
      </c>
      <c r="H1117">
        <v>10</v>
      </c>
      <c r="I1117">
        <v>1</v>
      </c>
      <c r="J1117">
        <v>1</v>
      </c>
      <c r="K1117">
        <v>0</v>
      </c>
      <c r="L1117">
        <v>487</v>
      </c>
      <c r="M1117">
        <v>1</v>
      </c>
      <c r="N1117">
        <v>0</v>
      </c>
      <c r="O1117">
        <v>0</v>
      </c>
      <c r="P1117">
        <v>0</v>
      </c>
      <c r="Q1117">
        <v>0</v>
      </c>
      <c r="R1117">
        <v>0</v>
      </c>
      <c r="S1117">
        <v>0</v>
      </c>
      <c r="T1117">
        <v>0</v>
      </c>
      <c r="U1117">
        <v>0</v>
      </c>
      <c r="V1117">
        <v>0</v>
      </c>
      <c r="W1117">
        <v>0</v>
      </c>
      <c r="X1117">
        <v>8.1999999999999993</v>
      </c>
      <c r="Y1117">
        <v>0</v>
      </c>
      <c r="Z1117">
        <v>6.3</v>
      </c>
      <c r="AA1117">
        <v>0</v>
      </c>
      <c r="AB1117">
        <v>0</v>
      </c>
      <c r="AC1117">
        <v>0</v>
      </c>
      <c r="AD1117">
        <v>4</v>
      </c>
      <c r="AE1117">
        <v>11.3</v>
      </c>
      <c r="AF1117">
        <v>3.1</v>
      </c>
      <c r="AG1117">
        <v>0</v>
      </c>
      <c r="AH1117">
        <v>5.0999999999999996</v>
      </c>
      <c r="AI1117">
        <v>8.3000000000000007</v>
      </c>
      <c r="AJ1117">
        <v>11.2</v>
      </c>
      <c r="AK1117">
        <v>0</v>
      </c>
      <c r="AL1117">
        <v>0</v>
      </c>
      <c r="AM1117">
        <v>4.0999999999999996</v>
      </c>
      <c r="AN1117">
        <v>3</v>
      </c>
      <c r="AO1117">
        <v>0</v>
      </c>
      <c r="AP1117">
        <v>0</v>
      </c>
      <c r="AQ1117">
        <v>0</v>
      </c>
      <c r="AR1117">
        <v>0</v>
      </c>
      <c r="AS1117">
        <v>1</v>
      </c>
      <c r="AT1117">
        <v>1</v>
      </c>
      <c r="AU1117">
        <v>1</v>
      </c>
      <c r="AV1117">
        <v>1</v>
      </c>
      <c r="AW1117">
        <v>1</v>
      </c>
      <c r="AX1117">
        <v>1</v>
      </c>
      <c r="AY1117">
        <v>1</v>
      </c>
      <c r="AZ1117">
        <v>1</v>
      </c>
      <c r="BA1117">
        <v>1</v>
      </c>
      <c r="BB1117">
        <v>1</v>
      </c>
      <c r="BC1117">
        <v>1</v>
      </c>
      <c r="BD1117">
        <v>1</v>
      </c>
      <c r="BE1117">
        <v>1</v>
      </c>
      <c r="BF1117">
        <v>1</v>
      </c>
      <c r="BG1117">
        <v>1</v>
      </c>
      <c r="BH1117">
        <v>1</v>
      </c>
      <c r="BI1117">
        <v>1</v>
      </c>
      <c r="BJ1117">
        <v>1</v>
      </c>
      <c r="BK1117">
        <v>1</v>
      </c>
      <c r="BL1117">
        <v>1</v>
      </c>
      <c r="BM1117">
        <v>1</v>
      </c>
      <c r="BN1117">
        <v>1</v>
      </c>
      <c r="BO1117">
        <v>1</v>
      </c>
      <c r="BP1117">
        <v>1</v>
      </c>
      <c r="BQ1117">
        <v>1</v>
      </c>
      <c r="BR1117">
        <v>1</v>
      </c>
      <c r="BS1117">
        <v>1</v>
      </c>
      <c r="BT1117">
        <v>1</v>
      </c>
      <c r="BU1117">
        <v>1</v>
      </c>
      <c r="BV1117">
        <v>1</v>
      </c>
      <c r="BW1117">
        <v>1</v>
      </c>
    </row>
    <row r="1118" spans="1:75" x14ac:dyDescent="0.25">
      <c r="A1118">
        <v>2449000</v>
      </c>
      <c r="B1118">
        <v>2</v>
      </c>
      <c r="C1118" s="1">
        <v>25143</v>
      </c>
      <c r="D1118">
        <v>1</v>
      </c>
      <c r="E1118">
        <v>12.2</v>
      </c>
      <c r="F1118">
        <v>56.7</v>
      </c>
      <c r="G1118">
        <v>30</v>
      </c>
      <c r="H1118">
        <v>8</v>
      </c>
      <c r="I1118">
        <v>1</v>
      </c>
      <c r="J1118">
        <v>1</v>
      </c>
      <c r="K1118">
        <v>0</v>
      </c>
      <c r="L1118">
        <v>487</v>
      </c>
      <c r="M1118">
        <v>1</v>
      </c>
      <c r="N1118">
        <v>0</v>
      </c>
      <c r="O1118">
        <v>0</v>
      </c>
      <c r="P1118">
        <v>0</v>
      </c>
      <c r="Q1118">
        <v>0</v>
      </c>
      <c r="R1118">
        <v>2</v>
      </c>
      <c r="S1118">
        <v>0</v>
      </c>
      <c r="T1118">
        <v>0</v>
      </c>
      <c r="U1118">
        <v>6.2</v>
      </c>
      <c r="V1118">
        <v>0</v>
      </c>
      <c r="W1118">
        <v>0</v>
      </c>
      <c r="X1118">
        <v>7</v>
      </c>
      <c r="Y1118">
        <v>0</v>
      </c>
      <c r="Z1118">
        <v>0</v>
      </c>
      <c r="AA1118">
        <v>0</v>
      </c>
      <c r="AB1118">
        <v>0</v>
      </c>
      <c r="AC1118">
        <v>1</v>
      </c>
      <c r="AD1118">
        <v>0</v>
      </c>
      <c r="AE1118">
        <v>0</v>
      </c>
      <c r="AF1118">
        <v>0</v>
      </c>
      <c r="AG1118">
        <v>0</v>
      </c>
      <c r="AH1118">
        <v>0</v>
      </c>
      <c r="AI1118">
        <v>0</v>
      </c>
      <c r="AJ1118">
        <v>0</v>
      </c>
      <c r="AK1118">
        <v>0</v>
      </c>
      <c r="AL1118">
        <v>0</v>
      </c>
      <c r="AM1118">
        <v>0</v>
      </c>
      <c r="AN1118">
        <v>9.1999999999999993</v>
      </c>
      <c r="AO1118">
        <v>11</v>
      </c>
      <c r="AP1118">
        <v>8.1</v>
      </c>
      <c r="AQ1118">
        <v>12.2</v>
      </c>
      <c r="AS1118">
        <v>1</v>
      </c>
      <c r="AT1118">
        <v>1</v>
      </c>
      <c r="AU1118">
        <v>1</v>
      </c>
      <c r="AV1118">
        <v>1</v>
      </c>
      <c r="AW1118">
        <v>1</v>
      </c>
      <c r="AX1118">
        <v>1</v>
      </c>
      <c r="AY1118">
        <v>1</v>
      </c>
      <c r="AZ1118">
        <v>1</v>
      </c>
      <c r="BA1118">
        <v>1</v>
      </c>
      <c r="BB1118">
        <v>1</v>
      </c>
      <c r="BC1118">
        <v>1</v>
      </c>
      <c r="BD1118">
        <v>1</v>
      </c>
      <c r="BE1118">
        <v>1</v>
      </c>
      <c r="BF1118">
        <v>1</v>
      </c>
      <c r="BG1118">
        <v>1</v>
      </c>
      <c r="BH1118">
        <v>1</v>
      </c>
      <c r="BI1118">
        <v>1</v>
      </c>
      <c r="BJ1118">
        <v>1</v>
      </c>
      <c r="BK1118">
        <v>1</v>
      </c>
      <c r="BL1118">
        <v>1</v>
      </c>
      <c r="BM1118">
        <v>1</v>
      </c>
      <c r="BN1118">
        <v>1</v>
      </c>
      <c r="BO1118">
        <v>1</v>
      </c>
      <c r="BP1118">
        <v>1</v>
      </c>
      <c r="BQ1118">
        <v>1</v>
      </c>
      <c r="BR1118">
        <v>1</v>
      </c>
      <c r="BS1118">
        <v>1</v>
      </c>
      <c r="BT1118">
        <v>1</v>
      </c>
      <c r="BU1118">
        <v>1</v>
      </c>
      <c r="BV1118">
        <v>1</v>
      </c>
      <c r="BW1118">
        <v>0</v>
      </c>
    </row>
    <row r="1119" spans="1:75" x14ac:dyDescent="0.25">
      <c r="A1119">
        <v>2449000</v>
      </c>
      <c r="B1119">
        <v>2</v>
      </c>
      <c r="C1119" s="1">
        <v>25173</v>
      </c>
      <c r="D1119">
        <v>1</v>
      </c>
      <c r="E1119">
        <v>9.1999999999999993</v>
      </c>
      <c r="F1119">
        <v>52.6</v>
      </c>
      <c r="G1119">
        <v>2</v>
      </c>
      <c r="H1119">
        <v>10</v>
      </c>
      <c r="I1119">
        <v>1</v>
      </c>
      <c r="J1119">
        <v>1</v>
      </c>
      <c r="K1119">
        <v>0</v>
      </c>
      <c r="L1119">
        <v>487</v>
      </c>
      <c r="M1119">
        <v>1</v>
      </c>
      <c r="N1119">
        <v>5</v>
      </c>
      <c r="O1119">
        <v>9.1999999999999993</v>
      </c>
      <c r="P1119">
        <v>0</v>
      </c>
      <c r="Q1119">
        <v>0</v>
      </c>
      <c r="R1119">
        <v>0</v>
      </c>
      <c r="S1119">
        <v>0</v>
      </c>
      <c r="T1119">
        <v>2</v>
      </c>
      <c r="U1119">
        <v>0</v>
      </c>
      <c r="V1119">
        <v>5</v>
      </c>
      <c r="W1119">
        <v>0</v>
      </c>
      <c r="X1119">
        <v>0</v>
      </c>
      <c r="Y1119">
        <v>0</v>
      </c>
      <c r="Z1119">
        <v>0</v>
      </c>
      <c r="AA1119">
        <v>0</v>
      </c>
      <c r="AB1119">
        <v>0</v>
      </c>
      <c r="AC1119">
        <v>0</v>
      </c>
      <c r="AD1119">
        <v>0</v>
      </c>
      <c r="AE1119">
        <v>0</v>
      </c>
      <c r="AF1119">
        <v>0</v>
      </c>
      <c r="AG1119">
        <v>0</v>
      </c>
      <c r="AH1119">
        <v>4.0999999999999996</v>
      </c>
      <c r="AI1119">
        <v>0</v>
      </c>
      <c r="AJ1119">
        <v>6</v>
      </c>
      <c r="AK1119">
        <v>8.3000000000000007</v>
      </c>
      <c r="AL1119">
        <v>3</v>
      </c>
      <c r="AM1119">
        <v>0</v>
      </c>
      <c r="AN1119">
        <v>6</v>
      </c>
      <c r="AO1119">
        <v>0</v>
      </c>
      <c r="AP1119">
        <v>4</v>
      </c>
      <c r="AQ1119">
        <v>0</v>
      </c>
      <c r="AR1119">
        <v>0</v>
      </c>
      <c r="AS1119">
        <v>1</v>
      </c>
      <c r="AT1119">
        <v>1</v>
      </c>
      <c r="AU1119">
        <v>1</v>
      </c>
      <c r="AV1119">
        <v>1</v>
      </c>
      <c r="AW1119">
        <v>1</v>
      </c>
      <c r="AX1119">
        <v>1</v>
      </c>
      <c r="AY1119">
        <v>1</v>
      </c>
      <c r="AZ1119">
        <v>1</v>
      </c>
      <c r="BA1119">
        <v>1</v>
      </c>
      <c r="BB1119">
        <v>1</v>
      </c>
      <c r="BC1119">
        <v>1</v>
      </c>
      <c r="BD1119">
        <v>1</v>
      </c>
      <c r="BE1119">
        <v>1</v>
      </c>
      <c r="BF1119">
        <v>1</v>
      </c>
      <c r="BG1119">
        <v>1</v>
      </c>
      <c r="BH1119">
        <v>1</v>
      </c>
      <c r="BI1119">
        <v>1</v>
      </c>
      <c r="BJ1119">
        <v>1</v>
      </c>
      <c r="BK1119">
        <v>1</v>
      </c>
      <c r="BL1119">
        <v>1</v>
      </c>
      <c r="BM1119">
        <v>1</v>
      </c>
      <c r="BN1119">
        <v>1</v>
      </c>
      <c r="BO1119">
        <v>1</v>
      </c>
      <c r="BP1119">
        <v>1</v>
      </c>
      <c r="BQ1119">
        <v>1</v>
      </c>
      <c r="BR1119">
        <v>1</v>
      </c>
      <c r="BS1119">
        <v>1</v>
      </c>
      <c r="BT1119">
        <v>1</v>
      </c>
      <c r="BU1119">
        <v>1</v>
      </c>
      <c r="BV1119">
        <v>1</v>
      </c>
      <c r="BW1119">
        <v>1</v>
      </c>
    </row>
    <row r="1120" spans="1:75" x14ac:dyDescent="0.25">
      <c r="A1120">
        <v>2449000</v>
      </c>
      <c r="B1120">
        <v>2</v>
      </c>
      <c r="C1120" s="1">
        <v>25204</v>
      </c>
      <c r="D1120">
        <v>1</v>
      </c>
      <c r="E1120">
        <v>11</v>
      </c>
      <c r="F1120">
        <v>44.6</v>
      </c>
      <c r="G1120">
        <v>12</v>
      </c>
      <c r="H1120">
        <v>8</v>
      </c>
      <c r="I1120">
        <v>1</v>
      </c>
      <c r="J1120">
        <v>1</v>
      </c>
      <c r="K1120">
        <v>0</v>
      </c>
      <c r="L1120">
        <v>467.60000610351602</v>
      </c>
      <c r="M1120">
        <v>1</v>
      </c>
      <c r="N1120">
        <v>0</v>
      </c>
      <c r="O1120">
        <v>0</v>
      </c>
      <c r="P1120">
        <v>0</v>
      </c>
      <c r="Q1120">
        <v>0</v>
      </c>
      <c r="R1120">
        <v>0</v>
      </c>
      <c r="S1120">
        <v>4</v>
      </c>
      <c r="T1120">
        <v>2.1</v>
      </c>
      <c r="U1120">
        <v>0</v>
      </c>
      <c r="V1120">
        <v>0</v>
      </c>
      <c r="W1120">
        <v>0</v>
      </c>
      <c r="X1120">
        <v>6.1</v>
      </c>
      <c r="Y1120">
        <v>11</v>
      </c>
      <c r="Z1120">
        <v>7.3</v>
      </c>
      <c r="AA1120">
        <v>0</v>
      </c>
      <c r="AB1120">
        <v>0</v>
      </c>
      <c r="AC1120">
        <v>0</v>
      </c>
      <c r="AD1120">
        <v>0</v>
      </c>
      <c r="AE1120">
        <v>0</v>
      </c>
      <c r="AF1120">
        <v>0</v>
      </c>
      <c r="AG1120">
        <v>4</v>
      </c>
      <c r="AH1120">
        <v>0</v>
      </c>
      <c r="AI1120">
        <v>0</v>
      </c>
      <c r="AJ1120">
        <v>0</v>
      </c>
      <c r="AK1120">
        <v>0</v>
      </c>
      <c r="AL1120">
        <v>0</v>
      </c>
      <c r="AM1120">
        <v>0</v>
      </c>
      <c r="AN1120">
        <v>0</v>
      </c>
      <c r="AO1120">
        <v>0</v>
      </c>
      <c r="AP1120">
        <v>0</v>
      </c>
      <c r="AQ1120">
        <v>6.1</v>
      </c>
      <c r="AR1120">
        <v>4</v>
      </c>
      <c r="AS1120">
        <v>1</v>
      </c>
      <c r="AT1120">
        <v>1</v>
      </c>
      <c r="AU1120">
        <v>1</v>
      </c>
      <c r="AV1120">
        <v>1</v>
      </c>
      <c r="AW1120">
        <v>1</v>
      </c>
      <c r="AX1120">
        <v>1</v>
      </c>
      <c r="AY1120">
        <v>1</v>
      </c>
      <c r="AZ1120">
        <v>1</v>
      </c>
      <c r="BA1120">
        <v>1</v>
      </c>
      <c r="BB1120">
        <v>1</v>
      </c>
      <c r="BC1120">
        <v>1</v>
      </c>
      <c r="BD1120">
        <v>1</v>
      </c>
      <c r="BE1120">
        <v>1</v>
      </c>
      <c r="BF1120">
        <v>1</v>
      </c>
      <c r="BG1120">
        <v>1</v>
      </c>
      <c r="BH1120">
        <v>1</v>
      </c>
      <c r="BI1120">
        <v>1</v>
      </c>
      <c r="BJ1120">
        <v>1</v>
      </c>
      <c r="BK1120">
        <v>1</v>
      </c>
      <c r="BL1120">
        <v>1</v>
      </c>
      <c r="BM1120">
        <v>1</v>
      </c>
      <c r="BN1120">
        <v>1</v>
      </c>
      <c r="BO1120">
        <v>1</v>
      </c>
      <c r="BP1120">
        <v>1</v>
      </c>
      <c r="BQ1120">
        <v>1</v>
      </c>
      <c r="BR1120">
        <v>1</v>
      </c>
      <c r="BS1120">
        <v>1</v>
      </c>
      <c r="BT1120">
        <v>1</v>
      </c>
      <c r="BU1120">
        <v>1</v>
      </c>
      <c r="BV1120">
        <v>1</v>
      </c>
      <c r="BW1120">
        <v>1</v>
      </c>
    </row>
    <row r="1121" spans="1:75" x14ac:dyDescent="0.25">
      <c r="A1121">
        <v>2449000</v>
      </c>
      <c r="B1121">
        <v>2</v>
      </c>
      <c r="C1121" s="1">
        <v>25235</v>
      </c>
      <c r="D1121">
        <v>1</v>
      </c>
      <c r="E1121">
        <v>11</v>
      </c>
      <c r="F1121">
        <v>58</v>
      </c>
      <c r="G1121">
        <v>19</v>
      </c>
      <c r="H1121">
        <v>11</v>
      </c>
      <c r="I1121">
        <v>1</v>
      </c>
      <c r="J1121">
        <v>1</v>
      </c>
      <c r="K1121">
        <v>0</v>
      </c>
      <c r="L1121">
        <v>467.60000610351602</v>
      </c>
      <c r="M1121">
        <v>1</v>
      </c>
      <c r="N1121">
        <v>0</v>
      </c>
      <c r="O1121">
        <v>6.4</v>
      </c>
      <c r="P1121">
        <v>0</v>
      </c>
      <c r="Q1121">
        <v>0</v>
      </c>
      <c r="R1121">
        <v>0</v>
      </c>
      <c r="S1121">
        <v>0</v>
      </c>
      <c r="T1121">
        <v>0</v>
      </c>
      <c r="U1121">
        <v>8</v>
      </c>
      <c r="V1121">
        <v>6.1</v>
      </c>
      <c r="W1121">
        <v>3</v>
      </c>
      <c r="X1121">
        <v>0</v>
      </c>
      <c r="Y1121">
        <v>0</v>
      </c>
      <c r="Z1121">
        <v>0</v>
      </c>
      <c r="AA1121">
        <v>0</v>
      </c>
      <c r="AB1121">
        <v>4.0999999999999996</v>
      </c>
      <c r="AC1121">
        <v>0</v>
      </c>
      <c r="AD1121">
        <v>2</v>
      </c>
      <c r="AE1121">
        <v>0</v>
      </c>
      <c r="AF1121">
        <v>11</v>
      </c>
      <c r="AG1121">
        <v>0</v>
      </c>
      <c r="AH1121">
        <v>6</v>
      </c>
      <c r="AI1121">
        <v>0</v>
      </c>
      <c r="AJ1121">
        <v>6.2</v>
      </c>
      <c r="AK1121">
        <v>2.1</v>
      </c>
      <c r="AL1121">
        <v>0</v>
      </c>
      <c r="AM1121">
        <v>0</v>
      </c>
      <c r="AN1121">
        <v>0</v>
      </c>
      <c r="AO1121">
        <v>3.1</v>
      </c>
      <c r="AS1121">
        <v>1</v>
      </c>
      <c r="AT1121">
        <v>1</v>
      </c>
      <c r="AU1121">
        <v>1</v>
      </c>
      <c r="AV1121">
        <v>1</v>
      </c>
      <c r="AW1121">
        <v>1</v>
      </c>
      <c r="AX1121">
        <v>1</v>
      </c>
      <c r="AY1121">
        <v>1</v>
      </c>
      <c r="AZ1121">
        <v>1</v>
      </c>
      <c r="BA1121">
        <v>1</v>
      </c>
      <c r="BB1121">
        <v>1</v>
      </c>
      <c r="BC1121">
        <v>1</v>
      </c>
      <c r="BD1121">
        <v>1</v>
      </c>
      <c r="BE1121">
        <v>1</v>
      </c>
      <c r="BF1121">
        <v>1</v>
      </c>
      <c r="BG1121">
        <v>1</v>
      </c>
      <c r="BH1121">
        <v>1</v>
      </c>
      <c r="BI1121">
        <v>1</v>
      </c>
      <c r="BJ1121">
        <v>1</v>
      </c>
      <c r="BK1121">
        <v>1</v>
      </c>
      <c r="BL1121">
        <v>1</v>
      </c>
      <c r="BM1121">
        <v>1</v>
      </c>
      <c r="BN1121">
        <v>1</v>
      </c>
      <c r="BO1121">
        <v>1</v>
      </c>
      <c r="BP1121">
        <v>1</v>
      </c>
      <c r="BQ1121">
        <v>1</v>
      </c>
      <c r="BR1121">
        <v>1</v>
      </c>
      <c r="BS1121">
        <v>1</v>
      </c>
      <c r="BT1121">
        <v>1</v>
      </c>
      <c r="BU1121">
        <v>0</v>
      </c>
      <c r="BV1121">
        <v>0</v>
      </c>
      <c r="BW1121">
        <v>0</v>
      </c>
    </row>
    <row r="1122" spans="1:75" x14ac:dyDescent="0.25">
      <c r="A1122">
        <v>2449000</v>
      </c>
      <c r="B1122">
        <v>2</v>
      </c>
      <c r="C1122" s="1">
        <v>25263</v>
      </c>
      <c r="D1122">
        <v>1</v>
      </c>
      <c r="E1122">
        <v>7.4</v>
      </c>
      <c r="F1122">
        <v>37.9</v>
      </c>
      <c r="G1122">
        <v>5</v>
      </c>
      <c r="H1122">
        <v>8</v>
      </c>
      <c r="I1122">
        <v>1</v>
      </c>
      <c r="J1122">
        <v>1</v>
      </c>
      <c r="K1122">
        <v>0</v>
      </c>
      <c r="L1122">
        <v>467.60000610351602</v>
      </c>
      <c r="M1122">
        <v>1</v>
      </c>
      <c r="N1122">
        <v>0</v>
      </c>
      <c r="O1122">
        <v>0</v>
      </c>
      <c r="P1122">
        <v>0</v>
      </c>
      <c r="Q1122">
        <v>4.0999999999999996</v>
      </c>
      <c r="R1122">
        <v>7.4</v>
      </c>
      <c r="S1122">
        <v>0</v>
      </c>
      <c r="T1122">
        <v>0</v>
      </c>
      <c r="U1122">
        <v>0</v>
      </c>
      <c r="V1122">
        <v>0</v>
      </c>
      <c r="W1122">
        <v>0</v>
      </c>
      <c r="X1122">
        <v>0</v>
      </c>
      <c r="Y1122">
        <v>0</v>
      </c>
      <c r="Z1122">
        <v>0</v>
      </c>
      <c r="AA1122">
        <v>4</v>
      </c>
      <c r="AB1122">
        <v>0</v>
      </c>
      <c r="AC1122">
        <v>0</v>
      </c>
      <c r="AD1122">
        <v>0</v>
      </c>
      <c r="AE1122">
        <v>0</v>
      </c>
      <c r="AF1122">
        <v>0</v>
      </c>
      <c r="AG1122">
        <v>0</v>
      </c>
      <c r="AH1122">
        <v>0</v>
      </c>
      <c r="AI1122">
        <v>4</v>
      </c>
      <c r="AJ1122">
        <v>0</v>
      </c>
      <c r="AK1122">
        <v>0</v>
      </c>
      <c r="AL1122">
        <v>6.1</v>
      </c>
      <c r="AM1122">
        <v>7.2</v>
      </c>
      <c r="AN1122">
        <v>2</v>
      </c>
      <c r="AO1122">
        <v>3.1</v>
      </c>
      <c r="AP1122">
        <v>0</v>
      </c>
      <c r="AQ1122">
        <v>0</v>
      </c>
      <c r="AR1122">
        <v>0</v>
      </c>
      <c r="AS1122">
        <v>1</v>
      </c>
      <c r="AT1122">
        <v>1</v>
      </c>
      <c r="AU1122">
        <v>1</v>
      </c>
      <c r="AV1122">
        <v>1</v>
      </c>
      <c r="AW1122">
        <v>1</v>
      </c>
      <c r="AX1122">
        <v>1</v>
      </c>
      <c r="AY1122">
        <v>1</v>
      </c>
      <c r="AZ1122">
        <v>1</v>
      </c>
      <c r="BA1122">
        <v>1</v>
      </c>
      <c r="BB1122">
        <v>1</v>
      </c>
      <c r="BC1122">
        <v>1</v>
      </c>
      <c r="BD1122">
        <v>1</v>
      </c>
      <c r="BE1122">
        <v>1</v>
      </c>
      <c r="BF1122">
        <v>1</v>
      </c>
      <c r="BG1122">
        <v>1</v>
      </c>
      <c r="BH1122">
        <v>1</v>
      </c>
      <c r="BI1122">
        <v>1</v>
      </c>
      <c r="BJ1122">
        <v>1</v>
      </c>
      <c r="BK1122">
        <v>1</v>
      </c>
      <c r="BL1122">
        <v>1</v>
      </c>
      <c r="BM1122">
        <v>1</v>
      </c>
      <c r="BN1122">
        <v>1</v>
      </c>
      <c r="BO1122">
        <v>1</v>
      </c>
      <c r="BP1122">
        <v>1</v>
      </c>
      <c r="BQ1122">
        <v>1</v>
      </c>
      <c r="BR1122">
        <v>1</v>
      </c>
      <c r="BS1122">
        <v>1</v>
      </c>
      <c r="BT1122">
        <v>1</v>
      </c>
      <c r="BU1122">
        <v>1</v>
      </c>
      <c r="BV1122">
        <v>1</v>
      </c>
      <c r="BW1122">
        <v>1</v>
      </c>
    </row>
    <row r="1123" spans="1:75" x14ac:dyDescent="0.25">
      <c r="A1123">
        <v>2449000</v>
      </c>
      <c r="B1123">
        <v>2</v>
      </c>
      <c r="C1123" s="1">
        <v>25294</v>
      </c>
      <c r="D1123">
        <v>1</v>
      </c>
      <c r="E1123">
        <v>9.1</v>
      </c>
      <c r="F1123">
        <v>41.6</v>
      </c>
      <c r="G1123">
        <v>4</v>
      </c>
      <c r="H1123">
        <v>9</v>
      </c>
      <c r="I1123">
        <v>1</v>
      </c>
      <c r="J1123">
        <v>1</v>
      </c>
      <c r="K1123">
        <v>0</v>
      </c>
      <c r="L1123">
        <v>467.60000610351602</v>
      </c>
      <c r="M1123">
        <v>1</v>
      </c>
      <c r="N1123">
        <v>0</v>
      </c>
      <c r="O1123">
        <v>0</v>
      </c>
      <c r="P1123">
        <v>5.2</v>
      </c>
      <c r="Q1123">
        <v>9.1</v>
      </c>
      <c r="R1123">
        <v>0</v>
      </c>
      <c r="S1123">
        <v>3</v>
      </c>
      <c r="T1123">
        <v>6.3</v>
      </c>
      <c r="U1123">
        <v>0</v>
      </c>
      <c r="V1123">
        <v>0</v>
      </c>
      <c r="W1123">
        <v>0</v>
      </c>
      <c r="X1123">
        <v>3</v>
      </c>
      <c r="Y1123">
        <v>0</v>
      </c>
      <c r="Z1123">
        <v>0</v>
      </c>
      <c r="AA1123">
        <v>0</v>
      </c>
      <c r="AB1123">
        <v>0</v>
      </c>
      <c r="AC1123">
        <v>2.7</v>
      </c>
      <c r="AD1123">
        <v>0</v>
      </c>
      <c r="AE1123">
        <v>0</v>
      </c>
      <c r="AF1123">
        <v>0</v>
      </c>
      <c r="AG1123">
        <v>0</v>
      </c>
      <c r="AH1123">
        <v>0</v>
      </c>
      <c r="AI1123">
        <v>0</v>
      </c>
      <c r="AJ1123">
        <v>3.1</v>
      </c>
      <c r="AK1123">
        <v>0</v>
      </c>
      <c r="AL1123">
        <v>0</v>
      </c>
      <c r="AM1123">
        <v>0</v>
      </c>
      <c r="AN1123">
        <v>6.2</v>
      </c>
      <c r="AO1123">
        <v>3</v>
      </c>
      <c r="AP1123">
        <v>0</v>
      </c>
      <c r="AQ1123">
        <v>0</v>
      </c>
      <c r="AS1123">
        <v>1</v>
      </c>
      <c r="AT1123">
        <v>1</v>
      </c>
      <c r="AU1123">
        <v>1</v>
      </c>
      <c r="AV1123">
        <v>1</v>
      </c>
      <c r="AW1123">
        <v>1</v>
      </c>
      <c r="AX1123">
        <v>1</v>
      </c>
      <c r="AY1123">
        <v>1</v>
      </c>
      <c r="AZ1123">
        <v>1</v>
      </c>
      <c r="BA1123">
        <v>1</v>
      </c>
      <c r="BB1123">
        <v>1</v>
      </c>
      <c r="BC1123">
        <v>1</v>
      </c>
      <c r="BD1123">
        <v>1</v>
      </c>
      <c r="BE1123">
        <v>1</v>
      </c>
      <c r="BF1123">
        <v>1</v>
      </c>
      <c r="BG1123">
        <v>1</v>
      </c>
      <c r="BH1123">
        <v>1</v>
      </c>
      <c r="BI1123">
        <v>1</v>
      </c>
      <c r="BJ1123">
        <v>1</v>
      </c>
      <c r="BK1123">
        <v>1</v>
      </c>
      <c r="BL1123">
        <v>1</v>
      </c>
      <c r="BM1123">
        <v>1</v>
      </c>
      <c r="BN1123">
        <v>1</v>
      </c>
      <c r="BO1123">
        <v>1</v>
      </c>
      <c r="BP1123">
        <v>1</v>
      </c>
      <c r="BQ1123">
        <v>1</v>
      </c>
      <c r="BR1123">
        <v>1</v>
      </c>
      <c r="BS1123">
        <v>1</v>
      </c>
      <c r="BT1123">
        <v>1</v>
      </c>
      <c r="BU1123">
        <v>1</v>
      </c>
      <c r="BV1123">
        <v>1</v>
      </c>
      <c r="BW1123">
        <v>0</v>
      </c>
    </row>
    <row r="1124" spans="1:75" x14ac:dyDescent="0.25">
      <c r="A1124">
        <v>2449000</v>
      </c>
      <c r="B1124">
        <v>2</v>
      </c>
      <c r="C1124" s="1">
        <v>25324</v>
      </c>
      <c r="D1124">
        <v>1</v>
      </c>
      <c r="E1124">
        <v>10</v>
      </c>
      <c r="F1124">
        <v>45.4</v>
      </c>
      <c r="G1124">
        <v>27</v>
      </c>
      <c r="H1124">
        <v>9</v>
      </c>
      <c r="I1124">
        <v>1</v>
      </c>
      <c r="J1124">
        <v>1</v>
      </c>
      <c r="K1124">
        <v>0</v>
      </c>
      <c r="L1124">
        <v>467.60000610351602</v>
      </c>
      <c r="M1124">
        <v>1</v>
      </c>
      <c r="N1124">
        <v>0</v>
      </c>
      <c r="O1124">
        <v>0</v>
      </c>
      <c r="P1124">
        <v>0</v>
      </c>
      <c r="Q1124">
        <v>0</v>
      </c>
      <c r="R1124">
        <v>6.1</v>
      </c>
      <c r="S1124">
        <v>4</v>
      </c>
      <c r="T1124">
        <v>0</v>
      </c>
      <c r="U1124">
        <v>0</v>
      </c>
      <c r="V1124">
        <v>0</v>
      </c>
      <c r="W1124">
        <v>0</v>
      </c>
      <c r="X1124">
        <v>0</v>
      </c>
      <c r="Y1124">
        <v>2</v>
      </c>
      <c r="Z1124">
        <v>0</v>
      </c>
      <c r="AA1124">
        <v>0</v>
      </c>
      <c r="AB1124">
        <v>0</v>
      </c>
      <c r="AC1124">
        <v>0</v>
      </c>
      <c r="AD1124">
        <v>0</v>
      </c>
      <c r="AE1124">
        <v>0</v>
      </c>
      <c r="AF1124">
        <v>0</v>
      </c>
      <c r="AG1124">
        <v>0</v>
      </c>
      <c r="AH1124">
        <v>0</v>
      </c>
      <c r="AI1124">
        <v>0</v>
      </c>
      <c r="AJ1124">
        <v>0</v>
      </c>
      <c r="AK1124">
        <v>0</v>
      </c>
      <c r="AL1124">
        <v>6</v>
      </c>
      <c r="AM1124">
        <v>4</v>
      </c>
      <c r="AN1124">
        <v>10</v>
      </c>
      <c r="AO1124">
        <v>6.2</v>
      </c>
      <c r="AP1124">
        <v>3</v>
      </c>
      <c r="AQ1124">
        <v>0</v>
      </c>
      <c r="AR1124">
        <v>4.0999999999999996</v>
      </c>
      <c r="AS1124">
        <v>1</v>
      </c>
      <c r="AT1124">
        <v>1</v>
      </c>
      <c r="AU1124">
        <v>1</v>
      </c>
      <c r="AV1124">
        <v>1</v>
      </c>
      <c r="AW1124">
        <v>1</v>
      </c>
      <c r="AX1124">
        <v>1</v>
      </c>
      <c r="AY1124">
        <v>1</v>
      </c>
      <c r="AZ1124">
        <v>1</v>
      </c>
      <c r="BA1124">
        <v>1</v>
      </c>
      <c r="BB1124">
        <v>1</v>
      </c>
      <c r="BC1124">
        <v>1</v>
      </c>
      <c r="BD1124">
        <v>1</v>
      </c>
      <c r="BE1124">
        <v>1</v>
      </c>
      <c r="BF1124">
        <v>1</v>
      </c>
      <c r="BG1124">
        <v>1</v>
      </c>
      <c r="BH1124">
        <v>1</v>
      </c>
      <c r="BI1124">
        <v>1</v>
      </c>
      <c r="BJ1124">
        <v>1</v>
      </c>
      <c r="BK1124">
        <v>1</v>
      </c>
      <c r="BL1124">
        <v>1</v>
      </c>
      <c r="BM1124">
        <v>1</v>
      </c>
      <c r="BN1124">
        <v>1</v>
      </c>
      <c r="BO1124">
        <v>1</v>
      </c>
      <c r="BP1124">
        <v>1</v>
      </c>
      <c r="BQ1124">
        <v>1</v>
      </c>
      <c r="BR1124">
        <v>1</v>
      </c>
      <c r="BS1124">
        <v>1</v>
      </c>
      <c r="BT1124">
        <v>1</v>
      </c>
      <c r="BU1124">
        <v>1</v>
      </c>
      <c r="BV1124">
        <v>1</v>
      </c>
      <c r="BW1124">
        <v>1</v>
      </c>
    </row>
    <row r="1125" spans="1:75" x14ac:dyDescent="0.25">
      <c r="A1125">
        <v>2449000</v>
      </c>
      <c r="B1125">
        <v>2</v>
      </c>
      <c r="C1125" s="1">
        <v>25355</v>
      </c>
      <c r="D1125">
        <v>1</v>
      </c>
      <c r="E1125">
        <v>12.6</v>
      </c>
      <c r="F1125">
        <v>48.9</v>
      </c>
      <c r="G1125">
        <v>17</v>
      </c>
      <c r="H1125">
        <v>8</v>
      </c>
      <c r="I1125">
        <v>1</v>
      </c>
      <c r="J1125">
        <v>1</v>
      </c>
      <c r="K1125">
        <v>0</v>
      </c>
      <c r="L1125">
        <v>467.60000610351602</v>
      </c>
      <c r="M1125">
        <v>1</v>
      </c>
      <c r="N1125">
        <v>3</v>
      </c>
      <c r="O1125">
        <v>7.2</v>
      </c>
      <c r="P1125">
        <v>0</v>
      </c>
      <c r="Q1125">
        <v>6</v>
      </c>
      <c r="R1125">
        <v>0</v>
      </c>
      <c r="S1125">
        <v>0</v>
      </c>
      <c r="T1125">
        <v>0</v>
      </c>
      <c r="U1125">
        <v>0</v>
      </c>
      <c r="V1125">
        <v>0</v>
      </c>
      <c r="W1125">
        <v>0</v>
      </c>
      <c r="X1125">
        <v>0</v>
      </c>
      <c r="Y1125">
        <v>0</v>
      </c>
      <c r="Z1125">
        <v>0</v>
      </c>
      <c r="AA1125">
        <v>0</v>
      </c>
      <c r="AB1125">
        <v>0</v>
      </c>
      <c r="AC1125">
        <v>4</v>
      </c>
      <c r="AD1125">
        <v>12.6</v>
      </c>
      <c r="AE1125">
        <v>0</v>
      </c>
      <c r="AF1125">
        <v>0</v>
      </c>
      <c r="AG1125">
        <v>5</v>
      </c>
      <c r="AH1125">
        <v>9.1</v>
      </c>
      <c r="AI1125">
        <v>0</v>
      </c>
      <c r="AJ1125">
        <v>0</v>
      </c>
      <c r="AK1125">
        <v>0</v>
      </c>
      <c r="AL1125">
        <v>0</v>
      </c>
      <c r="AM1125">
        <v>2</v>
      </c>
      <c r="AN1125">
        <v>0</v>
      </c>
      <c r="AO1125">
        <v>0</v>
      </c>
      <c r="AP1125">
        <v>0</v>
      </c>
      <c r="AQ1125">
        <v>0</v>
      </c>
      <c r="AS1125">
        <v>1</v>
      </c>
      <c r="AT1125">
        <v>1</v>
      </c>
      <c r="AU1125">
        <v>1</v>
      </c>
      <c r="AV1125">
        <v>1</v>
      </c>
      <c r="AW1125">
        <v>1</v>
      </c>
      <c r="AX1125">
        <v>1</v>
      </c>
      <c r="AY1125">
        <v>1</v>
      </c>
      <c r="AZ1125">
        <v>1</v>
      </c>
      <c r="BA1125">
        <v>1</v>
      </c>
      <c r="BB1125">
        <v>1</v>
      </c>
      <c r="BC1125">
        <v>1</v>
      </c>
      <c r="BD1125">
        <v>1</v>
      </c>
      <c r="BE1125">
        <v>1</v>
      </c>
      <c r="BF1125">
        <v>1</v>
      </c>
      <c r="BG1125">
        <v>1</v>
      </c>
      <c r="BH1125">
        <v>1</v>
      </c>
      <c r="BI1125">
        <v>1</v>
      </c>
      <c r="BJ1125">
        <v>1</v>
      </c>
      <c r="BK1125">
        <v>1</v>
      </c>
      <c r="BL1125">
        <v>1</v>
      </c>
      <c r="BM1125">
        <v>1</v>
      </c>
      <c r="BN1125">
        <v>1</v>
      </c>
      <c r="BO1125">
        <v>1</v>
      </c>
      <c r="BP1125">
        <v>1</v>
      </c>
      <c r="BQ1125">
        <v>1</v>
      </c>
      <c r="BR1125">
        <v>1</v>
      </c>
      <c r="BS1125">
        <v>1</v>
      </c>
      <c r="BT1125">
        <v>1</v>
      </c>
      <c r="BU1125">
        <v>1</v>
      </c>
      <c r="BV1125">
        <v>1</v>
      </c>
      <c r="BW1125">
        <v>0</v>
      </c>
    </row>
    <row r="1126" spans="1:75" x14ac:dyDescent="0.25">
      <c r="A1126">
        <v>2449000</v>
      </c>
      <c r="B1126">
        <v>2</v>
      </c>
      <c r="C1126" s="1">
        <v>25385</v>
      </c>
      <c r="D1126">
        <v>1</v>
      </c>
      <c r="E1126">
        <v>13</v>
      </c>
      <c r="F1126">
        <v>40.200000000000003</v>
      </c>
      <c r="G1126">
        <v>9</v>
      </c>
      <c r="H1126">
        <v>6</v>
      </c>
      <c r="I1126">
        <v>1</v>
      </c>
      <c r="J1126">
        <v>1</v>
      </c>
      <c r="K1126">
        <v>0</v>
      </c>
      <c r="L1126">
        <v>467.60000610351602</v>
      </c>
      <c r="M1126">
        <v>1</v>
      </c>
      <c r="N1126">
        <v>0</v>
      </c>
      <c r="O1126">
        <v>0</v>
      </c>
      <c r="P1126">
        <v>0</v>
      </c>
      <c r="Q1126">
        <v>0</v>
      </c>
      <c r="R1126">
        <v>0</v>
      </c>
      <c r="S1126">
        <v>4</v>
      </c>
      <c r="T1126">
        <v>7.2</v>
      </c>
      <c r="U1126">
        <v>11</v>
      </c>
      <c r="V1126">
        <v>13</v>
      </c>
      <c r="W1126">
        <v>0</v>
      </c>
      <c r="X1126">
        <v>0</v>
      </c>
      <c r="Y1126">
        <v>0</v>
      </c>
      <c r="Z1126">
        <v>0</v>
      </c>
      <c r="AA1126">
        <v>0</v>
      </c>
      <c r="AB1126">
        <v>0</v>
      </c>
      <c r="AC1126">
        <v>0</v>
      </c>
      <c r="AD1126">
        <v>0</v>
      </c>
      <c r="AE1126">
        <v>0</v>
      </c>
      <c r="AF1126">
        <v>2</v>
      </c>
      <c r="AG1126">
        <v>0</v>
      </c>
      <c r="AH1126">
        <v>0</v>
      </c>
      <c r="AI1126">
        <v>0</v>
      </c>
      <c r="AJ1126">
        <v>3</v>
      </c>
      <c r="AK1126">
        <v>0</v>
      </c>
      <c r="AL1126">
        <v>0</v>
      </c>
      <c r="AM1126">
        <v>0</v>
      </c>
      <c r="AN1126">
        <v>0</v>
      </c>
      <c r="AO1126">
        <v>0</v>
      </c>
      <c r="AP1126">
        <v>0</v>
      </c>
      <c r="AQ1126">
        <v>0</v>
      </c>
      <c r="AR1126">
        <v>0</v>
      </c>
      <c r="AS1126">
        <v>1</v>
      </c>
      <c r="AT1126">
        <v>1</v>
      </c>
      <c r="AU1126">
        <v>1</v>
      </c>
      <c r="AV1126">
        <v>1</v>
      </c>
      <c r="AW1126">
        <v>1</v>
      </c>
      <c r="AX1126">
        <v>1</v>
      </c>
      <c r="AY1126">
        <v>1</v>
      </c>
      <c r="AZ1126">
        <v>1</v>
      </c>
      <c r="BA1126">
        <v>1</v>
      </c>
      <c r="BB1126">
        <v>1</v>
      </c>
      <c r="BC1126">
        <v>1</v>
      </c>
      <c r="BD1126">
        <v>1</v>
      </c>
      <c r="BE1126">
        <v>1</v>
      </c>
      <c r="BF1126">
        <v>1</v>
      </c>
      <c r="BG1126">
        <v>1</v>
      </c>
      <c r="BH1126">
        <v>1</v>
      </c>
      <c r="BI1126">
        <v>1</v>
      </c>
      <c r="BJ1126">
        <v>1</v>
      </c>
      <c r="BK1126">
        <v>1</v>
      </c>
      <c r="BL1126">
        <v>1</v>
      </c>
      <c r="BM1126">
        <v>1</v>
      </c>
      <c r="BN1126">
        <v>1</v>
      </c>
      <c r="BO1126">
        <v>1</v>
      </c>
      <c r="BP1126">
        <v>1</v>
      </c>
      <c r="BQ1126">
        <v>1</v>
      </c>
      <c r="BR1126">
        <v>1</v>
      </c>
      <c r="BS1126">
        <v>1</v>
      </c>
      <c r="BT1126">
        <v>1</v>
      </c>
      <c r="BU1126">
        <v>1</v>
      </c>
      <c r="BV1126">
        <v>1</v>
      </c>
      <c r="BW1126">
        <v>1</v>
      </c>
    </row>
    <row r="1127" spans="1:75" x14ac:dyDescent="0.25">
      <c r="A1127">
        <v>2449000</v>
      </c>
      <c r="B1127">
        <v>2</v>
      </c>
      <c r="C1127" s="1">
        <v>25416</v>
      </c>
      <c r="D1127">
        <v>1</v>
      </c>
      <c r="E1127">
        <v>4</v>
      </c>
      <c r="F1127">
        <v>10.1</v>
      </c>
      <c r="G1127">
        <v>22</v>
      </c>
      <c r="H1127">
        <v>4</v>
      </c>
      <c r="I1127">
        <v>1</v>
      </c>
      <c r="J1127">
        <v>1</v>
      </c>
      <c r="K1127">
        <v>0</v>
      </c>
      <c r="L1127">
        <v>467.60000610351602</v>
      </c>
      <c r="M1127">
        <v>1</v>
      </c>
      <c r="N1127">
        <v>0</v>
      </c>
      <c r="O1127">
        <v>0</v>
      </c>
      <c r="P1127">
        <v>0</v>
      </c>
      <c r="Q1127">
        <v>0</v>
      </c>
      <c r="R1127">
        <v>0</v>
      </c>
      <c r="S1127">
        <v>0</v>
      </c>
      <c r="T1127">
        <v>0</v>
      </c>
      <c r="U1127">
        <v>0</v>
      </c>
      <c r="V1127">
        <v>0</v>
      </c>
      <c r="W1127">
        <v>2</v>
      </c>
      <c r="X1127">
        <v>0</v>
      </c>
      <c r="Y1127">
        <v>0</v>
      </c>
      <c r="Z1127">
        <v>0</v>
      </c>
      <c r="AA1127">
        <v>0</v>
      </c>
      <c r="AB1127">
        <v>0</v>
      </c>
      <c r="AC1127">
        <v>0</v>
      </c>
      <c r="AD1127">
        <v>3.1</v>
      </c>
      <c r="AE1127">
        <v>0</v>
      </c>
      <c r="AF1127">
        <v>0</v>
      </c>
      <c r="AG1127">
        <v>0</v>
      </c>
      <c r="AH1127">
        <v>0</v>
      </c>
      <c r="AI1127">
        <v>4</v>
      </c>
      <c r="AJ1127">
        <v>1</v>
      </c>
      <c r="AK1127">
        <v>0</v>
      </c>
      <c r="AL1127">
        <v>0</v>
      </c>
      <c r="AM1127">
        <v>0</v>
      </c>
      <c r="AN1127">
        <v>0</v>
      </c>
      <c r="AO1127">
        <v>0</v>
      </c>
      <c r="AP1127">
        <v>0</v>
      </c>
      <c r="AQ1127">
        <v>0</v>
      </c>
      <c r="AR1127">
        <v>0</v>
      </c>
      <c r="AS1127">
        <v>1</v>
      </c>
      <c r="AT1127">
        <v>1</v>
      </c>
      <c r="AU1127">
        <v>1</v>
      </c>
      <c r="AV1127">
        <v>1</v>
      </c>
      <c r="AW1127">
        <v>1</v>
      </c>
      <c r="AX1127">
        <v>1</v>
      </c>
      <c r="AY1127">
        <v>1</v>
      </c>
      <c r="AZ1127">
        <v>1</v>
      </c>
      <c r="BA1127">
        <v>1</v>
      </c>
      <c r="BB1127">
        <v>1</v>
      </c>
      <c r="BC1127">
        <v>1</v>
      </c>
      <c r="BD1127">
        <v>1</v>
      </c>
      <c r="BE1127">
        <v>1</v>
      </c>
      <c r="BF1127">
        <v>1</v>
      </c>
      <c r="BG1127">
        <v>1</v>
      </c>
      <c r="BH1127">
        <v>1</v>
      </c>
      <c r="BI1127">
        <v>1</v>
      </c>
      <c r="BJ1127">
        <v>1</v>
      </c>
      <c r="BK1127">
        <v>1</v>
      </c>
      <c r="BL1127">
        <v>1</v>
      </c>
      <c r="BM1127">
        <v>1</v>
      </c>
      <c r="BN1127">
        <v>1</v>
      </c>
      <c r="BO1127">
        <v>1</v>
      </c>
      <c r="BP1127">
        <v>1</v>
      </c>
      <c r="BQ1127">
        <v>1</v>
      </c>
      <c r="BR1127">
        <v>1</v>
      </c>
      <c r="BS1127">
        <v>1</v>
      </c>
      <c r="BT1127">
        <v>1</v>
      </c>
      <c r="BU1127">
        <v>1</v>
      </c>
      <c r="BV1127">
        <v>1</v>
      </c>
      <c r="BW1127">
        <v>1</v>
      </c>
    </row>
    <row r="1128" spans="1:75" x14ac:dyDescent="0.25">
      <c r="A1128">
        <v>2449000</v>
      </c>
      <c r="B1128">
        <v>2</v>
      </c>
      <c r="C1128" s="1">
        <v>25447</v>
      </c>
      <c r="D1128">
        <v>1</v>
      </c>
      <c r="E1128">
        <v>12.1</v>
      </c>
      <c r="F1128">
        <v>50.5</v>
      </c>
      <c r="G1128">
        <v>29</v>
      </c>
      <c r="H1128">
        <v>9</v>
      </c>
      <c r="I1128">
        <v>1</v>
      </c>
      <c r="J1128">
        <v>1</v>
      </c>
      <c r="K1128">
        <v>0</v>
      </c>
      <c r="L1128">
        <v>467.60000610351602</v>
      </c>
      <c r="M1128">
        <v>1</v>
      </c>
      <c r="N1128">
        <v>0</v>
      </c>
      <c r="O1128">
        <v>0</v>
      </c>
      <c r="P1128">
        <v>0</v>
      </c>
      <c r="Q1128">
        <v>2</v>
      </c>
      <c r="R1128">
        <v>4.2</v>
      </c>
      <c r="S1128">
        <v>0</v>
      </c>
      <c r="T1128">
        <v>1</v>
      </c>
      <c r="U1128">
        <v>0</v>
      </c>
      <c r="V1128">
        <v>0</v>
      </c>
      <c r="W1128">
        <v>0</v>
      </c>
      <c r="X1128">
        <v>0</v>
      </c>
      <c r="Y1128">
        <v>0</v>
      </c>
      <c r="Z1128">
        <v>0</v>
      </c>
      <c r="AA1128">
        <v>2</v>
      </c>
      <c r="AB1128">
        <v>0</v>
      </c>
      <c r="AC1128">
        <v>0</v>
      </c>
      <c r="AD1128">
        <v>0</v>
      </c>
      <c r="AE1128">
        <v>0</v>
      </c>
      <c r="AF1128">
        <v>1</v>
      </c>
      <c r="AG1128">
        <v>0</v>
      </c>
      <c r="AH1128">
        <v>9.1999999999999993</v>
      </c>
      <c r="AI1128">
        <v>0</v>
      </c>
      <c r="AJ1128">
        <v>0</v>
      </c>
      <c r="AK1128">
        <v>0</v>
      </c>
      <c r="AL1128">
        <v>0</v>
      </c>
      <c r="AM1128">
        <v>0</v>
      </c>
      <c r="AN1128">
        <v>0</v>
      </c>
      <c r="AO1128">
        <v>10</v>
      </c>
      <c r="AP1128">
        <v>12.1</v>
      </c>
      <c r="AQ1128">
        <v>9</v>
      </c>
      <c r="AS1128">
        <v>1</v>
      </c>
      <c r="AT1128">
        <v>1</v>
      </c>
      <c r="AU1128">
        <v>1</v>
      </c>
      <c r="AV1128">
        <v>1</v>
      </c>
      <c r="AW1128">
        <v>1</v>
      </c>
      <c r="AX1128">
        <v>1</v>
      </c>
      <c r="AY1128">
        <v>1</v>
      </c>
      <c r="AZ1128">
        <v>1</v>
      </c>
      <c r="BA1128">
        <v>1</v>
      </c>
      <c r="BB1128">
        <v>1</v>
      </c>
      <c r="BC1128">
        <v>1</v>
      </c>
      <c r="BD1128">
        <v>1</v>
      </c>
      <c r="BE1128">
        <v>1</v>
      </c>
      <c r="BF1128">
        <v>1</v>
      </c>
      <c r="BG1128">
        <v>1</v>
      </c>
      <c r="BH1128">
        <v>1</v>
      </c>
      <c r="BI1128">
        <v>1</v>
      </c>
      <c r="BJ1128">
        <v>1</v>
      </c>
      <c r="BK1128">
        <v>1</v>
      </c>
      <c r="BL1128">
        <v>1</v>
      </c>
      <c r="BM1128">
        <v>1</v>
      </c>
      <c r="BN1128">
        <v>1</v>
      </c>
      <c r="BO1128">
        <v>1</v>
      </c>
      <c r="BP1128">
        <v>1</v>
      </c>
      <c r="BQ1128">
        <v>1</v>
      </c>
      <c r="BR1128">
        <v>1</v>
      </c>
      <c r="BS1128">
        <v>1</v>
      </c>
      <c r="BT1128">
        <v>1</v>
      </c>
      <c r="BU1128">
        <v>1</v>
      </c>
      <c r="BV1128">
        <v>1</v>
      </c>
      <c r="BW1128">
        <v>0</v>
      </c>
    </row>
    <row r="1129" spans="1:75" x14ac:dyDescent="0.25">
      <c r="A1129">
        <v>2449000</v>
      </c>
      <c r="B1129">
        <v>2</v>
      </c>
      <c r="C1129" s="1">
        <v>25477</v>
      </c>
      <c r="D1129">
        <v>1</v>
      </c>
      <c r="E1129">
        <v>13</v>
      </c>
      <c r="F1129">
        <v>49.2</v>
      </c>
      <c r="G1129">
        <v>6</v>
      </c>
      <c r="H1129">
        <v>10</v>
      </c>
      <c r="I1129">
        <v>1</v>
      </c>
      <c r="J1129">
        <v>1</v>
      </c>
      <c r="K1129">
        <v>0</v>
      </c>
      <c r="L1129">
        <v>467.60000610351602</v>
      </c>
      <c r="M1129">
        <v>1</v>
      </c>
      <c r="N1129">
        <v>4.4000000000000004</v>
      </c>
      <c r="O1129">
        <v>3.1</v>
      </c>
      <c r="P1129">
        <v>0</v>
      </c>
      <c r="Q1129">
        <v>0</v>
      </c>
      <c r="R1129">
        <v>0</v>
      </c>
      <c r="S1129">
        <v>13</v>
      </c>
      <c r="T1129">
        <v>4</v>
      </c>
      <c r="U1129">
        <v>0</v>
      </c>
      <c r="V1129">
        <v>0</v>
      </c>
      <c r="W1129">
        <v>2</v>
      </c>
      <c r="X1129">
        <v>0</v>
      </c>
      <c r="Y1129">
        <v>0</v>
      </c>
      <c r="Z1129">
        <v>0</v>
      </c>
      <c r="AA1129">
        <v>0</v>
      </c>
      <c r="AB1129">
        <v>0</v>
      </c>
      <c r="AC1129">
        <v>0</v>
      </c>
      <c r="AD1129">
        <v>4</v>
      </c>
      <c r="AE1129">
        <v>0</v>
      </c>
      <c r="AF1129">
        <v>0</v>
      </c>
      <c r="AG1129">
        <v>8.1999999999999993</v>
      </c>
      <c r="AH1129">
        <v>2</v>
      </c>
      <c r="AI1129">
        <v>0</v>
      </c>
      <c r="AJ1129">
        <v>0</v>
      </c>
      <c r="AK1129">
        <v>4.0999999999999996</v>
      </c>
      <c r="AL1129">
        <v>0</v>
      </c>
      <c r="AM1129">
        <v>0</v>
      </c>
      <c r="AN1129">
        <v>0</v>
      </c>
      <c r="AO1129">
        <v>0</v>
      </c>
      <c r="AP1129">
        <v>0</v>
      </c>
      <c r="AQ1129">
        <v>4.4000000000000004</v>
      </c>
      <c r="AR1129">
        <v>0</v>
      </c>
      <c r="AS1129">
        <v>1</v>
      </c>
      <c r="AT1129">
        <v>1</v>
      </c>
      <c r="AU1129">
        <v>1</v>
      </c>
      <c r="AV1129">
        <v>1</v>
      </c>
      <c r="AW1129">
        <v>1</v>
      </c>
      <c r="AX1129">
        <v>1</v>
      </c>
      <c r="AY1129">
        <v>1</v>
      </c>
      <c r="AZ1129">
        <v>1</v>
      </c>
      <c r="BA1129">
        <v>1</v>
      </c>
      <c r="BB1129">
        <v>1</v>
      </c>
      <c r="BC1129">
        <v>1</v>
      </c>
      <c r="BD1129">
        <v>1</v>
      </c>
      <c r="BE1129">
        <v>1</v>
      </c>
      <c r="BF1129">
        <v>1</v>
      </c>
      <c r="BG1129">
        <v>1</v>
      </c>
      <c r="BH1129">
        <v>1</v>
      </c>
      <c r="BI1129">
        <v>1</v>
      </c>
      <c r="BJ1129">
        <v>1</v>
      </c>
      <c r="BK1129">
        <v>1</v>
      </c>
      <c r="BL1129">
        <v>1</v>
      </c>
      <c r="BM1129">
        <v>1</v>
      </c>
      <c r="BN1129">
        <v>1</v>
      </c>
      <c r="BO1129">
        <v>1</v>
      </c>
      <c r="BP1129">
        <v>1</v>
      </c>
      <c r="BQ1129">
        <v>1</v>
      </c>
      <c r="BR1129">
        <v>1</v>
      </c>
      <c r="BS1129">
        <v>1</v>
      </c>
      <c r="BT1129">
        <v>1</v>
      </c>
      <c r="BU1129">
        <v>1</v>
      </c>
      <c r="BV1129">
        <v>1</v>
      </c>
      <c r="BW1129">
        <v>1</v>
      </c>
    </row>
    <row r="1130" spans="1:75" x14ac:dyDescent="0.25">
      <c r="A1130">
        <v>2449000</v>
      </c>
      <c r="B1130">
        <v>2</v>
      </c>
      <c r="C1130" s="1">
        <v>25508</v>
      </c>
      <c r="D1130">
        <v>1</v>
      </c>
      <c r="F1130">
        <v>73.5</v>
      </c>
      <c r="J1130">
        <v>2</v>
      </c>
      <c r="K1130">
        <v>0</v>
      </c>
      <c r="L1130">
        <v>467.60000610351602</v>
      </c>
      <c r="M1130">
        <v>1</v>
      </c>
      <c r="N1130">
        <v>0</v>
      </c>
      <c r="O1130">
        <v>1.5</v>
      </c>
      <c r="R1130">
        <v>0</v>
      </c>
      <c r="S1130">
        <v>0</v>
      </c>
      <c r="T1130">
        <v>6.4</v>
      </c>
      <c r="U1130">
        <v>0</v>
      </c>
      <c r="V1130">
        <v>0</v>
      </c>
      <c r="W1130">
        <v>0</v>
      </c>
      <c r="X1130">
        <v>0</v>
      </c>
      <c r="Y1130">
        <v>5.0999999999999996</v>
      </c>
      <c r="Z1130">
        <v>7.3</v>
      </c>
      <c r="AA1130">
        <v>0</v>
      </c>
      <c r="AB1130">
        <v>0</v>
      </c>
      <c r="AC1130">
        <v>0</v>
      </c>
      <c r="AD1130">
        <v>0</v>
      </c>
      <c r="AE1130">
        <v>0</v>
      </c>
      <c r="AF1130">
        <v>2.4</v>
      </c>
      <c r="AG1130">
        <v>0</v>
      </c>
      <c r="AH1130">
        <v>0</v>
      </c>
      <c r="AI1130">
        <v>0</v>
      </c>
      <c r="AJ1130">
        <v>0</v>
      </c>
      <c r="AK1130">
        <v>2.4</v>
      </c>
      <c r="AL1130">
        <v>0</v>
      </c>
      <c r="AM1130">
        <v>0</v>
      </c>
      <c r="AN1130">
        <v>0</v>
      </c>
      <c r="AO1130">
        <v>0</v>
      </c>
      <c r="AP1130">
        <v>1.2</v>
      </c>
      <c r="AQ1130">
        <v>0</v>
      </c>
      <c r="AS1130">
        <v>1</v>
      </c>
      <c r="AT1130">
        <v>1</v>
      </c>
      <c r="AU1130">
        <v>1</v>
      </c>
      <c r="AV1130">
        <v>1</v>
      </c>
      <c r="AW1130">
        <v>1</v>
      </c>
      <c r="AX1130">
        <v>1</v>
      </c>
      <c r="AY1130">
        <v>1</v>
      </c>
      <c r="AZ1130">
        <v>1</v>
      </c>
      <c r="BA1130">
        <v>1</v>
      </c>
      <c r="BB1130">
        <v>1</v>
      </c>
      <c r="BC1130">
        <v>1</v>
      </c>
      <c r="BD1130">
        <v>1</v>
      </c>
      <c r="BE1130">
        <v>1</v>
      </c>
      <c r="BF1130">
        <v>1</v>
      </c>
      <c r="BG1130">
        <v>1</v>
      </c>
      <c r="BH1130">
        <v>1</v>
      </c>
      <c r="BI1130">
        <v>1</v>
      </c>
      <c r="BJ1130">
        <v>1</v>
      </c>
      <c r="BK1130">
        <v>1</v>
      </c>
      <c r="BL1130">
        <v>1</v>
      </c>
      <c r="BM1130">
        <v>1</v>
      </c>
      <c r="BN1130">
        <v>1</v>
      </c>
      <c r="BO1130">
        <v>1</v>
      </c>
      <c r="BP1130">
        <v>1</v>
      </c>
      <c r="BQ1130">
        <v>1</v>
      </c>
      <c r="BR1130">
        <v>1</v>
      </c>
      <c r="BS1130">
        <v>1</v>
      </c>
      <c r="BT1130">
        <v>1</v>
      </c>
      <c r="BU1130">
        <v>1</v>
      </c>
      <c r="BV1130">
        <v>1</v>
      </c>
      <c r="BW1130">
        <v>0</v>
      </c>
    </row>
    <row r="1131" spans="1:75" x14ac:dyDescent="0.25">
      <c r="A1131">
        <v>2449000</v>
      </c>
      <c r="B1131">
        <v>2</v>
      </c>
      <c r="C1131" s="1">
        <v>25538</v>
      </c>
      <c r="D1131">
        <v>1</v>
      </c>
      <c r="F1131">
        <v>57.4</v>
      </c>
      <c r="J1131">
        <v>2</v>
      </c>
      <c r="K1131">
        <v>0</v>
      </c>
      <c r="L1131">
        <v>467.60000610351602</v>
      </c>
      <c r="M1131">
        <v>1</v>
      </c>
      <c r="P1131">
        <v>0</v>
      </c>
      <c r="Q1131">
        <v>0</v>
      </c>
      <c r="R1131">
        <v>0</v>
      </c>
      <c r="S1131">
        <v>0</v>
      </c>
      <c r="T1131">
        <v>0</v>
      </c>
      <c r="U1131">
        <v>0</v>
      </c>
      <c r="V1131">
        <v>0</v>
      </c>
      <c r="W1131">
        <v>0</v>
      </c>
      <c r="X1131">
        <v>0</v>
      </c>
      <c r="Y1131">
        <v>0</v>
      </c>
      <c r="Z1131">
        <v>0</v>
      </c>
      <c r="AA1131">
        <v>1.2</v>
      </c>
      <c r="AB1131">
        <v>0.4</v>
      </c>
      <c r="AC1131">
        <v>0</v>
      </c>
      <c r="AD1131">
        <v>0</v>
      </c>
      <c r="AE1131">
        <v>0</v>
      </c>
      <c r="AF1131">
        <v>0</v>
      </c>
      <c r="AG1131">
        <v>0</v>
      </c>
      <c r="AH1131">
        <v>0</v>
      </c>
      <c r="AI1131">
        <v>0</v>
      </c>
      <c r="AJ1131">
        <v>4.2</v>
      </c>
      <c r="AK1131">
        <v>2.6</v>
      </c>
      <c r="AL1131">
        <v>0</v>
      </c>
      <c r="AM1131">
        <v>0</v>
      </c>
      <c r="AN1131">
        <v>0</v>
      </c>
      <c r="AO1131">
        <v>0</v>
      </c>
      <c r="AP1131">
        <v>0</v>
      </c>
      <c r="AQ1131">
        <v>0</v>
      </c>
      <c r="AR1131">
        <v>6.5</v>
      </c>
      <c r="AS1131">
        <v>1</v>
      </c>
      <c r="AT1131">
        <v>1</v>
      </c>
      <c r="AU1131">
        <v>1</v>
      </c>
      <c r="AV1131">
        <v>1</v>
      </c>
      <c r="AW1131">
        <v>1</v>
      </c>
      <c r="AX1131">
        <v>1</v>
      </c>
      <c r="AY1131">
        <v>1</v>
      </c>
      <c r="AZ1131">
        <v>1</v>
      </c>
      <c r="BA1131">
        <v>1</v>
      </c>
      <c r="BB1131">
        <v>1</v>
      </c>
      <c r="BC1131">
        <v>1</v>
      </c>
      <c r="BD1131">
        <v>1</v>
      </c>
      <c r="BE1131">
        <v>1</v>
      </c>
      <c r="BF1131">
        <v>1</v>
      </c>
      <c r="BG1131">
        <v>1</v>
      </c>
      <c r="BH1131">
        <v>1</v>
      </c>
      <c r="BI1131">
        <v>1</v>
      </c>
      <c r="BJ1131">
        <v>1</v>
      </c>
      <c r="BK1131">
        <v>1</v>
      </c>
      <c r="BL1131">
        <v>1</v>
      </c>
      <c r="BM1131">
        <v>1</v>
      </c>
      <c r="BN1131">
        <v>1</v>
      </c>
      <c r="BO1131">
        <v>1</v>
      </c>
      <c r="BP1131">
        <v>1</v>
      </c>
      <c r="BQ1131">
        <v>1</v>
      </c>
      <c r="BR1131">
        <v>1</v>
      </c>
      <c r="BS1131">
        <v>1</v>
      </c>
      <c r="BT1131">
        <v>1</v>
      </c>
      <c r="BU1131">
        <v>1</v>
      </c>
      <c r="BV1131">
        <v>1</v>
      </c>
      <c r="BW1131">
        <v>1</v>
      </c>
    </row>
    <row r="1132" spans="1:75" x14ac:dyDescent="0.25">
      <c r="A1132">
        <v>2449000</v>
      </c>
      <c r="B1132">
        <v>2</v>
      </c>
      <c r="C1132" s="1">
        <v>25569</v>
      </c>
      <c r="D1132">
        <v>1</v>
      </c>
      <c r="F1132">
        <v>118.6</v>
      </c>
      <c r="I1132">
        <v>0</v>
      </c>
      <c r="J1132">
        <v>2</v>
      </c>
      <c r="K1132">
        <v>0</v>
      </c>
      <c r="L1132">
        <v>228</v>
      </c>
      <c r="M1132">
        <v>1</v>
      </c>
      <c r="N1132">
        <v>5.6</v>
      </c>
      <c r="O1132">
        <v>3.2</v>
      </c>
      <c r="P1132">
        <v>0</v>
      </c>
      <c r="Q1132">
        <v>4.4000000000000004</v>
      </c>
      <c r="R1132">
        <v>2.6</v>
      </c>
      <c r="S1132">
        <v>0</v>
      </c>
      <c r="T1132">
        <v>5.6</v>
      </c>
      <c r="U1132">
        <v>2.2000000000000002</v>
      </c>
      <c r="V1132">
        <v>1.5</v>
      </c>
      <c r="W1132">
        <v>0</v>
      </c>
      <c r="X1132">
        <v>0</v>
      </c>
      <c r="Y1132">
        <v>0</v>
      </c>
      <c r="Z1132">
        <v>0</v>
      </c>
      <c r="AA1132">
        <v>0</v>
      </c>
      <c r="AB1132">
        <v>0</v>
      </c>
      <c r="AC1132">
        <v>3.4</v>
      </c>
      <c r="AD1132">
        <v>0</v>
      </c>
      <c r="AE1132">
        <v>0</v>
      </c>
      <c r="AF1132">
        <v>0</v>
      </c>
      <c r="AG1132">
        <v>0</v>
      </c>
      <c r="AH1132">
        <v>0</v>
      </c>
      <c r="AI1132">
        <v>0</v>
      </c>
      <c r="AJ1132">
        <v>0</v>
      </c>
      <c r="AK1132">
        <v>0</v>
      </c>
      <c r="AL1132">
        <v>0</v>
      </c>
      <c r="AM1132">
        <v>0</v>
      </c>
      <c r="AN1132">
        <v>0</v>
      </c>
      <c r="AQ1132">
        <v>2.4</v>
      </c>
      <c r="AR1132">
        <v>4.5999999999999996</v>
      </c>
      <c r="AS1132">
        <v>1</v>
      </c>
      <c r="AT1132">
        <v>1</v>
      </c>
      <c r="AU1132">
        <v>1</v>
      </c>
      <c r="AV1132">
        <v>1</v>
      </c>
      <c r="AW1132">
        <v>1</v>
      </c>
      <c r="AX1132">
        <v>1</v>
      </c>
      <c r="AY1132">
        <v>1</v>
      </c>
      <c r="AZ1132">
        <v>1</v>
      </c>
      <c r="BA1132">
        <v>1</v>
      </c>
      <c r="BB1132">
        <v>1</v>
      </c>
      <c r="BC1132">
        <v>1</v>
      </c>
      <c r="BD1132">
        <v>1</v>
      </c>
      <c r="BE1132">
        <v>1</v>
      </c>
      <c r="BF1132">
        <v>1</v>
      </c>
      <c r="BG1132">
        <v>1</v>
      </c>
      <c r="BH1132">
        <v>1</v>
      </c>
      <c r="BI1132">
        <v>1</v>
      </c>
      <c r="BJ1132">
        <v>1</v>
      </c>
      <c r="BK1132">
        <v>1</v>
      </c>
      <c r="BL1132">
        <v>1</v>
      </c>
      <c r="BM1132">
        <v>1</v>
      </c>
      <c r="BN1132">
        <v>1</v>
      </c>
      <c r="BO1132">
        <v>1</v>
      </c>
      <c r="BP1132">
        <v>1</v>
      </c>
      <c r="BQ1132">
        <v>1</v>
      </c>
      <c r="BR1132">
        <v>1</v>
      </c>
      <c r="BS1132">
        <v>1</v>
      </c>
      <c r="BT1132">
        <v>0</v>
      </c>
      <c r="BU1132">
        <v>0</v>
      </c>
      <c r="BV1132">
        <v>1</v>
      </c>
      <c r="BW1132">
        <v>1</v>
      </c>
    </row>
    <row r="1133" spans="1:75" x14ac:dyDescent="0.25">
      <c r="A1133">
        <v>2449000</v>
      </c>
      <c r="B1133">
        <v>2</v>
      </c>
      <c r="C1133" s="1">
        <v>25600</v>
      </c>
      <c r="D1133">
        <v>1</v>
      </c>
      <c r="F1133">
        <v>72.5</v>
      </c>
      <c r="I1133">
        <v>0</v>
      </c>
      <c r="J1133">
        <v>2</v>
      </c>
      <c r="K1133">
        <v>0</v>
      </c>
      <c r="L1133">
        <v>228</v>
      </c>
      <c r="M1133">
        <v>1</v>
      </c>
      <c r="P1133">
        <v>0</v>
      </c>
      <c r="Q1133">
        <v>0</v>
      </c>
      <c r="R1133">
        <v>0</v>
      </c>
      <c r="S1133">
        <v>0</v>
      </c>
      <c r="T1133">
        <v>0</v>
      </c>
      <c r="U1133">
        <v>0</v>
      </c>
      <c r="V1133">
        <v>0</v>
      </c>
      <c r="W1133">
        <v>2.2999999999999998</v>
      </c>
      <c r="X1133">
        <v>0</v>
      </c>
      <c r="Y1133">
        <v>0</v>
      </c>
      <c r="Z1133">
        <v>0</v>
      </c>
      <c r="AA1133">
        <v>0</v>
      </c>
      <c r="AB1133">
        <v>0</v>
      </c>
      <c r="AC1133">
        <v>0</v>
      </c>
      <c r="AD1133">
        <v>0</v>
      </c>
      <c r="AE1133">
        <v>1.2</v>
      </c>
      <c r="AF1133">
        <v>0</v>
      </c>
      <c r="AG1133">
        <v>0</v>
      </c>
      <c r="AH1133">
        <v>0</v>
      </c>
      <c r="AI1133">
        <v>0</v>
      </c>
      <c r="AJ1133">
        <v>0</v>
      </c>
      <c r="AK1133">
        <v>0</v>
      </c>
      <c r="AL1133">
        <v>0</v>
      </c>
      <c r="AM1133">
        <v>0</v>
      </c>
      <c r="AN1133">
        <v>0</v>
      </c>
      <c r="AO1133">
        <v>0</v>
      </c>
      <c r="AS1133">
        <v>0</v>
      </c>
      <c r="AT1133">
        <v>0</v>
      </c>
      <c r="AU1133">
        <v>1</v>
      </c>
      <c r="AV1133">
        <v>1</v>
      </c>
      <c r="AW1133">
        <v>1</v>
      </c>
      <c r="AX1133">
        <v>1</v>
      </c>
      <c r="AY1133">
        <v>1</v>
      </c>
      <c r="AZ1133">
        <v>1</v>
      </c>
      <c r="BA1133">
        <v>1</v>
      </c>
      <c r="BB1133">
        <v>1</v>
      </c>
      <c r="BC1133">
        <v>1</v>
      </c>
      <c r="BD1133">
        <v>1</v>
      </c>
      <c r="BE1133">
        <v>1</v>
      </c>
      <c r="BF1133">
        <v>1</v>
      </c>
      <c r="BG1133">
        <v>1</v>
      </c>
      <c r="BH1133">
        <v>1</v>
      </c>
      <c r="BI1133">
        <v>1</v>
      </c>
      <c r="BJ1133">
        <v>1</v>
      </c>
      <c r="BK1133">
        <v>1</v>
      </c>
      <c r="BL1133">
        <v>1</v>
      </c>
      <c r="BM1133">
        <v>1</v>
      </c>
      <c r="BN1133">
        <v>1</v>
      </c>
      <c r="BO1133">
        <v>1</v>
      </c>
      <c r="BP1133">
        <v>1</v>
      </c>
      <c r="BQ1133">
        <v>1</v>
      </c>
      <c r="BR1133">
        <v>1</v>
      </c>
      <c r="BS1133">
        <v>1</v>
      </c>
      <c r="BT1133">
        <v>1</v>
      </c>
      <c r="BU1133">
        <v>0</v>
      </c>
      <c r="BV1133">
        <v>0</v>
      </c>
      <c r="BW1133">
        <v>0</v>
      </c>
    </row>
    <row r="1134" spans="1:75" x14ac:dyDescent="0.25">
      <c r="A1134">
        <v>2449000</v>
      </c>
      <c r="B1134">
        <v>2</v>
      </c>
      <c r="C1134" s="1">
        <v>25628</v>
      </c>
      <c r="D1134">
        <v>1</v>
      </c>
      <c r="F1134">
        <v>73.7</v>
      </c>
      <c r="I1134">
        <v>0</v>
      </c>
      <c r="J1134">
        <v>2</v>
      </c>
      <c r="K1134">
        <v>0</v>
      </c>
      <c r="L1134">
        <v>228</v>
      </c>
      <c r="M1134">
        <v>1</v>
      </c>
      <c r="P1134">
        <v>0</v>
      </c>
      <c r="Q1134">
        <v>0</v>
      </c>
      <c r="R1134">
        <v>0</v>
      </c>
      <c r="S1134">
        <v>0</v>
      </c>
      <c r="T1134">
        <v>0</v>
      </c>
      <c r="U1134">
        <v>0</v>
      </c>
      <c r="V1134">
        <v>0</v>
      </c>
      <c r="W1134">
        <v>1.2</v>
      </c>
      <c r="X1134">
        <v>0</v>
      </c>
      <c r="Y1134">
        <v>0</v>
      </c>
      <c r="Z1134">
        <v>0</v>
      </c>
      <c r="AA1134">
        <v>0</v>
      </c>
      <c r="AB1134">
        <v>0</v>
      </c>
      <c r="AC1134">
        <v>0</v>
      </c>
      <c r="AD1134">
        <v>0</v>
      </c>
      <c r="AE1134">
        <v>4.4000000000000004</v>
      </c>
      <c r="AF1134">
        <v>0</v>
      </c>
      <c r="AG1134">
        <v>0</v>
      </c>
      <c r="AH1134">
        <v>0</v>
      </c>
      <c r="AI1134">
        <v>0</v>
      </c>
      <c r="AJ1134">
        <v>0</v>
      </c>
      <c r="AK1134">
        <v>0</v>
      </c>
      <c r="AL1134">
        <v>0</v>
      </c>
      <c r="AM1134">
        <v>0</v>
      </c>
      <c r="AN1134">
        <v>0</v>
      </c>
      <c r="AO1134">
        <v>0</v>
      </c>
      <c r="AP1134">
        <v>0</v>
      </c>
      <c r="AQ1134">
        <v>0</v>
      </c>
      <c r="AR1134">
        <v>0</v>
      </c>
      <c r="AS1134">
        <v>0</v>
      </c>
      <c r="AT1134">
        <v>0</v>
      </c>
      <c r="AU1134">
        <v>1</v>
      </c>
      <c r="AV1134">
        <v>1</v>
      </c>
      <c r="AW1134">
        <v>1</v>
      </c>
      <c r="AX1134">
        <v>1</v>
      </c>
      <c r="AY1134">
        <v>1</v>
      </c>
      <c r="AZ1134">
        <v>1</v>
      </c>
      <c r="BA1134">
        <v>1</v>
      </c>
      <c r="BB1134">
        <v>1</v>
      </c>
      <c r="BC1134">
        <v>1</v>
      </c>
      <c r="BD1134">
        <v>1</v>
      </c>
      <c r="BE1134">
        <v>1</v>
      </c>
      <c r="BF1134">
        <v>1</v>
      </c>
      <c r="BG1134">
        <v>1</v>
      </c>
      <c r="BH1134">
        <v>1</v>
      </c>
      <c r="BI1134">
        <v>1</v>
      </c>
      <c r="BJ1134">
        <v>1</v>
      </c>
      <c r="BK1134">
        <v>1</v>
      </c>
      <c r="BL1134">
        <v>1</v>
      </c>
      <c r="BM1134">
        <v>1</v>
      </c>
      <c r="BN1134">
        <v>1</v>
      </c>
      <c r="BO1134">
        <v>1</v>
      </c>
      <c r="BP1134">
        <v>1</v>
      </c>
      <c r="BQ1134">
        <v>1</v>
      </c>
      <c r="BR1134">
        <v>1</v>
      </c>
      <c r="BS1134">
        <v>1</v>
      </c>
      <c r="BT1134">
        <v>1</v>
      </c>
      <c r="BU1134">
        <v>1</v>
      </c>
      <c r="BV1134">
        <v>1</v>
      </c>
      <c r="BW1134">
        <v>1</v>
      </c>
    </row>
    <row r="1135" spans="1:75" x14ac:dyDescent="0.25">
      <c r="A1135">
        <v>2449000</v>
      </c>
      <c r="B1135">
        <v>2</v>
      </c>
      <c r="C1135" s="1">
        <v>25659</v>
      </c>
      <c r="D1135">
        <v>1</v>
      </c>
      <c r="F1135">
        <v>44.9</v>
      </c>
      <c r="I1135">
        <v>0</v>
      </c>
      <c r="J1135">
        <v>2</v>
      </c>
      <c r="K1135">
        <v>0</v>
      </c>
      <c r="L1135">
        <v>228</v>
      </c>
      <c r="M1135">
        <v>1</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2.4</v>
      </c>
      <c r="AO1135">
        <v>0</v>
      </c>
      <c r="AP1135">
        <v>1.6</v>
      </c>
      <c r="AQ1135">
        <v>0</v>
      </c>
      <c r="AS1135">
        <v>0</v>
      </c>
      <c r="AT1135">
        <v>0</v>
      </c>
      <c r="AU1135">
        <v>1</v>
      </c>
      <c r="AV1135">
        <v>1</v>
      </c>
      <c r="AW1135">
        <v>1</v>
      </c>
      <c r="AX1135">
        <v>1</v>
      </c>
      <c r="AY1135">
        <v>1</v>
      </c>
      <c r="AZ1135">
        <v>1</v>
      </c>
      <c r="BA1135">
        <v>1</v>
      </c>
      <c r="BB1135">
        <v>1</v>
      </c>
      <c r="BC1135">
        <v>1</v>
      </c>
      <c r="BD1135">
        <v>1</v>
      </c>
      <c r="BE1135">
        <v>1</v>
      </c>
      <c r="BF1135">
        <v>1</v>
      </c>
      <c r="BG1135">
        <v>1</v>
      </c>
      <c r="BH1135">
        <v>1</v>
      </c>
      <c r="BI1135">
        <v>1</v>
      </c>
      <c r="BJ1135">
        <v>1</v>
      </c>
      <c r="BK1135">
        <v>1</v>
      </c>
      <c r="BL1135">
        <v>1</v>
      </c>
      <c r="BM1135">
        <v>1</v>
      </c>
      <c r="BN1135">
        <v>1</v>
      </c>
      <c r="BO1135">
        <v>1</v>
      </c>
      <c r="BP1135">
        <v>1</v>
      </c>
      <c r="BQ1135">
        <v>1</v>
      </c>
      <c r="BR1135">
        <v>1</v>
      </c>
      <c r="BS1135">
        <v>1</v>
      </c>
      <c r="BT1135">
        <v>1</v>
      </c>
      <c r="BU1135">
        <v>1</v>
      </c>
      <c r="BV1135">
        <v>1</v>
      </c>
      <c r="BW1135">
        <v>0</v>
      </c>
    </row>
    <row r="1136" spans="1:75" x14ac:dyDescent="0.25">
      <c r="A1136">
        <v>2449000</v>
      </c>
      <c r="B1136">
        <v>2</v>
      </c>
      <c r="C1136" s="1">
        <v>25689</v>
      </c>
      <c r="D1136">
        <v>1</v>
      </c>
      <c r="E1136">
        <v>9.4</v>
      </c>
      <c r="F1136">
        <v>20.2</v>
      </c>
      <c r="G1136">
        <v>7</v>
      </c>
      <c r="H1136">
        <v>5</v>
      </c>
      <c r="I1136">
        <v>1</v>
      </c>
      <c r="J1136">
        <v>1</v>
      </c>
      <c r="K1136">
        <v>0</v>
      </c>
      <c r="L1136">
        <v>228</v>
      </c>
      <c r="M1136">
        <v>1</v>
      </c>
      <c r="N1136">
        <v>0</v>
      </c>
      <c r="O1136">
        <v>0</v>
      </c>
      <c r="P1136">
        <v>0</v>
      </c>
      <c r="Q1136">
        <v>0</v>
      </c>
      <c r="R1136">
        <v>0</v>
      </c>
      <c r="S1136">
        <v>0</v>
      </c>
      <c r="T1136">
        <v>9.4</v>
      </c>
      <c r="U1136">
        <v>6.6</v>
      </c>
      <c r="V1136">
        <v>1.2</v>
      </c>
      <c r="W1136">
        <v>0.6</v>
      </c>
      <c r="X1136">
        <v>0</v>
      </c>
      <c r="Y1136">
        <v>0</v>
      </c>
      <c r="Z1136">
        <v>0</v>
      </c>
      <c r="AA1136">
        <v>0</v>
      </c>
      <c r="AB1136">
        <v>0</v>
      </c>
      <c r="AC1136">
        <v>0</v>
      </c>
      <c r="AD1136">
        <v>0</v>
      </c>
      <c r="AE1136">
        <v>0</v>
      </c>
      <c r="AF1136">
        <v>0</v>
      </c>
      <c r="AG1136">
        <v>2.4</v>
      </c>
      <c r="AH1136">
        <v>0</v>
      </c>
      <c r="AI1136">
        <v>0</v>
      </c>
      <c r="AJ1136">
        <v>0</v>
      </c>
      <c r="AK1136">
        <v>0</v>
      </c>
      <c r="AL1136">
        <v>0</v>
      </c>
      <c r="AM1136">
        <v>0</v>
      </c>
      <c r="AN1136">
        <v>0</v>
      </c>
      <c r="AO1136">
        <v>0</v>
      </c>
      <c r="AP1136">
        <v>0</v>
      </c>
      <c r="AQ1136">
        <v>0</v>
      </c>
      <c r="AR1136">
        <v>0</v>
      </c>
      <c r="AS1136">
        <v>1</v>
      </c>
      <c r="AT1136">
        <v>1</v>
      </c>
      <c r="AU1136">
        <v>1</v>
      </c>
      <c r="AV1136">
        <v>1</v>
      </c>
      <c r="AW1136">
        <v>1</v>
      </c>
      <c r="AX1136">
        <v>1</v>
      </c>
      <c r="AY1136">
        <v>1</v>
      </c>
      <c r="AZ1136">
        <v>1</v>
      </c>
      <c r="BA1136">
        <v>1</v>
      </c>
      <c r="BB1136">
        <v>1</v>
      </c>
      <c r="BC1136">
        <v>1</v>
      </c>
      <c r="BD1136">
        <v>1</v>
      </c>
      <c r="BE1136">
        <v>1</v>
      </c>
      <c r="BF1136">
        <v>1</v>
      </c>
      <c r="BG1136">
        <v>1</v>
      </c>
      <c r="BH1136">
        <v>1</v>
      </c>
      <c r="BI1136">
        <v>1</v>
      </c>
      <c r="BJ1136">
        <v>1</v>
      </c>
      <c r="BK1136">
        <v>1</v>
      </c>
      <c r="BL1136">
        <v>1</v>
      </c>
      <c r="BM1136">
        <v>1</v>
      </c>
      <c r="BN1136">
        <v>1</v>
      </c>
      <c r="BO1136">
        <v>1</v>
      </c>
      <c r="BP1136">
        <v>1</v>
      </c>
      <c r="BQ1136">
        <v>1</v>
      </c>
      <c r="BR1136">
        <v>1</v>
      </c>
      <c r="BS1136">
        <v>1</v>
      </c>
      <c r="BT1136">
        <v>1</v>
      </c>
      <c r="BU1136">
        <v>1</v>
      </c>
      <c r="BV1136">
        <v>1</v>
      </c>
      <c r="BW1136">
        <v>1</v>
      </c>
    </row>
    <row r="1137" spans="1:75" x14ac:dyDescent="0.25">
      <c r="A1137">
        <v>2449000</v>
      </c>
      <c r="B1137">
        <v>2</v>
      </c>
      <c r="C1137" s="1">
        <v>25720</v>
      </c>
      <c r="D1137">
        <v>1</v>
      </c>
      <c r="E1137">
        <v>20</v>
      </c>
      <c r="F1137">
        <v>60</v>
      </c>
      <c r="G1137">
        <v>7</v>
      </c>
      <c r="H1137">
        <v>10</v>
      </c>
      <c r="I1137">
        <v>1</v>
      </c>
      <c r="J1137">
        <v>1</v>
      </c>
      <c r="K1137">
        <v>0</v>
      </c>
      <c r="L1137">
        <v>228</v>
      </c>
      <c r="M1137">
        <v>1</v>
      </c>
      <c r="N1137">
        <v>0</v>
      </c>
      <c r="O1137">
        <v>0</v>
      </c>
      <c r="P1137">
        <v>0</v>
      </c>
      <c r="Q1137">
        <v>0</v>
      </c>
      <c r="R1137">
        <v>0</v>
      </c>
      <c r="S1137">
        <v>6.4</v>
      </c>
      <c r="T1137">
        <v>20</v>
      </c>
      <c r="U1137">
        <v>6.6</v>
      </c>
      <c r="V1137">
        <v>0</v>
      </c>
      <c r="W1137">
        <v>0</v>
      </c>
      <c r="X1137">
        <v>0</v>
      </c>
      <c r="Y1137">
        <v>0</v>
      </c>
      <c r="Z1137">
        <v>0.6</v>
      </c>
      <c r="AA1137">
        <v>5.4</v>
      </c>
      <c r="AB1137">
        <v>7.2</v>
      </c>
      <c r="AC1137">
        <v>0</v>
      </c>
      <c r="AD1137">
        <v>0</v>
      </c>
      <c r="AE1137">
        <v>0</v>
      </c>
      <c r="AF1137">
        <v>0</v>
      </c>
      <c r="AG1137">
        <v>0</v>
      </c>
      <c r="AH1137">
        <v>0</v>
      </c>
      <c r="AI1137">
        <v>2.4</v>
      </c>
      <c r="AJ1137">
        <v>0.6</v>
      </c>
      <c r="AK1137">
        <v>0</v>
      </c>
      <c r="AL1137">
        <v>0</v>
      </c>
      <c r="AM1137">
        <v>0</v>
      </c>
      <c r="AN1137">
        <v>0</v>
      </c>
      <c r="AO1137">
        <v>0</v>
      </c>
      <c r="AP1137">
        <v>6.6</v>
      </c>
      <c r="AQ1137">
        <v>4.2</v>
      </c>
      <c r="AS1137">
        <v>1</v>
      </c>
      <c r="AT1137">
        <v>1</v>
      </c>
      <c r="AU1137">
        <v>1</v>
      </c>
      <c r="AV1137">
        <v>1</v>
      </c>
      <c r="AW1137">
        <v>1</v>
      </c>
      <c r="AX1137">
        <v>1</v>
      </c>
      <c r="AY1137">
        <v>1</v>
      </c>
      <c r="AZ1137">
        <v>1</v>
      </c>
      <c r="BA1137">
        <v>1</v>
      </c>
      <c r="BB1137">
        <v>1</v>
      </c>
      <c r="BC1137">
        <v>1</v>
      </c>
      <c r="BD1137">
        <v>1</v>
      </c>
      <c r="BE1137">
        <v>1</v>
      </c>
      <c r="BF1137">
        <v>1</v>
      </c>
      <c r="BG1137">
        <v>1</v>
      </c>
      <c r="BH1137">
        <v>1</v>
      </c>
      <c r="BI1137">
        <v>1</v>
      </c>
      <c r="BJ1137">
        <v>1</v>
      </c>
      <c r="BK1137">
        <v>1</v>
      </c>
      <c r="BL1137">
        <v>1</v>
      </c>
      <c r="BM1137">
        <v>1</v>
      </c>
      <c r="BN1137">
        <v>1</v>
      </c>
      <c r="BO1137">
        <v>1</v>
      </c>
      <c r="BP1137">
        <v>1</v>
      </c>
      <c r="BQ1137">
        <v>1</v>
      </c>
      <c r="BR1137">
        <v>1</v>
      </c>
      <c r="BS1137">
        <v>1</v>
      </c>
      <c r="BT1137">
        <v>1</v>
      </c>
      <c r="BU1137">
        <v>1</v>
      </c>
      <c r="BV1137">
        <v>1</v>
      </c>
      <c r="BW1137">
        <v>0</v>
      </c>
    </row>
    <row r="1138" spans="1:75" x14ac:dyDescent="0.25">
      <c r="A1138">
        <v>2449000</v>
      </c>
      <c r="B1138">
        <v>2</v>
      </c>
      <c r="C1138" s="1">
        <v>25750</v>
      </c>
      <c r="D1138">
        <v>1</v>
      </c>
      <c r="E1138">
        <v>0.6</v>
      </c>
      <c r="F1138">
        <v>0.6</v>
      </c>
      <c r="G1138">
        <v>16</v>
      </c>
      <c r="H1138">
        <v>1</v>
      </c>
      <c r="I1138">
        <v>1</v>
      </c>
      <c r="J1138">
        <v>1</v>
      </c>
      <c r="K1138">
        <v>0</v>
      </c>
      <c r="L1138">
        <v>228</v>
      </c>
      <c r="M1138">
        <v>1</v>
      </c>
      <c r="N1138">
        <v>0</v>
      </c>
      <c r="O1138">
        <v>0</v>
      </c>
      <c r="P1138">
        <v>0</v>
      </c>
      <c r="Q1138">
        <v>0</v>
      </c>
      <c r="R1138">
        <v>0</v>
      </c>
      <c r="S1138">
        <v>0</v>
      </c>
      <c r="T1138">
        <v>0</v>
      </c>
      <c r="U1138">
        <v>0</v>
      </c>
      <c r="V1138">
        <v>0</v>
      </c>
      <c r="W1138">
        <v>0</v>
      </c>
      <c r="X1138">
        <v>0</v>
      </c>
      <c r="Y1138">
        <v>0</v>
      </c>
      <c r="Z1138">
        <v>0</v>
      </c>
      <c r="AA1138">
        <v>0</v>
      </c>
      <c r="AB1138">
        <v>0</v>
      </c>
      <c r="AC1138">
        <v>0.6</v>
      </c>
      <c r="AD1138">
        <v>0</v>
      </c>
      <c r="AE1138">
        <v>0</v>
      </c>
      <c r="AF1138">
        <v>0</v>
      </c>
      <c r="AG1138">
        <v>0</v>
      </c>
      <c r="AH1138">
        <v>0</v>
      </c>
      <c r="AI1138">
        <v>0</v>
      </c>
      <c r="AJ1138">
        <v>0</v>
      </c>
      <c r="AK1138">
        <v>0</v>
      </c>
      <c r="AL1138">
        <v>0</v>
      </c>
      <c r="AM1138">
        <v>0</v>
      </c>
      <c r="AN1138">
        <v>0</v>
      </c>
      <c r="AO1138">
        <v>0</v>
      </c>
      <c r="AP1138">
        <v>0</v>
      </c>
      <c r="AQ1138">
        <v>0</v>
      </c>
      <c r="AR1138">
        <v>0</v>
      </c>
      <c r="AS1138">
        <v>1</v>
      </c>
      <c r="AT1138">
        <v>1</v>
      </c>
      <c r="AU1138">
        <v>1</v>
      </c>
      <c r="AV1138">
        <v>1</v>
      </c>
      <c r="AW1138">
        <v>1</v>
      </c>
      <c r="AX1138">
        <v>1</v>
      </c>
      <c r="AY1138">
        <v>1</v>
      </c>
      <c r="AZ1138">
        <v>1</v>
      </c>
      <c r="BA1138">
        <v>1</v>
      </c>
      <c r="BB1138">
        <v>1</v>
      </c>
      <c r="BC1138">
        <v>1</v>
      </c>
      <c r="BD1138">
        <v>1</v>
      </c>
      <c r="BE1138">
        <v>1</v>
      </c>
      <c r="BF1138">
        <v>1</v>
      </c>
      <c r="BG1138">
        <v>1</v>
      </c>
      <c r="BH1138">
        <v>1</v>
      </c>
      <c r="BI1138">
        <v>1</v>
      </c>
      <c r="BJ1138">
        <v>1</v>
      </c>
      <c r="BK1138">
        <v>1</v>
      </c>
      <c r="BL1138">
        <v>1</v>
      </c>
      <c r="BM1138">
        <v>1</v>
      </c>
      <c r="BN1138">
        <v>1</v>
      </c>
      <c r="BO1138">
        <v>1</v>
      </c>
      <c r="BP1138">
        <v>1</v>
      </c>
      <c r="BQ1138">
        <v>1</v>
      </c>
      <c r="BR1138">
        <v>1</v>
      </c>
      <c r="BS1138">
        <v>1</v>
      </c>
      <c r="BT1138">
        <v>1</v>
      </c>
      <c r="BU1138">
        <v>1</v>
      </c>
      <c r="BV1138">
        <v>1</v>
      </c>
      <c r="BW1138">
        <v>1</v>
      </c>
    </row>
    <row r="1139" spans="1:75" x14ac:dyDescent="0.25">
      <c r="A1139">
        <v>2449000</v>
      </c>
      <c r="B1139">
        <v>2</v>
      </c>
      <c r="C1139" s="1">
        <v>25781</v>
      </c>
      <c r="D1139">
        <v>1</v>
      </c>
      <c r="E1139">
        <v>4.5999999999999996</v>
      </c>
      <c r="F1139">
        <v>13.4</v>
      </c>
      <c r="G1139">
        <v>26</v>
      </c>
      <c r="H1139">
        <v>5</v>
      </c>
      <c r="I1139">
        <v>1</v>
      </c>
      <c r="J1139">
        <v>1</v>
      </c>
      <c r="K1139">
        <v>0</v>
      </c>
      <c r="L1139">
        <v>228</v>
      </c>
      <c r="M1139">
        <v>1</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3.4</v>
      </c>
      <c r="AM1139">
        <v>4.5999999999999996</v>
      </c>
      <c r="AN1139">
        <v>2.4</v>
      </c>
      <c r="AO1139">
        <v>0.6</v>
      </c>
      <c r="AP1139">
        <v>0</v>
      </c>
      <c r="AQ1139">
        <v>0</v>
      </c>
      <c r="AR1139">
        <v>2.4</v>
      </c>
      <c r="AS1139">
        <v>1</v>
      </c>
      <c r="AT1139">
        <v>1</v>
      </c>
      <c r="AU1139">
        <v>1</v>
      </c>
      <c r="AV1139">
        <v>1</v>
      </c>
      <c r="AW1139">
        <v>1</v>
      </c>
      <c r="AX1139">
        <v>1</v>
      </c>
      <c r="AY1139">
        <v>1</v>
      </c>
      <c r="AZ1139">
        <v>1</v>
      </c>
      <c r="BA1139">
        <v>1</v>
      </c>
      <c r="BB1139">
        <v>1</v>
      </c>
      <c r="BC1139">
        <v>1</v>
      </c>
      <c r="BD1139">
        <v>1</v>
      </c>
      <c r="BE1139">
        <v>1</v>
      </c>
      <c r="BF1139">
        <v>1</v>
      </c>
      <c r="BG1139">
        <v>1</v>
      </c>
      <c r="BH1139">
        <v>1</v>
      </c>
      <c r="BI1139">
        <v>1</v>
      </c>
      <c r="BJ1139">
        <v>1</v>
      </c>
      <c r="BK1139">
        <v>1</v>
      </c>
      <c r="BL1139">
        <v>1</v>
      </c>
      <c r="BM1139">
        <v>1</v>
      </c>
      <c r="BN1139">
        <v>1</v>
      </c>
      <c r="BO1139">
        <v>1</v>
      </c>
      <c r="BP1139">
        <v>1</v>
      </c>
      <c r="BQ1139">
        <v>1</v>
      </c>
      <c r="BR1139">
        <v>1</v>
      </c>
      <c r="BS1139">
        <v>1</v>
      </c>
      <c r="BT1139">
        <v>1</v>
      </c>
      <c r="BU1139">
        <v>1</v>
      </c>
      <c r="BV1139">
        <v>1</v>
      </c>
      <c r="BW1139">
        <v>1</v>
      </c>
    </row>
    <row r="1140" spans="1:75" x14ac:dyDescent="0.25">
      <c r="A1140">
        <v>2449000</v>
      </c>
      <c r="B1140">
        <v>2</v>
      </c>
      <c r="C1140" s="1">
        <v>25812</v>
      </c>
      <c r="D1140">
        <v>1</v>
      </c>
      <c r="E1140">
        <v>4.2</v>
      </c>
      <c r="F1140">
        <v>19.8</v>
      </c>
      <c r="G1140">
        <v>7</v>
      </c>
      <c r="H1140">
        <v>6</v>
      </c>
      <c r="I1140">
        <v>1</v>
      </c>
      <c r="J1140">
        <v>1</v>
      </c>
      <c r="K1140">
        <v>0</v>
      </c>
      <c r="L1140">
        <v>228</v>
      </c>
      <c r="M1140">
        <v>1</v>
      </c>
      <c r="N1140">
        <v>0</v>
      </c>
      <c r="O1140">
        <v>0</v>
      </c>
      <c r="P1140">
        <v>0</v>
      </c>
      <c r="Q1140">
        <v>0</v>
      </c>
      <c r="R1140">
        <v>0</v>
      </c>
      <c r="S1140">
        <v>0</v>
      </c>
      <c r="T1140">
        <v>4.2</v>
      </c>
      <c r="U1140">
        <v>0</v>
      </c>
      <c r="V1140">
        <v>0</v>
      </c>
      <c r="W1140">
        <v>0</v>
      </c>
      <c r="X1140">
        <v>0</v>
      </c>
      <c r="Y1140">
        <v>2.4</v>
      </c>
      <c r="Z1140">
        <v>3.6</v>
      </c>
      <c r="AA1140">
        <v>2.2999999999999998</v>
      </c>
      <c r="AB1140">
        <v>0</v>
      </c>
      <c r="AC1140">
        <v>0</v>
      </c>
      <c r="AD1140">
        <v>0</v>
      </c>
      <c r="AE1140">
        <v>0</v>
      </c>
      <c r="AF1140">
        <v>0</v>
      </c>
      <c r="AG1140">
        <v>0</v>
      </c>
      <c r="AH1140">
        <v>4.2</v>
      </c>
      <c r="AI1140">
        <v>3.1</v>
      </c>
      <c r="AJ1140">
        <v>0</v>
      </c>
      <c r="AK1140">
        <v>0</v>
      </c>
      <c r="AL1140">
        <v>0</v>
      </c>
      <c r="AM1140">
        <v>0</v>
      </c>
      <c r="AN1140">
        <v>0</v>
      </c>
      <c r="AO1140">
        <v>0</v>
      </c>
      <c r="AP1140">
        <v>0</v>
      </c>
      <c r="AQ1140">
        <v>0</v>
      </c>
      <c r="AS1140">
        <v>1</v>
      </c>
      <c r="AT1140">
        <v>1</v>
      </c>
      <c r="AU1140">
        <v>1</v>
      </c>
      <c r="AV1140">
        <v>1</v>
      </c>
      <c r="AW1140">
        <v>1</v>
      </c>
      <c r="AX1140">
        <v>1</v>
      </c>
      <c r="AY1140">
        <v>1</v>
      </c>
      <c r="AZ1140">
        <v>1</v>
      </c>
      <c r="BA1140">
        <v>1</v>
      </c>
      <c r="BB1140">
        <v>1</v>
      </c>
      <c r="BC1140">
        <v>1</v>
      </c>
      <c r="BD1140">
        <v>1</v>
      </c>
      <c r="BE1140">
        <v>1</v>
      </c>
      <c r="BF1140">
        <v>1</v>
      </c>
      <c r="BG1140">
        <v>1</v>
      </c>
      <c r="BH1140">
        <v>1</v>
      </c>
      <c r="BI1140">
        <v>1</v>
      </c>
      <c r="BJ1140">
        <v>1</v>
      </c>
      <c r="BK1140">
        <v>1</v>
      </c>
      <c r="BL1140">
        <v>1</v>
      </c>
      <c r="BM1140">
        <v>1</v>
      </c>
      <c r="BN1140">
        <v>1</v>
      </c>
      <c r="BO1140">
        <v>1</v>
      </c>
      <c r="BP1140">
        <v>1</v>
      </c>
      <c r="BQ1140">
        <v>1</v>
      </c>
      <c r="BR1140">
        <v>1</v>
      </c>
      <c r="BS1140">
        <v>1</v>
      </c>
      <c r="BT1140">
        <v>1</v>
      </c>
      <c r="BU1140">
        <v>1</v>
      </c>
      <c r="BV1140">
        <v>1</v>
      </c>
      <c r="BW1140">
        <v>0</v>
      </c>
    </row>
    <row r="1141" spans="1:75" x14ac:dyDescent="0.25">
      <c r="A1141">
        <v>2449000</v>
      </c>
      <c r="B1141">
        <v>2</v>
      </c>
      <c r="C1141" s="1">
        <v>25842</v>
      </c>
      <c r="D1141">
        <v>1</v>
      </c>
      <c r="E1141">
        <v>2.4</v>
      </c>
      <c r="F1141">
        <v>8</v>
      </c>
      <c r="G1141">
        <v>4</v>
      </c>
      <c r="H1141">
        <v>5</v>
      </c>
      <c r="I1141">
        <v>1</v>
      </c>
      <c r="J1141">
        <v>1</v>
      </c>
      <c r="K1141">
        <v>0</v>
      </c>
      <c r="L1141">
        <v>228</v>
      </c>
      <c r="M1141">
        <v>1</v>
      </c>
      <c r="N1141">
        <v>0</v>
      </c>
      <c r="O1141">
        <v>0</v>
      </c>
      <c r="P1141">
        <v>0</v>
      </c>
      <c r="Q1141">
        <v>2.4</v>
      </c>
      <c r="R1141">
        <v>1.4</v>
      </c>
      <c r="S1141">
        <v>0</v>
      </c>
      <c r="T1141">
        <v>0</v>
      </c>
      <c r="U1141">
        <v>0</v>
      </c>
      <c r="V1141">
        <v>0.4</v>
      </c>
      <c r="W1141">
        <v>0</v>
      </c>
      <c r="X1141">
        <v>0</v>
      </c>
      <c r="Y1141">
        <v>0</v>
      </c>
      <c r="Z1141">
        <v>0</v>
      </c>
      <c r="AA1141">
        <v>0</v>
      </c>
      <c r="AB1141">
        <v>0</v>
      </c>
      <c r="AC1141">
        <v>0</v>
      </c>
      <c r="AD1141">
        <v>0</v>
      </c>
      <c r="AE1141">
        <v>0</v>
      </c>
      <c r="AF1141">
        <v>2.4</v>
      </c>
      <c r="AG1141">
        <v>0</v>
      </c>
      <c r="AH1141">
        <v>0</v>
      </c>
      <c r="AI1141">
        <v>1.4</v>
      </c>
      <c r="AJ1141">
        <v>0</v>
      </c>
      <c r="AK1141">
        <v>0</v>
      </c>
      <c r="AL1141">
        <v>0</v>
      </c>
      <c r="AM1141">
        <v>0</v>
      </c>
      <c r="AN1141">
        <v>0</v>
      </c>
      <c r="AO1141">
        <v>0</v>
      </c>
      <c r="AP1141">
        <v>0</v>
      </c>
      <c r="AQ1141">
        <v>0</v>
      </c>
      <c r="AR1141">
        <v>0</v>
      </c>
      <c r="AS1141">
        <v>1</v>
      </c>
      <c r="AT1141">
        <v>1</v>
      </c>
      <c r="AU1141">
        <v>1</v>
      </c>
      <c r="AV1141">
        <v>1</v>
      </c>
      <c r="AW1141">
        <v>1</v>
      </c>
      <c r="AX1141">
        <v>1</v>
      </c>
      <c r="AY1141">
        <v>1</v>
      </c>
      <c r="AZ1141">
        <v>1</v>
      </c>
      <c r="BA1141">
        <v>1</v>
      </c>
      <c r="BB1141">
        <v>1</v>
      </c>
      <c r="BC1141">
        <v>1</v>
      </c>
      <c r="BD1141">
        <v>1</v>
      </c>
      <c r="BE1141">
        <v>1</v>
      </c>
      <c r="BF1141">
        <v>1</v>
      </c>
      <c r="BG1141">
        <v>1</v>
      </c>
      <c r="BH1141">
        <v>1</v>
      </c>
      <c r="BI1141">
        <v>1</v>
      </c>
      <c r="BJ1141">
        <v>1</v>
      </c>
      <c r="BK1141">
        <v>1</v>
      </c>
      <c r="BL1141">
        <v>1</v>
      </c>
      <c r="BM1141">
        <v>1</v>
      </c>
      <c r="BN1141">
        <v>1</v>
      </c>
      <c r="BO1141">
        <v>1</v>
      </c>
      <c r="BP1141">
        <v>1</v>
      </c>
      <c r="BQ1141">
        <v>1</v>
      </c>
      <c r="BR1141">
        <v>1</v>
      </c>
      <c r="BS1141">
        <v>1</v>
      </c>
      <c r="BT1141">
        <v>1</v>
      </c>
      <c r="BU1141">
        <v>1</v>
      </c>
      <c r="BV1141">
        <v>1</v>
      </c>
      <c r="BW1141">
        <v>1</v>
      </c>
    </row>
    <row r="1142" spans="1:75" x14ac:dyDescent="0.25">
      <c r="A1142">
        <v>2449000</v>
      </c>
      <c r="B1142">
        <v>2</v>
      </c>
      <c r="C1142" s="1">
        <v>25873</v>
      </c>
      <c r="D1142">
        <v>1</v>
      </c>
      <c r="E1142">
        <v>8.6</v>
      </c>
      <c r="F1142">
        <v>12</v>
      </c>
      <c r="G1142">
        <v>9</v>
      </c>
      <c r="H1142">
        <v>3</v>
      </c>
      <c r="I1142">
        <v>1</v>
      </c>
      <c r="J1142">
        <v>1</v>
      </c>
      <c r="K1142">
        <v>0</v>
      </c>
      <c r="L1142">
        <v>228</v>
      </c>
      <c r="M1142">
        <v>1</v>
      </c>
      <c r="N1142">
        <v>0</v>
      </c>
      <c r="O1142">
        <v>0</v>
      </c>
      <c r="P1142">
        <v>0</v>
      </c>
      <c r="Q1142">
        <v>0</v>
      </c>
      <c r="R1142">
        <v>0</v>
      </c>
      <c r="S1142">
        <v>0</v>
      </c>
      <c r="T1142">
        <v>0</v>
      </c>
      <c r="U1142">
        <v>0</v>
      </c>
      <c r="V1142">
        <v>8.6</v>
      </c>
      <c r="W1142">
        <v>0</v>
      </c>
      <c r="X1142">
        <v>0</v>
      </c>
      <c r="Y1142">
        <v>0</v>
      </c>
      <c r="Z1142">
        <v>0</v>
      </c>
      <c r="AA1142">
        <v>0</v>
      </c>
      <c r="AB1142">
        <v>0</v>
      </c>
      <c r="AC1142">
        <v>0</v>
      </c>
      <c r="AD1142">
        <v>0</v>
      </c>
      <c r="AE1142">
        <v>0</v>
      </c>
      <c r="AF1142">
        <v>0</v>
      </c>
      <c r="AG1142">
        <v>0</v>
      </c>
      <c r="AH1142">
        <v>0</v>
      </c>
      <c r="AI1142">
        <v>1</v>
      </c>
      <c r="AJ1142">
        <v>0</v>
      </c>
      <c r="AK1142">
        <v>0</v>
      </c>
      <c r="AL1142">
        <v>0</v>
      </c>
      <c r="AM1142">
        <v>0</v>
      </c>
      <c r="AN1142">
        <v>0</v>
      </c>
      <c r="AO1142">
        <v>0</v>
      </c>
      <c r="AP1142">
        <v>0</v>
      </c>
      <c r="AQ1142">
        <v>2.4</v>
      </c>
      <c r="AS1142">
        <v>1</v>
      </c>
      <c r="AT1142">
        <v>1</v>
      </c>
      <c r="AU1142">
        <v>1</v>
      </c>
      <c r="AV1142">
        <v>1</v>
      </c>
      <c r="AW1142">
        <v>1</v>
      </c>
      <c r="AX1142">
        <v>1</v>
      </c>
      <c r="AY1142">
        <v>1</v>
      </c>
      <c r="AZ1142">
        <v>1</v>
      </c>
      <c r="BA1142">
        <v>1</v>
      </c>
      <c r="BB1142">
        <v>1</v>
      </c>
      <c r="BC1142">
        <v>1</v>
      </c>
      <c r="BD1142">
        <v>1</v>
      </c>
      <c r="BE1142">
        <v>1</v>
      </c>
      <c r="BF1142">
        <v>1</v>
      </c>
      <c r="BG1142">
        <v>1</v>
      </c>
      <c r="BH1142">
        <v>1</v>
      </c>
      <c r="BI1142">
        <v>1</v>
      </c>
      <c r="BJ1142">
        <v>1</v>
      </c>
      <c r="BK1142">
        <v>1</v>
      </c>
      <c r="BL1142">
        <v>1</v>
      </c>
      <c r="BM1142">
        <v>1</v>
      </c>
      <c r="BN1142">
        <v>1</v>
      </c>
      <c r="BO1142">
        <v>1</v>
      </c>
      <c r="BP1142">
        <v>1</v>
      </c>
      <c r="BQ1142">
        <v>1</v>
      </c>
      <c r="BR1142">
        <v>1</v>
      </c>
      <c r="BS1142">
        <v>1</v>
      </c>
      <c r="BT1142">
        <v>1</v>
      </c>
      <c r="BU1142">
        <v>1</v>
      </c>
      <c r="BV1142">
        <v>1</v>
      </c>
      <c r="BW1142">
        <v>0</v>
      </c>
    </row>
    <row r="1143" spans="1:75" x14ac:dyDescent="0.25">
      <c r="A1143">
        <v>2449000</v>
      </c>
      <c r="B1143">
        <v>2</v>
      </c>
      <c r="C1143" s="1">
        <v>25903</v>
      </c>
      <c r="D1143">
        <v>1</v>
      </c>
      <c r="F1143">
        <v>147.80000000000001</v>
      </c>
      <c r="I1143">
        <v>0</v>
      </c>
      <c r="J1143">
        <v>2</v>
      </c>
      <c r="K1143">
        <v>0</v>
      </c>
      <c r="L1143">
        <v>228</v>
      </c>
      <c r="M1143">
        <v>1</v>
      </c>
      <c r="P1143">
        <v>0</v>
      </c>
      <c r="Q1143">
        <v>0</v>
      </c>
      <c r="R1143">
        <v>0</v>
      </c>
      <c r="S1143">
        <v>0</v>
      </c>
      <c r="T1143">
        <v>0</v>
      </c>
      <c r="U1143">
        <v>0</v>
      </c>
      <c r="V1143">
        <v>0</v>
      </c>
      <c r="W1143">
        <v>0</v>
      </c>
      <c r="X1143">
        <v>2.4</v>
      </c>
      <c r="Y1143">
        <v>4.5999999999999996</v>
      </c>
      <c r="Z1143">
        <v>5.2</v>
      </c>
      <c r="AA1143">
        <v>4.2</v>
      </c>
      <c r="AB1143">
        <v>0</v>
      </c>
      <c r="AC1143">
        <v>0</v>
      </c>
      <c r="AD1143">
        <v>0</v>
      </c>
      <c r="AE1143">
        <v>0</v>
      </c>
      <c r="AF1143">
        <v>4.2</v>
      </c>
      <c r="AG1143">
        <v>0</v>
      </c>
      <c r="AH1143">
        <v>4.5</v>
      </c>
      <c r="AI1143">
        <v>7.6</v>
      </c>
      <c r="AJ1143">
        <v>0</v>
      </c>
      <c r="AK1143">
        <v>0</v>
      </c>
      <c r="AL1143">
        <v>0</v>
      </c>
      <c r="AM1143">
        <v>1.2</v>
      </c>
      <c r="AN1143">
        <v>0</v>
      </c>
      <c r="AO1143">
        <v>10</v>
      </c>
      <c r="AP1143">
        <v>0</v>
      </c>
      <c r="AQ1143">
        <v>1.5</v>
      </c>
      <c r="AR1143">
        <v>0</v>
      </c>
      <c r="AS1143">
        <v>0</v>
      </c>
      <c r="AT1143">
        <v>0</v>
      </c>
      <c r="AU1143">
        <v>1</v>
      </c>
      <c r="AV1143">
        <v>1</v>
      </c>
      <c r="AW1143">
        <v>1</v>
      </c>
      <c r="AX1143">
        <v>1</v>
      </c>
      <c r="AY1143">
        <v>1</v>
      </c>
      <c r="AZ1143">
        <v>1</v>
      </c>
      <c r="BA1143">
        <v>1</v>
      </c>
      <c r="BB1143">
        <v>1</v>
      </c>
      <c r="BC1143">
        <v>1</v>
      </c>
      <c r="BD1143">
        <v>1</v>
      </c>
      <c r="BE1143">
        <v>1</v>
      </c>
      <c r="BF1143">
        <v>1</v>
      </c>
      <c r="BG1143">
        <v>1</v>
      </c>
      <c r="BH1143">
        <v>1</v>
      </c>
      <c r="BI1143">
        <v>1</v>
      </c>
      <c r="BJ1143">
        <v>1</v>
      </c>
      <c r="BK1143">
        <v>1</v>
      </c>
      <c r="BL1143">
        <v>1</v>
      </c>
      <c r="BM1143">
        <v>1</v>
      </c>
      <c r="BN1143">
        <v>1</v>
      </c>
      <c r="BO1143">
        <v>1</v>
      </c>
      <c r="BP1143">
        <v>1</v>
      </c>
      <c r="BQ1143">
        <v>1</v>
      </c>
      <c r="BR1143">
        <v>1</v>
      </c>
      <c r="BS1143">
        <v>1</v>
      </c>
      <c r="BT1143">
        <v>1</v>
      </c>
      <c r="BU1143">
        <v>1</v>
      </c>
      <c r="BV1143">
        <v>1</v>
      </c>
      <c r="BW1143">
        <v>1</v>
      </c>
    </row>
    <row r="1144" spans="1:75" x14ac:dyDescent="0.25">
      <c r="A1144">
        <v>2449000</v>
      </c>
      <c r="B1144">
        <v>2</v>
      </c>
      <c r="C1144" s="1">
        <v>25934</v>
      </c>
      <c r="D1144">
        <v>1</v>
      </c>
      <c r="F1144">
        <v>114.9</v>
      </c>
      <c r="I1144">
        <v>0</v>
      </c>
      <c r="J1144">
        <v>2</v>
      </c>
      <c r="K1144">
        <v>0</v>
      </c>
      <c r="L1144">
        <v>207</v>
      </c>
      <c r="M1144">
        <v>1</v>
      </c>
      <c r="N1144">
        <v>0</v>
      </c>
      <c r="O1144">
        <v>4</v>
      </c>
      <c r="P1144">
        <v>1.3</v>
      </c>
      <c r="Q1144">
        <v>1.4</v>
      </c>
      <c r="R1144">
        <v>0</v>
      </c>
      <c r="S1144">
        <v>0</v>
      </c>
      <c r="T1144">
        <v>1.6</v>
      </c>
      <c r="U1144">
        <v>0</v>
      </c>
      <c r="V1144">
        <v>0</v>
      </c>
      <c r="W1144">
        <v>1.3</v>
      </c>
      <c r="X1144">
        <v>1</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S1144">
        <v>1</v>
      </c>
      <c r="AT1144">
        <v>1</v>
      </c>
      <c r="AU1144">
        <v>1</v>
      </c>
      <c r="AV1144">
        <v>1</v>
      </c>
      <c r="AW1144">
        <v>1</v>
      </c>
      <c r="AX1144">
        <v>1</v>
      </c>
      <c r="AY1144">
        <v>1</v>
      </c>
      <c r="AZ1144">
        <v>1</v>
      </c>
      <c r="BA1144">
        <v>1</v>
      </c>
      <c r="BB1144">
        <v>1</v>
      </c>
      <c r="BC1144">
        <v>1</v>
      </c>
      <c r="BD1144">
        <v>1</v>
      </c>
      <c r="BE1144">
        <v>1</v>
      </c>
      <c r="BF1144">
        <v>1</v>
      </c>
      <c r="BG1144">
        <v>1</v>
      </c>
      <c r="BH1144">
        <v>1</v>
      </c>
      <c r="BI1144">
        <v>1</v>
      </c>
      <c r="BJ1144">
        <v>1</v>
      </c>
      <c r="BK1144">
        <v>1</v>
      </c>
      <c r="BL1144">
        <v>1</v>
      </c>
      <c r="BM1144">
        <v>1</v>
      </c>
      <c r="BN1144">
        <v>1</v>
      </c>
      <c r="BO1144">
        <v>1</v>
      </c>
      <c r="BP1144">
        <v>1</v>
      </c>
      <c r="BQ1144">
        <v>1</v>
      </c>
      <c r="BR1144">
        <v>1</v>
      </c>
      <c r="BS1144">
        <v>1</v>
      </c>
      <c r="BT1144">
        <v>1</v>
      </c>
      <c r="BU1144">
        <v>1</v>
      </c>
      <c r="BV1144">
        <v>0</v>
      </c>
      <c r="BW1144">
        <v>0</v>
      </c>
    </row>
    <row r="1145" spans="1:75" x14ac:dyDescent="0.25">
      <c r="A1145">
        <v>2449000</v>
      </c>
      <c r="B1145">
        <v>2</v>
      </c>
      <c r="C1145" s="1">
        <v>25965</v>
      </c>
      <c r="D1145">
        <v>1</v>
      </c>
      <c r="F1145">
        <v>77.2</v>
      </c>
      <c r="I1145">
        <v>0</v>
      </c>
      <c r="J1145">
        <v>2</v>
      </c>
      <c r="K1145">
        <v>0</v>
      </c>
      <c r="L1145">
        <v>207</v>
      </c>
      <c r="M1145">
        <v>1</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1.3</v>
      </c>
      <c r="AK1145">
        <v>0</v>
      </c>
      <c r="AL1145">
        <v>5.6</v>
      </c>
      <c r="AM1145">
        <v>0</v>
      </c>
      <c r="AN1145">
        <v>0</v>
      </c>
      <c r="AO1145">
        <v>0</v>
      </c>
      <c r="AS1145">
        <v>0</v>
      </c>
      <c r="AT1145">
        <v>0</v>
      </c>
      <c r="AU1145">
        <v>1</v>
      </c>
      <c r="AV1145">
        <v>1</v>
      </c>
      <c r="AW1145">
        <v>1</v>
      </c>
      <c r="AX1145">
        <v>1</v>
      </c>
      <c r="AY1145">
        <v>1</v>
      </c>
      <c r="AZ1145">
        <v>1</v>
      </c>
      <c r="BA1145">
        <v>1</v>
      </c>
      <c r="BB1145">
        <v>1</v>
      </c>
      <c r="BC1145">
        <v>1</v>
      </c>
      <c r="BD1145">
        <v>1</v>
      </c>
      <c r="BE1145">
        <v>1</v>
      </c>
      <c r="BF1145">
        <v>1</v>
      </c>
      <c r="BG1145">
        <v>1</v>
      </c>
      <c r="BH1145">
        <v>1</v>
      </c>
      <c r="BI1145">
        <v>1</v>
      </c>
      <c r="BJ1145">
        <v>1</v>
      </c>
      <c r="BK1145">
        <v>1</v>
      </c>
      <c r="BL1145">
        <v>1</v>
      </c>
      <c r="BM1145">
        <v>1</v>
      </c>
      <c r="BN1145">
        <v>1</v>
      </c>
      <c r="BO1145">
        <v>1</v>
      </c>
      <c r="BP1145">
        <v>1</v>
      </c>
      <c r="BQ1145">
        <v>1</v>
      </c>
      <c r="BR1145">
        <v>1</v>
      </c>
      <c r="BS1145">
        <v>1</v>
      </c>
      <c r="BT1145">
        <v>1</v>
      </c>
      <c r="BU1145">
        <v>0</v>
      </c>
      <c r="BV1145">
        <v>0</v>
      </c>
      <c r="BW1145">
        <v>0</v>
      </c>
    </row>
    <row r="1146" spans="1:75" x14ac:dyDescent="0.25">
      <c r="A1146">
        <v>2449000</v>
      </c>
      <c r="B1146">
        <v>2</v>
      </c>
      <c r="C1146" s="1">
        <v>25993</v>
      </c>
      <c r="D1146">
        <v>1</v>
      </c>
      <c r="E1146">
        <v>10</v>
      </c>
      <c r="F1146">
        <v>27.4</v>
      </c>
      <c r="G1146">
        <v>23</v>
      </c>
      <c r="H1146">
        <v>6</v>
      </c>
      <c r="I1146">
        <v>1</v>
      </c>
      <c r="J1146">
        <v>1</v>
      </c>
      <c r="K1146">
        <v>0</v>
      </c>
      <c r="L1146">
        <v>207</v>
      </c>
      <c r="M1146">
        <v>1</v>
      </c>
      <c r="N1146">
        <v>1.3</v>
      </c>
      <c r="O1146">
        <v>0</v>
      </c>
      <c r="P1146">
        <v>0</v>
      </c>
      <c r="Q1146">
        <v>0</v>
      </c>
      <c r="R1146">
        <v>0</v>
      </c>
      <c r="S1146">
        <v>2.5</v>
      </c>
      <c r="T1146">
        <v>0</v>
      </c>
      <c r="U1146">
        <v>0</v>
      </c>
      <c r="V1146">
        <v>3.1</v>
      </c>
      <c r="W1146">
        <v>0</v>
      </c>
      <c r="X1146">
        <v>0</v>
      </c>
      <c r="Y1146">
        <v>0</v>
      </c>
      <c r="Z1146">
        <v>5.3</v>
      </c>
      <c r="AA1146">
        <v>0</v>
      </c>
      <c r="AB1146">
        <v>0</v>
      </c>
      <c r="AC1146">
        <v>0</v>
      </c>
      <c r="AD1146">
        <v>0</v>
      </c>
      <c r="AE1146">
        <v>0</v>
      </c>
      <c r="AF1146">
        <v>0</v>
      </c>
      <c r="AG1146">
        <v>0</v>
      </c>
      <c r="AH1146">
        <v>0</v>
      </c>
      <c r="AI1146">
        <v>5.2</v>
      </c>
      <c r="AJ1146">
        <v>10</v>
      </c>
      <c r="AK1146">
        <v>0</v>
      </c>
      <c r="AL1146">
        <v>0</v>
      </c>
      <c r="AM1146">
        <v>0</v>
      </c>
      <c r="AN1146">
        <v>0</v>
      </c>
      <c r="AO1146">
        <v>0</v>
      </c>
      <c r="AP1146">
        <v>0</v>
      </c>
      <c r="AQ1146">
        <v>0</v>
      </c>
      <c r="AR1146">
        <v>0</v>
      </c>
      <c r="AS1146">
        <v>1</v>
      </c>
      <c r="AT1146">
        <v>1</v>
      </c>
      <c r="AU1146">
        <v>1</v>
      </c>
      <c r="AV1146">
        <v>1</v>
      </c>
      <c r="AW1146">
        <v>1</v>
      </c>
      <c r="AX1146">
        <v>1</v>
      </c>
      <c r="AY1146">
        <v>1</v>
      </c>
      <c r="AZ1146">
        <v>1</v>
      </c>
      <c r="BA1146">
        <v>1</v>
      </c>
      <c r="BB1146">
        <v>1</v>
      </c>
      <c r="BC1146">
        <v>1</v>
      </c>
      <c r="BD1146">
        <v>1</v>
      </c>
      <c r="BE1146">
        <v>1</v>
      </c>
      <c r="BF1146">
        <v>1</v>
      </c>
      <c r="BG1146">
        <v>1</v>
      </c>
      <c r="BH1146">
        <v>1</v>
      </c>
      <c r="BI1146">
        <v>1</v>
      </c>
      <c r="BJ1146">
        <v>1</v>
      </c>
      <c r="BK1146">
        <v>1</v>
      </c>
      <c r="BL1146">
        <v>1</v>
      </c>
      <c r="BM1146">
        <v>1</v>
      </c>
      <c r="BN1146">
        <v>1</v>
      </c>
      <c r="BO1146">
        <v>1</v>
      </c>
      <c r="BP1146">
        <v>1</v>
      </c>
      <c r="BQ1146">
        <v>1</v>
      </c>
      <c r="BR1146">
        <v>1</v>
      </c>
      <c r="BS1146">
        <v>1</v>
      </c>
      <c r="BT1146">
        <v>1</v>
      </c>
      <c r="BU1146">
        <v>1</v>
      </c>
      <c r="BV1146">
        <v>1</v>
      </c>
      <c r="BW1146">
        <v>1</v>
      </c>
    </row>
    <row r="1147" spans="1:75" x14ac:dyDescent="0.25">
      <c r="A1147">
        <v>2449000</v>
      </c>
      <c r="B1147">
        <v>2</v>
      </c>
      <c r="C1147" s="1">
        <v>26024</v>
      </c>
      <c r="D1147">
        <v>1</v>
      </c>
      <c r="E1147">
        <v>5.2</v>
      </c>
      <c r="F1147">
        <v>8.4</v>
      </c>
      <c r="G1147">
        <v>22</v>
      </c>
      <c r="H1147">
        <v>2</v>
      </c>
      <c r="I1147">
        <v>1</v>
      </c>
      <c r="J1147">
        <v>1</v>
      </c>
      <c r="K1147">
        <v>0</v>
      </c>
      <c r="L1147">
        <v>207</v>
      </c>
      <c r="M1147">
        <v>1</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3.2</v>
      </c>
      <c r="AG1147">
        <v>0</v>
      </c>
      <c r="AH1147">
        <v>0</v>
      </c>
      <c r="AI1147">
        <v>5.2</v>
      </c>
      <c r="AJ1147">
        <v>0</v>
      </c>
      <c r="AK1147">
        <v>0</v>
      </c>
      <c r="AL1147">
        <v>0</v>
      </c>
      <c r="AM1147">
        <v>0</v>
      </c>
      <c r="AN1147">
        <v>0</v>
      </c>
      <c r="AO1147">
        <v>0</v>
      </c>
      <c r="AP1147">
        <v>0</v>
      </c>
      <c r="AQ1147">
        <v>0</v>
      </c>
      <c r="AS1147">
        <v>1</v>
      </c>
      <c r="AT1147">
        <v>1</v>
      </c>
      <c r="AU1147">
        <v>1</v>
      </c>
      <c r="AV1147">
        <v>1</v>
      </c>
      <c r="AW1147">
        <v>1</v>
      </c>
      <c r="AX1147">
        <v>1</v>
      </c>
      <c r="AY1147">
        <v>1</v>
      </c>
      <c r="AZ1147">
        <v>1</v>
      </c>
      <c r="BA1147">
        <v>1</v>
      </c>
      <c r="BB1147">
        <v>1</v>
      </c>
      <c r="BC1147">
        <v>1</v>
      </c>
      <c r="BD1147">
        <v>1</v>
      </c>
      <c r="BE1147">
        <v>1</v>
      </c>
      <c r="BF1147">
        <v>1</v>
      </c>
      <c r="BG1147">
        <v>1</v>
      </c>
      <c r="BH1147">
        <v>1</v>
      </c>
      <c r="BI1147">
        <v>1</v>
      </c>
      <c r="BJ1147">
        <v>1</v>
      </c>
      <c r="BK1147">
        <v>1</v>
      </c>
      <c r="BL1147">
        <v>1</v>
      </c>
      <c r="BM1147">
        <v>1</v>
      </c>
      <c r="BN1147">
        <v>1</v>
      </c>
      <c r="BO1147">
        <v>1</v>
      </c>
      <c r="BP1147">
        <v>1</v>
      </c>
      <c r="BQ1147">
        <v>1</v>
      </c>
      <c r="BR1147">
        <v>1</v>
      </c>
      <c r="BS1147">
        <v>1</v>
      </c>
      <c r="BT1147">
        <v>1</v>
      </c>
      <c r="BU1147">
        <v>1</v>
      </c>
      <c r="BV1147">
        <v>1</v>
      </c>
      <c r="BW1147">
        <v>0</v>
      </c>
    </row>
    <row r="1148" spans="1:75" x14ac:dyDescent="0.25">
      <c r="A1148">
        <v>2449000</v>
      </c>
      <c r="B1148">
        <v>2</v>
      </c>
      <c r="C1148" s="1">
        <v>26054</v>
      </c>
      <c r="D1148">
        <v>1</v>
      </c>
      <c r="E1148">
        <v>7.5</v>
      </c>
      <c r="F1148">
        <v>14.3</v>
      </c>
      <c r="G1148">
        <v>26</v>
      </c>
      <c r="H1148">
        <v>3</v>
      </c>
      <c r="I1148">
        <v>1</v>
      </c>
      <c r="J1148">
        <v>1</v>
      </c>
      <c r="K1148">
        <v>0</v>
      </c>
      <c r="L1148">
        <v>207</v>
      </c>
      <c r="M1148">
        <v>1</v>
      </c>
      <c r="N1148">
        <v>0</v>
      </c>
      <c r="O1148">
        <v>0</v>
      </c>
      <c r="P1148">
        <v>0</v>
      </c>
      <c r="Q1148">
        <v>0</v>
      </c>
      <c r="R1148">
        <v>0</v>
      </c>
      <c r="S1148">
        <v>0</v>
      </c>
      <c r="T1148">
        <v>0</v>
      </c>
      <c r="U1148">
        <v>3.2</v>
      </c>
      <c r="V1148">
        <v>0</v>
      </c>
      <c r="W1148">
        <v>0</v>
      </c>
      <c r="X1148">
        <v>0</v>
      </c>
      <c r="Y1148">
        <v>0</v>
      </c>
      <c r="Z1148">
        <v>0</v>
      </c>
      <c r="AA1148">
        <v>0</v>
      </c>
      <c r="AB1148">
        <v>0</v>
      </c>
      <c r="AC1148">
        <v>0</v>
      </c>
      <c r="AD1148">
        <v>0</v>
      </c>
      <c r="AE1148">
        <v>0</v>
      </c>
      <c r="AF1148">
        <v>0</v>
      </c>
      <c r="AG1148">
        <v>0</v>
      </c>
      <c r="AH1148">
        <v>0</v>
      </c>
      <c r="AI1148">
        <v>0</v>
      </c>
      <c r="AJ1148">
        <v>0</v>
      </c>
      <c r="AK1148">
        <v>0</v>
      </c>
      <c r="AL1148">
        <v>3.6</v>
      </c>
      <c r="AM1148">
        <v>7.5</v>
      </c>
      <c r="AN1148">
        <v>0</v>
      </c>
      <c r="AO1148">
        <v>0</v>
      </c>
      <c r="AP1148">
        <v>0</v>
      </c>
      <c r="AQ1148">
        <v>0</v>
      </c>
      <c r="AR1148">
        <v>0</v>
      </c>
      <c r="AS1148">
        <v>1</v>
      </c>
      <c r="AT1148">
        <v>1</v>
      </c>
      <c r="AU1148">
        <v>1</v>
      </c>
      <c r="AV1148">
        <v>1</v>
      </c>
      <c r="AW1148">
        <v>1</v>
      </c>
      <c r="AX1148">
        <v>1</v>
      </c>
      <c r="AY1148">
        <v>1</v>
      </c>
      <c r="AZ1148">
        <v>1</v>
      </c>
      <c r="BA1148">
        <v>1</v>
      </c>
      <c r="BB1148">
        <v>1</v>
      </c>
      <c r="BC1148">
        <v>1</v>
      </c>
      <c r="BD1148">
        <v>1</v>
      </c>
      <c r="BE1148">
        <v>1</v>
      </c>
      <c r="BF1148">
        <v>1</v>
      </c>
      <c r="BG1148">
        <v>1</v>
      </c>
      <c r="BH1148">
        <v>1</v>
      </c>
      <c r="BI1148">
        <v>1</v>
      </c>
      <c r="BJ1148">
        <v>1</v>
      </c>
      <c r="BK1148">
        <v>1</v>
      </c>
      <c r="BL1148">
        <v>1</v>
      </c>
      <c r="BM1148">
        <v>1</v>
      </c>
      <c r="BN1148">
        <v>1</v>
      </c>
      <c r="BO1148">
        <v>1</v>
      </c>
      <c r="BP1148">
        <v>1</v>
      </c>
      <c r="BQ1148">
        <v>1</v>
      </c>
      <c r="BR1148">
        <v>1</v>
      </c>
      <c r="BS1148">
        <v>1</v>
      </c>
      <c r="BT1148">
        <v>1</v>
      </c>
      <c r="BU1148">
        <v>1</v>
      </c>
      <c r="BV1148">
        <v>1</v>
      </c>
      <c r="BW1148">
        <v>1</v>
      </c>
    </row>
    <row r="1149" spans="1:75" x14ac:dyDescent="0.25">
      <c r="A1149">
        <v>2449000</v>
      </c>
      <c r="B1149">
        <v>2</v>
      </c>
      <c r="C1149" s="1">
        <v>26085</v>
      </c>
      <c r="D1149">
        <v>1</v>
      </c>
      <c r="E1149">
        <v>6.4</v>
      </c>
      <c r="F1149">
        <v>16</v>
      </c>
      <c r="G1149">
        <v>19</v>
      </c>
      <c r="H1149">
        <v>5</v>
      </c>
      <c r="I1149">
        <v>1</v>
      </c>
      <c r="J1149">
        <v>1</v>
      </c>
      <c r="K1149">
        <v>0</v>
      </c>
      <c r="L1149">
        <v>207</v>
      </c>
      <c r="M1149">
        <v>1</v>
      </c>
      <c r="N1149">
        <v>0</v>
      </c>
      <c r="O1149">
        <v>0</v>
      </c>
      <c r="P1149">
        <v>0</v>
      </c>
      <c r="Q1149">
        <v>0</v>
      </c>
      <c r="R1149">
        <v>0</v>
      </c>
      <c r="S1149">
        <v>0</v>
      </c>
      <c r="T1149">
        <v>0</v>
      </c>
      <c r="U1149">
        <v>0</v>
      </c>
      <c r="V1149">
        <v>2.4</v>
      </c>
      <c r="W1149">
        <v>0</v>
      </c>
      <c r="X1149">
        <v>0</v>
      </c>
      <c r="Y1149">
        <v>0</v>
      </c>
      <c r="Z1149">
        <v>0</v>
      </c>
      <c r="AA1149">
        <v>0</v>
      </c>
      <c r="AB1149">
        <v>0.5</v>
      </c>
      <c r="AC1149">
        <v>0</v>
      </c>
      <c r="AD1149">
        <v>1.6</v>
      </c>
      <c r="AE1149">
        <v>5.0999999999999996</v>
      </c>
      <c r="AF1149">
        <v>6.4</v>
      </c>
      <c r="AG1149">
        <v>0</v>
      </c>
      <c r="AH1149">
        <v>0</v>
      </c>
      <c r="AI1149">
        <v>0</v>
      </c>
      <c r="AJ1149">
        <v>0</v>
      </c>
      <c r="AK1149">
        <v>0</v>
      </c>
      <c r="AL1149">
        <v>0</v>
      </c>
      <c r="AM1149">
        <v>0</v>
      </c>
      <c r="AN1149">
        <v>0</v>
      </c>
      <c r="AO1149">
        <v>0</v>
      </c>
      <c r="AP1149">
        <v>0</v>
      </c>
      <c r="AQ1149">
        <v>0</v>
      </c>
      <c r="AS1149">
        <v>1</v>
      </c>
      <c r="AT1149">
        <v>1</v>
      </c>
      <c r="AU1149">
        <v>1</v>
      </c>
      <c r="AV1149">
        <v>1</v>
      </c>
      <c r="AW1149">
        <v>1</v>
      </c>
      <c r="AX1149">
        <v>1</v>
      </c>
      <c r="AY1149">
        <v>1</v>
      </c>
      <c r="AZ1149">
        <v>1</v>
      </c>
      <c r="BA1149">
        <v>1</v>
      </c>
      <c r="BB1149">
        <v>1</v>
      </c>
      <c r="BC1149">
        <v>1</v>
      </c>
      <c r="BD1149">
        <v>1</v>
      </c>
      <c r="BE1149">
        <v>1</v>
      </c>
      <c r="BF1149">
        <v>1</v>
      </c>
      <c r="BG1149">
        <v>1</v>
      </c>
      <c r="BH1149">
        <v>1</v>
      </c>
      <c r="BI1149">
        <v>1</v>
      </c>
      <c r="BJ1149">
        <v>1</v>
      </c>
      <c r="BK1149">
        <v>1</v>
      </c>
      <c r="BL1149">
        <v>1</v>
      </c>
      <c r="BM1149">
        <v>1</v>
      </c>
      <c r="BN1149">
        <v>1</v>
      </c>
      <c r="BO1149">
        <v>1</v>
      </c>
      <c r="BP1149">
        <v>1</v>
      </c>
      <c r="BQ1149">
        <v>1</v>
      </c>
      <c r="BR1149">
        <v>1</v>
      </c>
      <c r="BS1149">
        <v>1</v>
      </c>
      <c r="BT1149">
        <v>1</v>
      </c>
      <c r="BU1149">
        <v>1</v>
      </c>
      <c r="BV1149">
        <v>1</v>
      </c>
      <c r="BW1149">
        <v>0</v>
      </c>
    </row>
    <row r="1150" spans="1:75" x14ac:dyDescent="0.25">
      <c r="A1150">
        <v>2449000</v>
      </c>
      <c r="B1150">
        <v>2</v>
      </c>
      <c r="C1150" s="1">
        <v>26115</v>
      </c>
      <c r="D1150">
        <v>1</v>
      </c>
      <c r="E1150">
        <v>5.6</v>
      </c>
      <c r="F1150">
        <v>11.8</v>
      </c>
      <c r="G1150">
        <v>4</v>
      </c>
      <c r="H1150">
        <v>4</v>
      </c>
      <c r="I1150">
        <v>1</v>
      </c>
      <c r="J1150">
        <v>1</v>
      </c>
      <c r="K1150">
        <v>0</v>
      </c>
      <c r="L1150">
        <v>207</v>
      </c>
      <c r="M1150">
        <v>1</v>
      </c>
      <c r="N1150">
        <v>1.6</v>
      </c>
      <c r="O1150">
        <v>0</v>
      </c>
      <c r="P1150">
        <v>0</v>
      </c>
      <c r="Q1150">
        <v>5.6</v>
      </c>
      <c r="R1150">
        <v>1.4</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3.2</v>
      </c>
      <c r="AR1150">
        <v>0</v>
      </c>
      <c r="AS1150">
        <v>1</v>
      </c>
      <c r="AT1150">
        <v>1</v>
      </c>
      <c r="AU1150">
        <v>1</v>
      </c>
      <c r="AV1150">
        <v>1</v>
      </c>
      <c r="AW1150">
        <v>1</v>
      </c>
      <c r="AX1150">
        <v>1</v>
      </c>
      <c r="AY1150">
        <v>1</v>
      </c>
      <c r="AZ1150">
        <v>1</v>
      </c>
      <c r="BA1150">
        <v>1</v>
      </c>
      <c r="BB1150">
        <v>1</v>
      </c>
      <c r="BC1150">
        <v>1</v>
      </c>
      <c r="BD1150">
        <v>1</v>
      </c>
      <c r="BE1150">
        <v>1</v>
      </c>
      <c r="BF1150">
        <v>1</v>
      </c>
      <c r="BG1150">
        <v>1</v>
      </c>
      <c r="BH1150">
        <v>1</v>
      </c>
      <c r="BI1150">
        <v>1</v>
      </c>
      <c r="BJ1150">
        <v>1</v>
      </c>
      <c r="BK1150">
        <v>1</v>
      </c>
      <c r="BL1150">
        <v>1</v>
      </c>
      <c r="BM1150">
        <v>1</v>
      </c>
      <c r="BN1150">
        <v>1</v>
      </c>
      <c r="BO1150">
        <v>1</v>
      </c>
      <c r="BP1150">
        <v>1</v>
      </c>
      <c r="BQ1150">
        <v>1</v>
      </c>
      <c r="BR1150">
        <v>1</v>
      </c>
      <c r="BS1150">
        <v>1</v>
      </c>
      <c r="BT1150">
        <v>1</v>
      </c>
      <c r="BU1150">
        <v>1</v>
      </c>
      <c r="BV1150">
        <v>1</v>
      </c>
      <c r="BW1150">
        <v>1</v>
      </c>
    </row>
    <row r="1151" spans="1:75" x14ac:dyDescent="0.25">
      <c r="A1151">
        <v>2449000</v>
      </c>
      <c r="B1151">
        <v>2</v>
      </c>
      <c r="C1151" s="1">
        <v>26146</v>
      </c>
      <c r="D1151">
        <v>1</v>
      </c>
      <c r="E1151">
        <v>10.6</v>
      </c>
      <c r="F1151">
        <v>21.2</v>
      </c>
      <c r="G1151">
        <v>10</v>
      </c>
      <c r="H1151">
        <v>4</v>
      </c>
      <c r="I1151">
        <v>1</v>
      </c>
      <c r="J1151">
        <v>1</v>
      </c>
      <c r="K1151">
        <v>0</v>
      </c>
      <c r="L1151">
        <v>207</v>
      </c>
      <c r="M1151">
        <v>1</v>
      </c>
      <c r="N1151">
        <v>0</v>
      </c>
      <c r="O1151">
        <v>0</v>
      </c>
      <c r="P1151">
        <v>0</v>
      </c>
      <c r="Q1151">
        <v>0</v>
      </c>
      <c r="R1151">
        <v>0</v>
      </c>
      <c r="S1151">
        <v>0</v>
      </c>
      <c r="T1151">
        <v>1.2</v>
      </c>
      <c r="U1151">
        <v>0</v>
      </c>
      <c r="V1151">
        <v>0</v>
      </c>
      <c r="W1151">
        <v>10.6</v>
      </c>
      <c r="X1151">
        <v>2.2999999999999998</v>
      </c>
      <c r="Y1151">
        <v>0</v>
      </c>
      <c r="Z1151">
        <v>0</v>
      </c>
      <c r="AA1151">
        <v>0</v>
      </c>
      <c r="AB1151">
        <v>0</v>
      </c>
      <c r="AC1151">
        <v>7.1</v>
      </c>
      <c r="AD1151">
        <v>0</v>
      </c>
      <c r="AE1151">
        <v>0</v>
      </c>
      <c r="AF1151">
        <v>0</v>
      </c>
      <c r="AG1151">
        <v>0</v>
      </c>
      <c r="AH1151">
        <v>0</v>
      </c>
      <c r="AI1151">
        <v>0</v>
      </c>
      <c r="AJ1151">
        <v>0</v>
      </c>
      <c r="AK1151">
        <v>0</v>
      </c>
      <c r="AL1151">
        <v>0</v>
      </c>
      <c r="AM1151">
        <v>0</v>
      </c>
      <c r="AN1151">
        <v>0</v>
      </c>
      <c r="AO1151">
        <v>0</v>
      </c>
      <c r="AP1151">
        <v>0</v>
      </c>
      <c r="AQ1151">
        <v>0</v>
      </c>
      <c r="AR1151">
        <v>0</v>
      </c>
      <c r="AS1151">
        <v>1</v>
      </c>
      <c r="AT1151">
        <v>1</v>
      </c>
      <c r="AU1151">
        <v>1</v>
      </c>
      <c r="AV1151">
        <v>1</v>
      </c>
      <c r="AW1151">
        <v>1</v>
      </c>
      <c r="AX1151">
        <v>1</v>
      </c>
      <c r="AY1151">
        <v>1</v>
      </c>
      <c r="AZ1151">
        <v>1</v>
      </c>
      <c r="BA1151">
        <v>1</v>
      </c>
      <c r="BB1151">
        <v>1</v>
      </c>
      <c r="BC1151">
        <v>1</v>
      </c>
      <c r="BD1151">
        <v>1</v>
      </c>
      <c r="BE1151">
        <v>1</v>
      </c>
      <c r="BF1151">
        <v>1</v>
      </c>
      <c r="BG1151">
        <v>1</v>
      </c>
      <c r="BH1151">
        <v>1</v>
      </c>
      <c r="BI1151">
        <v>1</v>
      </c>
      <c r="BJ1151">
        <v>1</v>
      </c>
      <c r="BK1151">
        <v>1</v>
      </c>
      <c r="BL1151">
        <v>1</v>
      </c>
      <c r="BM1151">
        <v>1</v>
      </c>
      <c r="BN1151">
        <v>1</v>
      </c>
      <c r="BO1151">
        <v>1</v>
      </c>
      <c r="BP1151">
        <v>1</v>
      </c>
      <c r="BQ1151">
        <v>1</v>
      </c>
      <c r="BR1151">
        <v>1</v>
      </c>
      <c r="BS1151">
        <v>1</v>
      </c>
      <c r="BT1151">
        <v>1</v>
      </c>
      <c r="BU1151">
        <v>1</v>
      </c>
      <c r="BV1151">
        <v>1</v>
      </c>
      <c r="BW1151">
        <v>1</v>
      </c>
    </row>
    <row r="1152" spans="1:75" x14ac:dyDescent="0.25">
      <c r="A1152">
        <v>2449000</v>
      </c>
      <c r="B1152">
        <v>2</v>
      </c>
      <c r="C1152" s="1">
        <v>26177</v>
      </c>
      <c r="D1152">
        <v>1</v>
      </c>
      <c r="E1152">
        <v>5</v>
      </c>
      <c r="F1152">
        <v>20.3</v>
      </c>
      <c r="G1152">
        <v>7</v>
      </c>
      <c r="H1152">
        <v>6</v>
      </c>
      <c r="I1152">
        <v>1</v>
      </c>
      <c r="J1152">
        <v>1</v>
      </c>
      <c r="K1152">
        <v>0</v>
      </c>
      <c r="L1152">
        <v>207</v>
      </c>
      <c r="M1152">
        <v>1</v>
      </c>
      <c r="N1152">
        <v>0</v>
      </c>
      <c r="O1152">
        <v>0</v>
      </c>
      <c r="P1152">
        <v>0</v>
      </c>
      <c r="Q1152">
        <v>0</v>
      </c>
      <c r="R1152">
        <v>0</v>
      </c>
      <c r="S1152">
        <v>0</v>
      </c>
      <c r="T1152">
        <v>5</v>
      </c>
      <c r="U1152">
        <v>0</v>
      </c>
      <c r="V1152">
        <v>0</v>
      </c>
      <c r="W1152">
        <v>0</v>
      </c>
      <c r="X1152">
        <v>4.5</v>
      </c>
      <c r="Y1152">
        <v>3.6</v>
      </c>
      <c r="Z1152">
        <v>0</v>
      </c>
      <c r="AA1152">
        <v>0</v>
      </c>
      <c r="AB1152">
        <v>0</v>
      </c>
      <c r="AC1152">
        <v>0</v>
      </c>
      <c r="AD1152">
        <v>0</v>
      </c>
      <c r="AE1152">
        <v>0</v>
      </c>
      <c r="AF1152">
        <v>0</v>
      </c>
      <c r="AG1152">
        <v>0</v>
      </c>
      <c r="AH1152">
        <v>0</v>
      </c>
      <c r="AI1152">
        <v>0</v>
      </c>
      <c r="AJ1152">
        <v>0</v>
      </c>
      <c r="AK1152">
        <v>4.5999999999999996</v>
      </c>
      <c r="AL1152">
        <v>0</v>
      </c>
      <c r="AM1152">
        <v>1.4</v>
      </c>
      <c r="AN1152">
        <v>0</v>
      </c>
      <c r="AO1152">
        <v>0</v>
      </c>
      <c r="AP1152">
        <v>0</v>
      </c>
      <c r="AQ1152">
        <v>1.2</v>
      </c>
      <c r="AS1152">
        <v>1</v>
      </c>
      <c r="AT1152">
        <v>1</v>
      </c>
      <c r="AU1152">
        <v>1</v>
      </c>
      <c r="AV1152">
        <v>1</v>
      </c>
      <c r="AW1152">
        <v>1</v>
      </c>
      <c r="AX1152">
        <v>1</v>
      </c>
      <c r="AY1152">
        <v>1</v>
      </c>
      <c r="AZ1152">
        <v>1</v>
      </c>
      <c r="BA1152">
        <v>1</v>
      </c>
      <c r="BB1152">
        <v>1</v>
      </c>
      <c r="BC1152">
        <v>1</v>
      </c>
      <c r="BD1152">
        <v>1</v>
      </c>
      <c r="BE1152">
        <v>1</v>
      </c>
      <c r="BF1152">
        <v>1</v>
      </c>
      <c r="BG1152">
        <v>1</v>
      </c>
      <c r="BH1152">
        <v>1</v>
      </c>
      <c r="BI1152">
        <v>1</v>
      </c>
      <c r="BJ1152">
        <v>1</v>
      </c>
      <c r="BK1152">
        <v>1</v>
      </c>
      <c r="BL1152">
        <v>1</v>
      </c>
      <c r="BM1152">
        <v>1</v>
      </c>
      <c r="BN1152">
        <v>1</v>
      </c>
      <c r="BO1152">
        <v>1</v>
      </c>
      <c r="BP1152">
        <v>1</v>
      </c>
      <c r="BQ1152">
        <v>1</v>
      </c>
      <c r="BR1152">
        <v>1</v>
      </c>
      <c r="BS1152">
        <v>1</v>
      </c>
      <c r="BT1152">
        <v>1</v>
      </c>
      <c r="BU1152">
        <v>1</v>
      </c>
      <c r="BV1152">
        <v>1</v>
      </c>
      <c r="BW1152">
        <v>0</v>
      </c>
    </row>
    <row r="1153" spans="1:75" x14ac:dyDescent="0.25">
      <c r="A1153">
        <v>2449000</v>
      </c>
      <c r="B1153">
        <v>2</v>
      </c>
      <c r="C1153" s="1">
        <v>26207</v>
      </c>
      <c r="D1153">
        <v>1</v>
      </c>
      <c r="E1153">
        <v>8.1999999999999993</v>
      </c>
      <c r="F1153">
        <v>21.1</v>
      </c>
      <c r="G1153">
        <v>11</v>
      </c>
      <c r="H1153">
        <v>4</v>
      </c>
      <c r="I1153">
        <v>1</v>
      </c>
      <c r="J1153">
        <v>1</v>
      </c>
      <c r="K1153">
        <v>0</v>
      </c>
      <c r="L1153">
        <v>207</v>
      </c>
      <c r="M1153">
        <v>1</v>
      </c>
      <c r="N1153">
        <v>3.6</v>
      </c>
      <c r="O1153">
        <v>0</v>
      </c>
      <c r="P1153">
        <v>0</v>
      </c>
      <c r="Q1153">
        <v>0</v>
      </c>
      <c r="R1153">
        <v>0</v>
      </c>
      <c r="S1153">
        <v>0</v>
      </c>
      <c r="T1153">
        <v>2</v>
      </c>
      <c r="U1153">
        <v>0</v>
      </c>
      <c r="V1153">
        <v>0</v>
      </c>
      <c r="W1153">
        <v>0</v>
      </c>
      <c r="X1153">
        <v>8.1999999999999993</v>
      </c>
      <c r="Y1153">
        <v>7.3</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1</v>
      </c>
      <c r="AT1153">
        <v>1</v>
      </c>
      <c r="AU1153">
        <v>1</v>
      </c>
      <c r="AV1153">
        <v>1</v>
      </c>
      <c r="AW1153">
        <v>1</v>
      </c>
      <c r="AX1153">
        <v>1</v>
      </c>
      <c r="AY1153">
        <v>1</v>
      </c>
      <c r="AZ1153">
        <v>1</v>
      </c>
      <c r="BA1153">
        <v>1</v>
      </c>
      <c r="BB1153">
        <v>1</v>
      </c>
      <c r="BC1153">
        <v>1</v>
      </c>
      <c r="BD1153">
        <v>1</v>
      </c>
      <c r="BE1153">
        <v>1</v>
      </c>
      <c r="BF1153">
        <v>1</v>
      </c>
      <c r="BG1153">
        <v>1</v>
      </c>
      <c r="BH1153">
        <v>1</v>
      </c>
      <c r="BI1153">
        <v>1</v>
      </c>
      <c r="BJ1153">
        <v>1</v>
      </c>
      <c r="BK1153">
        <v>1</v>
      </c>
      <c r="BL1153">
        <v>1</v>
      </c>
      <c r="BM1153">
        <v>1</v>
      </c>
      <c r="BN1153">
        <v>1</v>
      </c>
      <c r="BO1153">
        <v>1</v>
      </c>
      <c r="BP1153">
        <v>1</v>
      </c>
      <c r="BQ1153">
        <v>1</v>
      </c>
      <c r="BR1153">
        <v>1</v>
      </c>
      <c r="BS1153">
        <v>1</v>
      </c>
      <c r="BT1153">
        <v>1</v>
      </c>
      <c r="BU1153">
        <v>1</v>
      </c>
      <c r="BV1153">
        <v>1</v>
      </c>
      <c r="BW1153">
        <v>1</v>
      </c>
    </row>
    <row r="1154" spans="1:75" x14ac:dyDescent="0.25">
      <c r="A1154">
        <v>2449000</v>
      </c>
      <c r="B1154">
        <v>2</v>
      </c>
      <c r="C1154" s="1">
        <v>26238</v>
      </c>
      <c r="D1154">
        <v>1</v>
      </c>
      <c r="E1154">
        <v>7.5</v>
      </c>
      <c r="F1154">
        <v>14</v>
      </c>
      <c r="G1154">
        <v>13</v>
      </c>
      <c r="H1154">
        <v>4</v>
      </c>
      <c r="I1154">
        <v>1</v>
      </c>
      <c r="J1154">
        <v>1</v>
      </c>
      <c r="K1154">
        <v>0</v>
      </c>
      <c r="L1154">
        <v>207</v>
      </c>
      <c r="M1154">
        <v>1</v>
      </c>
      <c r="N1154">
        <v>0</v>
      </c>
      <c r="O1154">
        <v>0</v>
      </c>
      <c r="P1154">
        <v>0</v>
      </c>
      <c r="Q1154">
        <v>0</v>
      </c>
      <c r="R1154">
        <v>0</v>
      </c>
      <c r="S1154">
        <v>0</v>
      </c>
      <c r="T1154">
        <v>0</v>
      </c>
      <c r="U1154">
        <v>0</v>
      </c>
      <c r="V1154">
        <v>0</v>
      </c>
      <c r="W1154">
        <v>0</v>
      </c>
      <c r="X1154">
        <v>0</v>
      </c>
      <c r="Y1154">
        <v>0</v>
      </c>
      <c r="Z1154">
        <v>7.5</v>
      </c>
      <c r="AA1154">
        <v>0</v>
      </c>
      <c r="AB1154">
        <v>0</v>
      </c>
      <c r="AC1154">
        <v>0</v>
      </c>
      <c r="AD1154">
        <v>0</v>
      </c>
      <c r="AE1154">
        <v>0.6</v>
      </c>
      <c r="AF1154">
        <v>0.3</v>
      </c>
      <c r="AG1154">
        <v>0</v>
      </c>
      <c r="AH1154">
        <v>0</v>
      </c>
      <c r="AI1154">
        <v>0</v>
      </c>
      <c r="AJ1154">
        <v>0</v>
      </c>
      <c r="AK1154">
        <v>0</v>
      </c>
      <c r="AL1154">
        <v>0</v>
      </c>
      <c r="AM1154">
        <v>0</v>
      </c>
      <c r="AN1154">
        <v>5.6</v>
      </c>
      <c r="AO1154">
        <v>0</v>
      </c>
      <c r="AP1154">
        <v>0</v>
      </c>
      <c r="AQ1154">
        <v>0</v>
      </c>
      <c r="AS1154">
        <v>1</v>
      </c>
      <c r="AT1154">
        <v>1</v>
      </c>
      <c r="AU1154">
        <v>1</v>
      </c>
      <c r="AV1154">
        <v>1</v>
      </c>
      <c r="AW1154">
        <v>1</v>
      </c>
      <c r="AX1154">
        <v>1</v>
      </c>
      <c r="AY1154">
        <v>1</v>
      </c>
      <c r="AZ1154">
        <v>1</v>
      </c>
      <c r="BA1154">
        <v>1</v>
      </c>
      <c r="BB1154">
        <v>1</v>
      </c>
      <c r="BC1154">
        <v>1</v>
      </c>
      <c r="BD1154">
        <v>1</v>
      </c>
      <c r="BE1154">
        <v>1</v>
      </c>
      <c r="BF1154">
        <v>1</v>
      </c>
      <c r="BG1154">
        <v>1</v>
      </c>
      <c r="BH1154">
        <v>1</v>
      </c>
      <c r="BI1154">
        <v>1</v>
      </c>
      <c r="BJ1154">
        <v>1</v>
      </c>
      <c r="BK1154">
        <v>1</v>
      </c>
      <c r="BL1154">
        <v>1</v>
      </c>
      <c r="BM1154">
        <v>1</v>
      </c>
      <c r="BN1154">
        <v>1</v>
      </c>
      <c r="BO1154">
        <v>1</v>
      </c>
      <c r="BP1154">
        <v>1</v>
      </c>
      <c r="BQ1154">
        <v>1</v>
      </c>
      <c r="BR1154">
        <v>1</v>
      </c>
      <c r="BS1154">
        <v>1</v>
      </c>
      <c r="BT1154">
        <v>1</v>
      </c>
      <c r="BU1154">
        <v>1</v>
      </c>
      <c r="BV1154">
        <v>1</v>
      </c>
      <c r="BW1154">
        <v>0</v>
      </c>
    </row>
    <row r="1155" spans="1:75" x14ac:dyDescent="0.25">
      <c r="A1155">
        <v>2449000</v>
      </c>
      <c r="B1155">
        <v>2</v>
      </c>
      <c r="C1155" s="1">
        <v>26268</v>
      </c>
      <c r="D1155">
        <v>1</v>
      </c>
      <c r="E1155">
        <v>9</v>
      </c>
      <c r="F1155">
        <v>35</v>
      </c>
      <c r="G1155">
        <v>23</v>
      </c>
      <c r="H1155">
        <v>8</v>
      </c>
      <c r="I1155">
        <v>1</v>
      </c>
      <c r="J1155">
        <v>1</v>
      </c>
      <c r="K1155">
        <v>0</v>
      </c>
      <c r="L1155">
        <v>207</v>
      </c>
      <c r="M1155">
        <v>1</v>
      </c>
      <c r="N1155">
        <v>1.2</v>
      </c>
      <c r="O1155">
        <v>1.2</v>
      </c>
      <c r="P1155">
        <v>0.6</v>
      </c>
      <c r="Q1155">
        <v>6.6</v>
      </c>
      <c r="R1155">
        <v>0</v>
      </c>
      <c r="S1155">
        <v>0</v>
      </c>
      <c r="T1155">
        <v>0</v>
      </c>
      <c r="U1155">
        <v>0</v>
      </c>
      <c r="V1155">
        <v>0</v>
      </c>
      <c r="W1155">
        <v>0</v>
      </c>
      <c r="X1155">
        <v>0</v>
      </c>
      <c r="Y1155">
        <v>0</v>
      </c>
      <c r="Z1155">
        <v>0</v>
      </c>
      <c r="AA1155">
        <v>5.5</v>
      </c>
      <c r="AB1155">
        <v>0</v>
      </c>
      <c r="AC1155">
        <v>0</v>
      </c>
      <c r="AD1155">
        <v>0</v>
      </c>
      <c r="AE1155">
        <v>0</v>
      </c>
      <c r="AF1155">
        <v>4.2</v>
      </c>
      <c r="AG1155">
        <v>0</v>
      </c>
      <c r="AH1155">
        <v>0</v>
      </c>
      <c r="AI1155">
        <v>0</v>
      </c>
      <c r="AJ1155">
        <v>9</v>
      </c>
      <c r="AK1155">
        <v>6.7</v>
      </c>
      <c r="AL1155">
        <v>0</v>
      </c>
      <c r="AM1155">
        <v>0</v>
      </c>
      <c r="AN1155">
        <v>0</v>
      </c>
      <c r="AO1155">
        <v>0</v>
      </c>
      <c r="AP1155">
        <v>0</v>
      </c>
      <c r="AQ1155">
        <v>0</v>
      </c>
      <c r="AR1155">
        <v>0</v>
      </c>
      <c r="AS1155">
        <v>1</v>
      </c>
      <c r="AT1155">
        <v>1</v>
      </c>
      <c r="AU1155">
        <v>1</v>
      </c>
      <c r="AV1155">
        <v>1</v>
      </c>
      <c r="AW1155">
        <v>1</v>
      </c>
      <c r="AX1155">
        <v>1</v>
      </c>
      <c r="AY1155">
        <v>1</v>
      </c>
      <c r="AZ1155">
        <v>1</v>
      </c>
      <c r="BA1155">
        <v>1</v>
      </c>
      <c r="BB1155">
        <v>1</v>
      </c>
      <c r="BC1155">
        <v>1</v>
      </c>
      <c r="BD1155">
        <v>1</v>
      </c>
      <c r="BE1155">
        <v>1</v>
      </c>
      <c r="BF1155">
        <v>1</v>
      </c>
      <c r="BG1155">
        <v>1</v>
      </c>
      <c r="BH1155">
        <v>1</v>
      </c>
      <c r="BI1155">
        <v>1</v>
      </c>
      <c r="BJ1155">
        <v>1</v>
      </c>
      <c r="BK1155">
        <v>1</v>
      </c>
      <c r="BL1155">
        <v>1</v>
      </c>
      <c r="BM1155">
        <v>1</v>
      </c>
      <c r="BN1155">
        <v>1</v>
      </c>
      <c r="BO1155">
        <v>1</v>
      </c>
      <c r="BP1155">
        <v>1</v>
      </c>
      <c r="BQ1155">
        <v>1</v>
      </c>
      <c r="BR1155">
        <v>1</v>
      </c>
      <c r="BS1155">
        <v>1</v>
      </c>
      <c r="BT1155">
        <v>1</v>
      </c>
      <c r="BU1155">
        <v>1</v>
      </c>
      <c r="BV1155">
        <v>1</v>
      </c>
      <c r="BW1155">
        <v>1</v>
      </c>
    </row>
    <row r="1156" spans="1:75" x14ac:dyDescent="0.25">
      <c r="A1156">
        <v>2449000</v>
      </c>
      <c r="B1156">
        <v>2</v>
      </c>
      <c r="C1156" s="1">
        <v>26299</v>
      </c>
      <c r="D1156">
        <v>1</v>
      </c>
      <c r="F1156">
        <v>132.5</v>
      </c>
      <c r="J1156">
        <v>2</v>
      </c>
      <c r="K1156">
        <v>0</v>
      </c>
      <c r="L1156">
        <v>451.20001220703102</v>
      </c>
      <c r="M1156">
        <v>1</v>
      </c>
      <c r="N1156">
        <v>0</v>
      </c>
      <c r="O1156">
        <v>3.4</v>
      </c>
      <c r="R1156">
        <v>7.6</v>
      </c>
      <c r="S1156">
        <v>0</v>
      </c>
      <c r="T1156">
        <v>10.9</v>
      </c>
      <c r="U1156">
        <v>2.4</v>
      </c>
      <c r="V1156">
        <v>1.5</v>
      </c>
      <c r="W1156">
        <v>4.5999999999999996</v>
      </c>
      <c r="X1156">
        <v>2.2999999999999998</v>
      </c>
      <c r="Y1156">
        <v>0</v>
      </c>
      <c r="Z1156">
        <v>0</v>
      </c>
      <c r="AA1156">
        <v>0</v>
      </c>
      <c r="AB1156">
        <v>0</v>
      </c>
      <c r="AC1156">
        <v>0</v>
      </c>
      <c r="AD1156">
        <v>0</v>
      </c>
      <c r="AE1156">
        <v>0</v>
      </c>
      <c r="AF1156">
        <v>0</v>
      </c>
      <c r="AG1156">
        <v>0</v>
      </c>
      <c r="AH1156">
        <v>2.5</v>
      </c>
      <c r="AI1156">
        <v>3.4</v>
      </c>
      <c r="AJ1156">
        <v>0</v>
      </c>
      <c r="AK1156">
        <v>1.5</v>
      </c>
      <c r="AL1156">
        <v>0</v>
      </c>
      <c r="AM1156">
        <v>0</v>
      </c>
      <c r="AN1156">
        <v>0</v>
      </c>
      <c r="AO1156">
        <v>0</v>
      </c>
      <c r="AP1156">
        <v>7.4</v>
      </c>
      <c r="AQ1156">
        <v>6.6</v>
      </c>
      <c r="AR1156">
        <v>2.4</v>
      </c>
      <c r="AS1156">
        <v>1</v>
      </c>
      <c r="AT1156">
        <v>1</v>
      </c>
      <c r="AU1156">
        <v>1</v>
      </c>
      <c r="AV1156">
        <v>1</v>
      </c>
      <c r="AW1156">
        <v>1</v>
      </c>
      <c r="AX1156">
        <v>1</v>
      </c>
      <c r="AY1156">
        <v>1</v>
      </c>
      <c r="AZ1156">
        <v>1</v>
      </c>
      <c r="BA1156">
        <v>1</v>
      </c>
      <c r="BB1156">
        <v>1</v>
      </c>
      <c r="BC1156">
        <v>1</v>
      </c>
      <c r="BD1156">
        <v>1</v>
      </c>
      <c r="BE1156">
        <v>1</v>
      </c>
      <c r="BF1156">
        <v>1</v>
      </c>
      <c r="BG1156">
        <v>1</v>
      </c>
      <c r="BH1156">
        <v>1</v>
      </c>
      <c r="BI1156">
        <v>1</v>
      </c>
      <c r="BJ1156">
        <v>1</v>
      </c>
      <c r="BK1156">
        <v>1</v>
      </c>
      <c r="BL1156">
        <v>1</v>
      </c>
      <c r="BM1156">
        <v>1</v>
      </c>
      <c r="BN1156">
        <v>1</v>
      </c>
      <c r="BO1156">
        <v>1</v>
      </c>
      <c r="BP1156">
        <v>1</v>
      </c>
      <c r="BQ1156">
        <v>1</v>
      </c>
      <c r="BR1156">
        <v>1</v>
      </c>
      <c r="BS1156">
        <v>1</v>
      </c>
      <c r="BT1156">
        <v>1</v>
      </c>
      <c r="BU1156">
        <v>1</v>
      </c>
      <c r="BV1156">
        <v>1</v>
      </c>
      <c r="BW1156">
        <v>1</v>
      </c>
    </row>
    <row r="1157" spans="1:75" x14ac:dyDescent="0.25">
      <c r="A1157">
        <v>2449000</v>
      </c>
      <c r="B1157">
        <v>2</v>
      </c>
      <c r="C1157" s="1">
        <v>26330</v>
      </c>
      <c r="D1157">
        <v>1</v>
      </c>
      <c r="F1157">
        <v>97.5</v>
      </c>
      <c r="J1157">
        <v>2</v>
      </c>
      <c r="K1157">
        <v>0</v>
      </c>
      <c r="L1157">
        <v>451.20001220703102</v>
      </c>
      <c r="M1157">
        <v>1</v>
      </c>
      <c r="P1157">
        <v>3.4</v>
      </c>
      <c r="Q1157">
        <v>1.2</v>
      </c>
      <c r="R1157">
        <v>0</v>
      </c>
      <c r="S1157">
        <v>0</v>
      </c>
      <c r="T1157">
        <v>0</v>
      </c>
      <c r="U1157">
        <v>0</v>
      </c>
      <c r="V1157">
        <v>2.2999999999999998</v>
      </c>
      <c r="W1157">
        <v>0</v>
      </c>
      <c r="X1157">
        <v>2.1</v>
      </c>
      <c r="Y1157">
        <v>0</v>
      </c>
      <c r="Z1157">
        <v>0</v>
      </c>
      <c r="AA1157">
        <v>2.1</v>
      </c>
      <c r="AB1157">
        <v>5.2</v>
      </c>
      <c r="AC1157">
        <v>2.2000000000000002</v>
      </c>
      <c r="AD1157">
        <v>10.8</v>
      </c>
      <c r="AE1157">
        <v>2.4</v>
      </c>
      <c r="AF1157">
        <v>5.7</v>
      </c>
      <c r="AG1157">
        <v>6.7</v>
      </c>
      <c r="AH1157">
        <v>0</v>
      </c>
      <c r="AI1157">
        <v>0</v>
      </c>
      <c r="AJ1157">
        <v>0</v>
      </c>
      <c r="AK1157">
        <v>0</v>
      </c>
      <c r="AL1157">
        <v>0</v>
      </c>
      <c r="AM1157">
        <v>0</v>
      </c>
      <c r="AN1157">
        <v>0</v>
      </c>
      <c r="AO1157">
        <v>0</v>
      </c>
      <c r="AP1157">
        <v>1.5</v>
      </c>
      <c r="AS1157">
        <v>1</v>
      </c>
      <c r="AT1157">
        <v>1</v>
      </c>
      <c r="AU1157">
        <v>1</v>
      </c>
      <c r="AV1157">
        <v>1</v>
      </c>
      <c r="AW1157">
        <v>1</v>
      </c>
      <c r="AX1157">
        <v>1</v>
      </c>
      <c r="AY1157">
        <v>1</v>
      </c>
      <c r="AZ1157">
        <v>1</v>
      </c>
      <c r="BA1157">
        <v>1</v>
      </c>
      <c r="BB1157">
        <v>1</v>
      </c>
      <c r="BC1157">
        <v>1</v>
      </c>
      <c r="BD1157">
        <v>1</v>
      </c>
      <c r="BE1157">
        <v>1</v>
      </c>
      <c r="BF1157">
        <v>1</v>
      </c>
      <c r="BG1157">
        <v>1</v>
      </c>
      <c r="BH1157">
        <v>1</v>
      </c>
      <c r="BI1157">
        <v>1</v>
      </c>
      <c r="BJ1157">
        <v>1</v>
      </c>
      <c r="BK1157">
        <v>1</v>
      </c>
      <c r="BL1157">
        <v>1</v>
      </c>
      <c r="BM1157">
        <v>1</v>
      </c>
      <c r="BN1157">
        <v>1</v>
      </c>
      <c r="BO1157">
        <v>1</v>
      </c>
      <c r="BP1157">
        <v>1</v>
      </c>
      <c r="BQ1157">
        <v>1</v>
      </c>
      <c r="BR1157">
        <v>1</v>
      </c>
      <c r="BS1157">
        <v>1</v>
      </c>
      <c r="BT1157">
        <v>1</v>
      </c>
      <c r="BU1157">
        <v>1</v>
      </c>
      <c r="BV1157">
        <v>0</v>
      </c>
      <c r="BW1157">
        <v>0</v>
      </c>
    </row>
    <row r="1158" spans="1:75" x14ac:dyDescent="0.25">
      <c r="A1158">
        <v>2449000</v>
      </c>
      <c r="B1158">
        <v>2</v>
      </c>
      <c r="C1158" s="1">
        <v>26359</v>
      </c>
      <c r="D1158">
        <v>1</v>
      </c>
      <c r="E1158">
        <v>5.4</v>
      </c>
      <c r="F1158">
        <v>13.6</v>
      </c>
      <c r="G1158">
        <v>12</v>
      </c>
      <c r="H1158">
        <v>6</v>
      </c>
      <c r="I1158">
        <v>1</v>
      </c>
      <c r="J1158">
        <v>1</v>
      </c>
      <c r="K1158">
        <v>0</v>
      </c>
      <c r="L1158">
        <v>451.20001220703102</v>
      </c>
      <c r="M1158">
        <v>1</v>
      </c>
      <c r="N1158">
        <v>0</v>
      </c>
      <c r="O1158">
        <v>0</v>
      </c>
      <c r="P1158">
        <v>0</v>
      </c>
      <c r="Q1158">
        <v>0</v>
      </c>
      <c r="R1158">
        <v>0</v>
      </c>
      <c r="S1158">
        <v>1.6</v>
      </c>
      <c r="T1158">
        <v>0</v>
      </c>
      <c r="U1158">
        <v>2.4</v>
      </c>
      <c r="V1158">
        <v>0</v>
      </c>
      <c r="W1158">
        <v>1.1000000000000001</v>
      </c>
      <c r="X1158">
        <v>0</v>
      </c>
      <c r="Y1158">
        <v>5.4</v>
      </c>
      <c r="Z1158">
        <v>0</v>
      </c>
      <c r="AA1158">
        <v>0</v>
      </c>
      <c r="AB1158">
        <v>0</v>
      </c>
      <c r="AC1158">
        <v>0</v>
      </c>
      <c r="AD1158">
        <v>0</v>
      </c>
      <c r="AE1158">
        <v>1.5</v>
      </c>
      <c r="AF1158">
        <v>0</v>
      </c>
      <c r="AG1158">
        <v>0</v>
      </c>
      <c r="AH1158">
        <v>0</v>
      </c>
      <c r="AI1158">
        <v>0</v>
      </c>
      <c r="AJ1158">
        <v>0</v>
      </c>
      <c r="AK1158">
        <v>0</v>
      </c>
      <c r="AL1158">
        <v>0</v>
      </c>
      <c r="AM1158">
        <v>0</v>
      </c>
      <c r="AN1158">
        <v>0</v>
      </c>
      <c r="AO1158">
        <v>0</v>
      </c>
      <c r="AP1158">
        <v>0</v>
      </c>
      <c r="AQ1158">
        <v>1.6</v>
      </c>
      <c r="AR1158">
        <v>0</v>
      </c>
      <c r="AS1158">
        <v>1</v>
      </c>
      <c r="AT1158">
        <v>1</v>
      </c>
      <c r="AU1158">
        <v>1</v>
      </c>
      <c r="AV1158">
        <v>1</v>
      </c>
      <c r="AW1158">
        <v>1</v>
      </c>
      <c r="AX1158">
        <v>1</v>
      </c>
      <c r="AY1158">
        <v>1</v>
      </c>
      <c r="AZ1158">
        <v>1</v>
      </c>
      <c r="BA1158">
        <v>1</v>
      </c>
      <c r="BB1158">
        <v>1</v>
      </c>
      <c r="BC1158">
        <v>1</v>
      </c>
      <c r="BD1158">
        <v>1</v>
      </c>
      <c r="BE1158">
        <v>1</v>
      </c>
      <c r="BF1158">
        <v>1</v>
      </c>
      <c r="BG1158">
        <v>1</v>
      </c>
      <c r="BH1158">
        <v>1</v>
      </c>
      <c r="BI1158">
        <v>1</v>
      </c>
      <c r="BJ1158">
        <v>1</v>
      </c>
      <c r="BK1158">
        <v>1</v>
      </c>
      <c r="BL1158">
        <v>1</v>
      </c>
      <c r="BM1158">
        <v>1</v>
      </c>
      <c r="BN1158">
        <v>1</v>
      </c>
      <c r="BO1158">
        <v>1</v>
      </c>
      <c r="BP1158">
        <v>1</v>
      </c>
      <c r="BQ1158">
        <v>1</v>
      </c>
      <c r="BR1158">
        <v>1</v>
      </c>
      <c r="BS1158">
        <v>1</v>
      </c>
      <c r="BT1158">
        <v>1</v>
      </c>
      <c r="BU1158">
        <v>1</v>
      </c>
      <c r="BV1158">
        <v>1</v>
      </c>
      <c r="BW1158">
        <v>1</v>
      </c>
    </row>
    <row r="1159" spans="1:75" x14ac:dyDescent="0.25">
      <c r="A1159">
        <v>2449000</v>
      </c>
      <c r="B1159">
        <v>2</v>
      </c>
      <c r="C1159" s="1">
        <v>26390</v>
      </c>
      <c r="D1159">
        <v>1</v>
      </c>
      <c r="E1159">
        <v>9.4</v>
      </c>
      <c r="F1159">
        <v>15.4</v>
      </c>
      <c r="G1159">
        <v>9</v>
      </c>
      <c r="H1159">
        <v>2</v>
      </c>
      <c r="I1159">
        <v>1</v>
      </c>
      <c r="J1159">
        <v>1</v>
      </c>
      <c r="K1159">
        <v>0</v>
      </c>
      <c r="L1159">
        <v>451.20001220703102</v>
      </c>
      <c r="M1159">
        <v>1</v>
      </c>
      <c r="N1159">
        <v>0</v>
      </c>
      <c r="O1159">
        <v>0</v>
      </c>
      <c r="P1159">
        <v>6</v>
      </c>
      <c r="Q1159">
        <v>0</v>
      </c>
      <c r="R1159">
        <v>0</v>
      </c>
      <c r="S1159">
        <v>0</v>
      </c>
      <c r="T1159">
        <v>0</v>
      </c>
      <c r="U1159">
        <v>0</v>
      </c>
      <c r="V1159">
        <v>9.4</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S1159">
        <v>1</v>
      </c>
      <c r="AT1159">
        <v>1</v>
      </c>
      <c r="AU1159">
        <v>1</v>
      </c>
      <c r="AV1159">
        <v>1</v>
      </c>
      <c r="AW1159">
        <v>1</v>
      </c>
      <c r="AX1159">
        <v>1</v>
      </c>
      <c r="AY1159">
        <v>1</v>
      </c>
      <c r="AZ1159">
        <v>1</v>
      </c>
      <c r="BA1159">
        <v>1</v>
      </c>
      <c r="BB1159">
        <v>1</v>
      </c>
      <c r="BC1159">
        <v>1</v>
      </c>
      <c r="BD1159">
        <v>1</v>
      </c>
      <c r="BE1159">
        <v>1</v>
      </c>
      <c r="BF1159">
        <v>1</v>
      </c>
      <c r="BG1159">
        <v>1</v>
      </c>
      <c r="BH1159">
        <v>1</v>
      </c>
      <c r="BI1159">
        <v>1</v>
      </c>
      <c r="BJ1159">
        <v>1</v>
      </c>
      <c r="BK1159">
        <v>1</v>
      </c>
      <c r="BL1159">
        <v>1</v>
      </c>
      <c r="BM1159">
        <v>1</v>
      </c>
      <c r="BN1159">
        <v>1</v>
      </c>
      <c r="BO1159">
        <v>1</v>
      </c>
      <c r="BP1159">
        <v>1</v>
      </c>
      <c r="BQ1159">
        <v>1</v>
      </c>
      <c r="BR1159">
        <v>1</v>
      </c>
      <c r="BS1159">
        <v>1</v>
      </c>
      <c r="BT1159">
        <v>1</v>
      </c>
      <c r="BU1159">
        <v>1</v>
      </c>
      <c r="BV1159">
        <v>1</v>
      </c>
      <c r="BW1159">
        <v>0</v>
      </c>
    </row>
    <row r="1160" spans="1:75" x14ac:dyDescent="0.25">
      <c r="A1160">
        <v>2449000</v>
      </c>
      <c r="B1160">
        <v>2</v>
      </c>
      <c r="C1160" s="1">
        <v>26420</v>
      </c>
      <c r="D1160">
        <v>1</v>
      </c>
      <c r="E1160">
        <v>1.5</v>
      </c>
      <c r="F1160">
        <v>2.8</v>
      </c>
      <c r="G1160">
        <v>10</v>
      </c>
      <c r="H1160">
        <v>2</v>
      </c>
      <c r="I1160">
        <v>1</v>
      </c>
      <c r="J1160">
        <v>1</v>
      </c>
      <c r="K1160">
        <v>0</v>
      </c>
      <c r="L1160">
        <v>451.20001220703102</v>
      </c>
      <c r="M1160">
        <v>1</v>
      </c>
      <c r="N1160">
        <v>0</v>
      </c>
      <c r="O1160">
        <v>0</v>
      </c>
      <c r="P1160">
        <v>0</v>
      </c>
      <c r="Q1160">
        <v>0</v>
      </c>
      <c r="R1160">
        <v>0</v>
      </c>
      <c r="S1160">
        <v>0</v>
      </c>
      <c r="T1160">
        <v>0</v>
      </c>
      <c r="U1160">
        <v>0</v>
      </c>
      <c r="V1160">
        <v>0</v>
      </c>
      <c r="W1160">
        <v>1.5</v>
      </c>
      <c r="X1160">
        <v>0</v>
      </c>
      <c r="Y1160">
        <v>0</v>
      </c>
      <c r="Z1160">
        <v>0</v>
      </c>
      <c r="AA1160">
        <v>0</v>
      </c>
      <c r="AB1160">
        <v>0</v>
      </c>
      <c r="AC1160">
        <v>0</v>
      </c>
      <c r="AD1160">
        <v>0</v>
      </c>
      <c r="AE1160">
        <v>0</v>
      </c>
      <c r="AF1160">
        <v>0</v>
      </c>
      <c r="AG1160">
        <v>0</v>
      </c>
      <c r="AH1160">
        <v>0</v>
      </c>
      <c r="AI1160">
        <v>0</v>
      </c>
      <c r="AJ1160">
        <v>1.3</v>
      </c>
      <c r="AK1160">
        <v>0</v>
      </c>
      <c r="AL1160">
        <v>0</v>
      </c>
      <c r="AM1160">
        <v>0</v>
      </c>
      <c r="AN1160">
        <v>0</v>
      </c>
      <c r="AO1160">
        <v>0</v>
      </c>
      <c r="AP1160">
        <v>0</v>
      </c>
      <c r="AQ1160">
        <v>0</v>
      </c>
      <c r="AR1160">
        <v>0</v>
      </c>
      <c r="AS1160">
        <v>1</v>
      </c>
      <c r="AT1160">
        <v>1</v>
      </c>
      <c r="AU1160">
        <v>1</v>
      </c>
      <c r="AV1160">
        <v>1</v>
      </c>
      <c r="AW1160">
        <v>1</v>
      </c>
      <c r="AX1160">
        <v>1</v>
      </c>
      <c r="AY1160">
        <v>1</v>
      </c>
      <c r="AZ1160">
        <v>1</v>
      </c>
      <c r="BA1160">
        <v>1</v>
      </c>
      <c r="BB1160">
        <v>1</v>
      </c>
      <c r="BC1160">
        <v>1</v>
      </c>
      <c r="BD1160">
        <v>1</v>
      </c>
      <c r="BE1160">
        <v>1</v>
      </c>
      <c r="BF1160">
        <v>1</v>
      </c>
      <c r="BG1160">
        <v>1</v>
      </c>
      <c r="BH1160">
        <v>1</v>
      </c>
      <c r="BI1160">
        <v>1</v>
      </c>
      <c r="BJ1160">
        <v>1</v>
      </c>
      <c r="BK1160">
        <v>1</v>
      </c>
      <c r="BL1160">
        <v>1</v>
      </c>
      <c r="BM1160">
        <v>1</v>
      </c>
      <c r="BN1160">
        <v>1</v>
      </c>
      <c r="BO1160">
        <v>1</v>
      </c>
      <c r="BP1160">
        <v>1</v>
      </c>
      <c r="BQ1160">
        <v>1</v>
      </c>
      <c r="BR1160">
        <v>1</v>
      </c>
      <c r="BS1160">
        <v>1</v>
      </c>
      <c r="BT1160">
        <v>1</v>
      </c>
      <c r="BU1160">
        <v>1</v>
      </c>
      <c r="BV1160">
        <v>1</v>
      </c>
      <c r="BW1160">
        <v>1</v>
      </c>
    </row>
    <row r="1161" spans="1:75" x14ac:dyDescent="0.25">
      <c r="A1161">
        <v>2449000</v>
      </c>
      <c r="B1161">
        <v>2</v>
      </c>
      <c r="C1161" s="1">
        <v>26451</v>
      </c>
      <c r="D1161">
        <v>1</v>
      </c>
      <c r="E1161">
        <v>6</v>
      </c>
      <c r="F1161">
        <v>9.6999999999999993</v>
      </c>
      <c r="G1161">
        <v>18</v>
      </c>
      <c r="H1161">
        <v>3</v>
      </c>
      <c r="I1161">
        <v>1</v>
      </c>
      <c r="J1161">
        <v>1</v>
      </c>
      <c r="K1161">
        <v>0</v>
      </c>
      <c r="L1161">
        <v>451.20001220703102</v>
      </c>
      <c r="M1161">
        <v>1</v>
      </c>
      <c r="N1161">
        <v>0</v>
      </c>
      <c r="O1161">
        <v>0</v>
      </c>
      <c r="P1161">
        <v>0</v>
      </c>
      <c r="Q1161">
        <v>0</v>
      </c>
      <c r="R1161">
        <v>2.2000000000000002</v>
      </c>
      <c r="S1161">
        <v>0</v>
      </c>
      <c r="T1161">
        <v>0</v>
      </c>
      <c r="U1161">
        <v>0</v>
      </c>
      <c r="V1161">
        <v>0</v>
      </c>
      <c r="W1161">
        <v>0</v>
      </c>
      <c r="X1161">
        <v>0</v>
      </c>
      <c r="Y1161">
        <v>0</v>
      </c>
      <c r="Z1161">
        <v>0</v>
      </c>
      <c r="AA1161">
        <v>0</v>
      </c>
      <c r="AB1161">
        <v>0</v>
      </c>
      <c r="AC1161">
        <v>0</v>
      </c>
      <c r="AD1161">
        <v>0</v>
      </c>
      <c r="AE1161">
        <v>6</v>
      </c>
      <c r="AF1161">
        <v>1.5</v>
      </c>
      <c r="AG1161">
        <v>0</v>
      </c>
      <c r="AH1161">
        <v>0</v>
      </c>
      <c r="AI1161">
        <v>0</v>
      </c>
      <c r="AJ1161">
        <v>0</v>
      </c>
      <c r="AK1161">
        <v>0</v>
      </c>
      <c r="AL1161">
        <v>0</v>
      </c>
      <c r="AM1161">
        <v>0</v>
      </c>
      <c r="AN1161">
        <v>0</v>
      </c>
      <c r="AO1161">
        <v>0</v>
      </c>
      <c r="AP1161">
        <v>0</v>
      </c>
      <c r="AQ1161">
        <v>0</v>
      </c>
      <c r="AS1161">
        <v>1</v>
      </c>
      <c r="AT1161">
        <v>1</v>
      </c>
      <c r="AU1161">
        <v>1</v>
      </c>
      <c r="AV1161">
        <v>1</v>
      </c>
      <c r="AW1161">
        <v>1</v>
      </c>
      <c r="AX1161">
        <v>1</v>
      </c>
      <c r="AY1161">
        <v>1</v>
      </c>
      <c r="AZ1161">
        <v>1</v>
      </c>
      <c r="BA1161">
        <v>1</v>
      </c>
      <c r="BB1161">
        <v>1</v>
      </c>
      <c r="BC1161">
        <v>1</v>
      </c>
      <c r="BD1161">
        <v>1</v>
      </c>
      <c r="BE1161">
        <v>1</v>
      </c>
      <c r="BF1161">
        <v>1</v>
      </c>
      <c r="BG1161">
        <v>1</v>
      </c>
      <c r="BH1161">
        <v>1</v>
      </c>
      <c r="BI1161">
        <v>1</v>
      </c>
      <c r="BJ1161">
        <v>1</v>
      </c>
      <c r="BK1161">
        <v>1</v>
      </c>
      <c r="BL1161">
        <v>1</v>
      </c>
      <c r="BM1161">
        <v>1</v>
      </c>
      <c r="BN1161">
        <v>1</v>
      </c>
      <c r="BO1161">
        <v>1</v>
      </c>
      <c r="BP1161">
        <v>1</v>
      </c>
      <c r="BQ1161">
        <v>1</v>
      </c>
      <c r="BR1161">
        <v>1</v>
      </c>
      <c r="BS1161">
        <v>1</v>
      </c>
      <c r="BT1161">
        <v>1</v>
      </c>
      <c r="BU1161">
        <v>1</v>
      </c>
      <c r="BV1161">
        <v>1</v>
      </c>
      <c r="BW1161">
        <v>0</v>
      </c>
    </row>
    <row r="1162" spans="1:75" x14ac:dyDescent="0.25">
      <c r="A1162">
        <v>2449000</v>
      </c>
      <c r="B1162">
        <v>2</v>
      </c>
      <c r="C1162" s="1">
        <v>26481</v>
      </c>
      <c r="D1162">
        <v>1</v>
      </c>
      <c r="E1162">
        <v>7</v>
      </c>
      <c r="F1162">
        <v>24.9</v>
      </c>
      <c r="G1162">
        <v>15</v>
      </c>
      <c r="H1162">
        <v>5</v>
      </c>
      <c r="I1162">
        <v>1</v>
      </c>
      <c r="J1162">
        <v>1</v>
      </c>
      <c r="K1162">
        <v>0</v>
      </c>
      <c r="L1162">
        <v>451.20001220703102</v>
      </c>
      <c r="M1162">
        <v>1</v>
      </c>
      <c r="N1162">
        <v>0</v>
      </c>
      <c r="O1162">
        <v>0</v>
      </c>
      <c r="P1162">
        <v>0</v>
      </c>
      <c r="Q1162">
        <v>0</v>
      </c>
      <c r="R1162">
        <v>0</v>
      </c>
      <c r="S1162">
        <v>3.5</v>
      </c>
      <c r="T1162">
        <v>0</v>
      </c>
      <c r="U1162">
        <v>0</v>
      </c>
      <c r="V1162">
        <v>4.5</v>
      </c>
      <c r="W1162">
        <v>0</v>
      </c>
      <c r="X1162">
        <v>0</v>
      </c>
      <c r="Y1162">
        <v>0</v>
      </c>
      <c r="Z1162">
        <v>3.9</v>
      </c>
      <c r="AA1162">
        <v>0</v>
      </c>
      <c r="AB1162">
        <v>7</v>
      </c>
      <c r="AC1162">
        <v>0</v>
      </c>
      <c r="AD1162">
        <v>0</v>
      </c>
      <c r="AE1162">
        <v>0</v>
      </c>
      <c r="AF1162">
        <v>0</v>
      </c>
      <c r="AG1162">
        <v>0</v>
      </c>
      <c r="AH1162">
        <v>0</v>
      </c>
      <c r="AI1162">
        <v>0</v>
      </c>
      <c r="AJ1162">
        <v>0</v>
      </c>
      <c r="AK1162">
        <v>0</v>
      </c>
      <c r="AL1162">
        <v>0</v>
      </c>
      <c r="AM1162">
        <v>6</v>
      </c>
      <c r="AN1162">
        <v>0</v>
      </c>
      <c r="AO1162">
        <v>0</v>
      </c>
      <c r="AP1162">
        <v>0</v>
      </c>
      <c r="AQ1162">
        <v>0</v>
      </c>
      <c r="AR1162">
        <v>0</v>
      </c>
      <c r="AS1162">
        <v>1</v>
      </c>
      <c r="AT1162">
        <v>1</v>
      </c>
      <c r="AU1162">
        <v>1</v>
      </c>
      <c r="AV1162">
        <v>1</v>
      </c>
      <c r="AW1162">
        <v>1</v>
      </c>
      <c r="AX1162">
        <v>1</v>
      </c>
      <c r="AY1162">
        <v>1</v>
      </c>
      <c r="AZ1162">
        <v>1</v>
      </c>
      <c r="BA1162">
        <v>1</v>
      </c>
      <c r="BB1162">
        <v>1</v>
      </c>
      <c r="BC1162">
        <v>1</v>
      </c>
      <c r="BD1162">
        <v>1</v>
      </c>
      <c r="BE1162">
        <v>1</v>
      </c>
      <c r="BF1162">
        <v>1</v>
      </c>
      <c r="BG1162">
        <v>1</v>
      </c>
      <c r="BH1162">
        <v>1</v>
      </c>
      <c r="BI1162">
        <v>1</v>
      </c>
      <c r="BJ1162">
        <v>1</v>
      </c>
      <c r="BK1162">
        <v>1</v>
      </c>
      <c r="BL1162">
        <v>1</v>
      </c>
      <c r="BM1162">
        <v>1</v>
      </c>
      <c r="BN1162">
        <v>1</v>
      </c>
      <c r="BO1162">
        <v>1</v>
      </c>
      <c r="BP1162">
        <v>1</v>
      </c>
      <c r="BQ1162">
        <v>1</v>
      </c>
      <c r="BR1162">
        <v>1</v>
      </c>
      <c r="BS1162">
        <v>1</v>
      </c>
      <c r="BT1162">
        <v>1</v>
      </c>
      <c r="BU1162">
        <v>1</v>
      </c>
      <c r="BV1162">
        <v>1</v>
      </c>
      <c r="BW1162">
        <v>1</v>
      </c>
    </row>
    <row r="1163" spans="1:75" x14ac:dyDescent="0.25">
      <c r="A1163">
        <v>2449000</v>
      </c>
      <c r="B1163">
        <v>2</v>
      </c>
      <c r="C1163" s="1">
        <v>26512</v>
      </c>
      <c r="D1163">
        <v>1</v>
      </c>
      <c r="E1163">
        <v>25</v>
      </c>
      <c r="F1163">
        <v>53</v>
      </c>
      <c r="G1163">
        <v>4</v>
      </c>
      <c r="H1163">
        <v>6</v>
      </c>
      <c r="I1163">
        <v>1</v>
      </c>
      <c r="J1163">
        <v>1</v>
      </c>
      <c r="K1163">
        <v>0</v>
      </c>
      <c r="L1163">
        <v>451.20001220703102</v>
      </c>
      <c r="M1163">
        <v>1</v>
      </c>
      <c r="N1163">
        <v>0</v>
      </c>
      <c r="O1163">
        <v>0</v>
      </c>
      <c r="P1163">
        <v>0</v>
      </c>
      <c r="Q1163">
        <v>25</v>
      </c>
      <c r="R1163">
        <v>0.6</v>
      </c>
      <c r="S1163">
        <v>3</v>
      </c>
      <c r="T1163">
        <v>0</v>
      </c>
      <c r="U1163">
        <v>0</v>
      </c>
      <c r="V1163">
        <v>0</v>
      </c>
      <c r="W1163">
        <v>0</v>
      </c>
      <c r="X1163">
        <v>0</v>
      </c>
      <c r="Y1163">
        <v>0</v>
      </c>
      <c r="Z1163">
        <v>0</v>
      </c>
      <c r="AA1163">
        <v>0</v>
      </c>
      <c r="AB1163">
        <v>0</v>
      </c>
      <c r="AC1163">
        <v>0</v>
      </c>
      <c r="AD1163">
        <v>0</v>
      </c>
      <c r="AE1163">
        <v>0</v>
      </c>
      <c r="AF1163">
        <v>0</v>
      </c>
      <c r="AG1163">
        <v>0</v>
      </c>
      <c r="AH1163">
        <v>0</v>
      </c>
      <c r="AI1163">
        <v>0</v>
      </c>
      <c r="AJ1163">
        <v>13.6</v>
      </c>
      <c r="AK1163">
        <v>0</v>
      </c>
      <c r="AL1163">
        <v>0</v>
      </c>
      <c r="AM1163">
        <v>0</v>
      </c>
      <c r="AN1163">
        <v>8.4</v>
      </c>
      <c r="AO1163">
        <v>2.4</v>
      </c>
      <c r="AP1163">
        <v>0</v>
      </c>
      <c r="AQ1163">
        <v>0</v>
      </c>
      <c r="AR1163">
        <v>0</v>
      </c>
      <c r="AS1163">
        <v>1</v>
      </c>
      <c r="AT1163">
        <v>1</v>
      </c>
      <c r="AU1163">
        <v>1</v>
      </c>
      <c r="AV1163">
        <v>1</v>
      </c>
      <c r="AW1163">
        <v>1</v>
      </c>
      <c r="AX1163">
        <v>1</v>
      </c>
      <c r="AY1163">
        <v>1</v>
      </c>
      <c r="AZ1163">
        <v>1</v>
      </c>
      <c r="BA1163">
        <v>1</v>
      </c>
      <c r="BB1163">
        <v>1</v>
      </c>
      <c r="BC1163">
        <v>1</v>
      </c>
      <c r="BD1163">
        <v>1</v>
      </c>
      <c r="BE1163">
        <v>1</v>
      </c>
      <c r="BF1163">
        <v>1</v>
      </c>
      <c r="BG1163">
        <v>1</v>
      </c>
      <c r="BH1163">
        <v>1</v>
      </c>
      <c r="BI1163">
        <v>1</v>
      </c>
      <c r="BJ1163">
        <v>1</v>
      </c>
      <c r="BK1163">
        <v>1</v>
      </c>
      <c r="BL1163">
        <v>1</v>
      </c>
      <c r="BM1163">
        <v>1</v>
      </c>
      <c r="BN1163">
        <v>1</v>
      </c>
      <c r="BO1163">
        <v>1</v>
      </c>
      <c r="BP1163">
        <v>1</v>
      </c>
      <c r="BQ1163">
        <v>1</v>
      </c>
      <c r="BR1163">
        <v>1</v>
      </c>
      <c r="BS1163">
        <v>1</v>
      </c>
      <c r="BT1163">
        <v>1</v>
      </c>
      <c r="BU1163">
        <v>1</v>
      </c>
      <c r="BV1163">
        <v>1</v>
      </c>
      <c r="BW1163">
        <v>1</v>
      </c>
    </row>
    <row r="1164" spans="1:75" x14ac:dyDescent="0.25">
      <c r="A1164">
        <v>2449000</v>
      </c>
      <c r="B1164">
        <v>2</v>
      </c>
      <c r="C1164" s="1">
        <v>26543</v>
      </c>
      <c r="D1164">
        <v>1</v>
      </c>
      <c r="E1164">
        <v>58</v>
      </c>
      <c r="F1164">
        <v>137.80000000000001</v>
      </c>
      <c r="G1164">
        <v>29</v>
      </c>
      <c r="H1164">
        <v>9</v>
      </c>
      <c r="I1164">
        <v>1</v>
      </c>
      <c r="J1164">
        <v>1</v>
      </c>
      <c r="K1164">
        <v>0</v>
      </c>
      <c r="L1164">
        <v>451.20001220703102</v>
      </c>
      <c r="M1164">
        <v>1</v>
      </c>
      <c r="N1164">
        <v>0</v>
      </c>
      <c r="O1164">
        <v>0</v>
      </c>
      <c r="P1164">
        <v>4.2</v>
      </c>
      <c r="Q1164">
        <v>0</v>
      </c>
      <c r="R1164">
        <v>15</v>
      </c>
      <c r="S1164">
        <v>20.6</v>
      </c>
      <c r="T1164">
        <v>4.5999999999999996</v>
      </c>
      <c r="U1164">
        <v>0</v>
      </c>
      <c r="V1164">
        <v>0</v>
      </c>
      <c r="W1164">
        <v>0.6</v>
      </c>
      <c r="X1164">
        <v>0</v>
      </c>
      <c r="Y1164">
        <v>0</v>
      </c>
      <c r="Z1164">
        <v>0</v>
      </c>
      <c r="AA1164">
        <v>0</v>
      </c>
      <c r="AB1164">
        <v>0</v>
      </c>
      <c r="AC1164">
        <v>0</v>
      </c>
      <c r="AD1164">
        <v>0</v>
      </c>
      <c r="AE1164">
        <v>0</v>
      </c>
      <c r="AF1164">
        <v>0</v>
      </c>
      <c r="AG1164">
        <v>0</v>
      </c>
      <c r="AH1164">
        <v>0</v>
      </c>
      <c r="AI1164">
        <v>0</v>
      </c>
      <c r="AJ1164">
        <v>0</v>
      </c>
      <c r="AK1164">
        <v>0</v>
      </c>
      <c r="AL1164">
        <v>2.4</v>
      </c>
      <c r="AM1164">
        <v>0</v>
      </c>
      <c r="AN1164">
        <v>2.4</v>
      </c>
      <c r="AO1164">
        <v>30</v>
      </c>
      <c r="AP1164">
        <v>58</v>
      </c>
      <c r="AQ1164">
        <v>0</v>
      </c>
      <c r="AS1164">
        <v>1</v>
      </c>
      <c r="AT1164">
        <v>1</v>
      </c>
      <c r="AU1164">
        <v>1</v>
      </c>
      <c r="AV1164">
        <v>1</v>
      </c>
      <c r="AW1164">
        <v>1</v>
      </c>
      <c r="AX1164">
        <v>1</v>
      </c>
      <c r="AY1164">
        <v>1</v>
      </c>
      <c r="AZ1164">
        <v>1</v>
      </c>
      <c r="BA1164">
        <v>1</v>
      </c>
      <c r="BB1164">
        <v>1</v>
      </c>
      <c r="BC1164">
        <v>1</v>
      </c>
      <c r="BD1164">
        <v>1</v>
      </c>
      <c r="BE1164">
        <v>1</v>
      </c>
      <c r="BF1164">
        <v>1</v>
      </c>
      <c r="BG1164">
        <v>1</v>
      </c>
      <c r="BH1164">
        <v>1</v>
      </c>
      <c r="BI1164">
        <v>1</v>
      </c>
      <c r="BJ1164">
        <v>1</v>
      </c>
      <c r="BK1164">
        <v>1</v>
      </c>
      <c r="BL1164">
        <v>1</v>
      </c>
      <c r="BM1164">
        <v>1</v>
      </c>
      <c r="BN1164">
        <v>1</v>
      </c>
      <c r="BO1164">
        <v>1</v>
      </c>
      <c r="BP1164">
        <v>1</v>
      </c>
      <c r="BQ1164">
        <v>1</v>
      </c>
      <c r="BR1164">
        <v>1</v>
      </c>
      <c r="BS1164">
        <v>1</v>
      </c>
      <c r="BT1164">
        <v>1</v>
      </c>
      <c r="BU1164">
        <v>1</v>
      </c>
      <c r="BV1164">
        <v>1</v>
      </c>
      <c r="BW1164">
        <v>0</v>
      </c>
    </row>
    <row r="1165" spans="1:75" x14ac:dyDescent="0.25">
      <c r="A1165">
        <v>2449000</v>
      </c>
      <c r="B1165">
        <v>2</v>
      </c>
      <c r="C1165" s="1">
        <v>26573</v>
      </c>
      <c r="D1165">
        <v>1</v>
      </c>
      <c r="F1165">
        <v>110</v>
      </c>
      <c r="J1165">
        <v>2</v>
      </c>
      <c r="K1165">
        <v>0</v>
      </c>
      <c r="L1165">
        <v>451.20001220703102</v>
      </c>
      <c r="M1165">
        <v>1</v>
      </c>
      <c r="P1165">
        <v>0</v>
      </c>
      <c r="Q1165">
        <v>6.4</v>
      </c>
      <c r="R1165">
        <v>5.0999999999999996</v>
      </c>
      <c r="S1165">
        <v>0</v>
      </c>
      <c r="T1165">
        <v>0</v>
      </c>
      <c r="U1165">
        <v>0</v>
      </c>
      <c r="V1165">
        <v>0</v>
      </c>
      <c r="W1165">
        <v>4.3</v>
      </c>
      <c r="X1165">
        <v>0</v>
      </c>
      <c r="Y1165">
        <v>0</v>
      </c>
      <c r="Z1165">
        <v>0</v>
      </c>
      <c r="AA1165">
        <v>0</v>
      </c>
      <c r="AB1165">
        <v>34</v>
      </c>
      <c r="AC1165">
        <v>0</v>
      </c>
      <c r="AD1165">
        <v>0</v>
      </c>
      <c r="AE1165">
        <v>0</v>
      </c>
      <c r="AF1165">
        <v>0</v>
      </c>
      <c r="AG1165">
        <v>0</v>
      </c>
      <c r="AH1165">
        <v>0</v>
      </c>
      <c r="AI1165">
        <v>0</v>
      </c>
      <c r="AJ1165">
        <v>0</v>
      </c>
      <c r="AK1165">
        <v>0</v>
      </c>
      <c r="AL1165">
        <v>0</v>
      </c>
      <c r="AM1165">
        <v>0</v>
      </c>
      <c r="AN1165">
        <v>0</v>
      </c>
      <c r="AO1165">
        <v>0</v>
      </c>
      <c r="AP1165">
        <v>0</v>
      </c>
      <c r="AQ1165">
        <v>0</v>
      </c>
      <c r="AR1165">
        <v>0</v>
      </c>
      <c r="AS1165">
        <v>1</v>
      </c>
      <c r="AT1165">
        <v>1</v>
      </c>
      <c r="AU1165">
        <v>1</v>
      </c>
      <c r="AV1165">
        <v>1</v>
      </c>
      <c r="AW1165">
        <v>1</v>
      </c>
      <c r="AX1165">
        <v>1</v>
      </c>
      <c r="AY1165">
        <v>1</v>
      </c>
      <c r="AZ1165">
        <v>1</v>
      </c>
      <c r="BA1165">
        <v>1</v>
      </c>
      <c r="BB1165">
        <v>1</v>
      </c>
      <c r="BC1165">
        <v>1</v>
      </c>
      <c r="BD1165">
        <v>1</v>
      </c>
      <c r="BE1165">
        <v>1</v>
      </c>
      <c r="BF1165">
        <v>1</v>
      </c>
      <c r="BG1165">
        <v>1</v>
      </c>
      <c r="BH1165">
        <v>1</v>
      </c>
      <c r="BI1165">
        <v>1</v>
      </c>
      <c r="BJ1165">
        <v>1</v>
      </c>
      <c r="BK1165">
        <v>1</v>
      </c>
      <c r="BL1165">
        <v>1</v>
      </c>
      <c r="BM1165">
        <v>1</v>
      </c>
      <c r="BN1165">
        <v>1</v>
      </c>
      <c r="BO1165">
        <v>1</v>
      </c>
      <c r="BP1165">
        <v>1</v>
      </c>
      <c r="BQ1165">
        <v>1</v>
      </c>
      <c r="BR1165">
        <v>1</v>
      </c>
      <c r="BS1165">
        <v>1</v>
      </c>
      <c r="BT1165">
        <v>1</v>
      </c>
      <c r="BU1165">
        <v>1</v>
      </c>
      <c r="BV1165">
        <v>1</v>
      </c>
      <c r="BW1165">
        <v>1</v>
      </c>
    </row>
    <row r="1166" spans="1:75" x14ac:dyDescent="0.25">
      <c r="A1166">
        <v>2449000</v>
      </c>
      <c r="B1166">
        <v>2</v>
      </c>
      <c r="C1166" s="1">
        <v>26604</v>
      </c>
      <c r="D1166">
        <v>1</v>
      </c>
      <c r="F1166">
        <v>33</v>
      </c>
      <c r="J1166">
        <v>2</v>
      </c>
      <c r="K1166">
        <v>0</v>
      </c>
      <c r="L1166">
        <v>451.20001220703102</v>
      </c>
      <c r="M1166">
        <v>1</v>
      </c>
      <c r="P1166">
        <v>0</v>
      </c>
      <c r="Q1166">
        <v>0</v>
      </c>
      <c r="R1166">
        <v>0</v>
      </c>
      <c r="S1166">
        <v>0</v>
      </c>
      <c r="T1166">
        <v>0</v>
      </c>
      <c r="U1166">
        <v>1.1000000000000001</v>
      </c>
      <c r="V1166">
        <v>0</v>
      </c>
      <c r="W1166">
        <v>0</v>
      </c>
      <c r="X1166">
        <v>0</v>
      </c>
      <c r="Y1166">
        <v>0</v>
      </c>
      <c r="Z1166">
        <v>0</v>
      </c>
      <c r="AA1166">
        <v>0</v>
      </c>
      <c r="AB1166">
        <v>0</v>
      </c>
      <c r="AC1166">
        <v>0</v>
      </c>
      <c r="AD1166">
        <v>0</v>
      </c>
      <c r="AE1166">
        <v>0</v>
      </c>
      <c r="AF1166">
        <v>0</v>
      </c>
      <c r="AG1166">
        <v>0</v>
      </c>
      <c r="AH1166">
        <v>2.6</v>
      </c>
      <c r="AI1166">
        <v>0</v>
      </c>
      <c r="AJ1166">
        <v>0</v>
      </c>
      <c r="AK1166">
        <v>0</v>
      </c>
      <c r="AL1166">
        <v>0</v>
      </c>
      <c r="AM1166">
        <v>2</v>
      </c>
      <c r="AN1166">
        <v>0</v>
      </c>
      <c r="AO1166">
        <v>0</v>
      </c>
      <c r="AP1166">
        <v>0</v>
      </c>
      <c r="AQ1166">
        <v>0</v>
      </c>
      <c r="AS1166">
        <v>1</v>
      </c>
      <c r="AT1166">
        <v>1</v>
      </c>
      <c r="AU1166">
        <v>1</v>
      </c>
      <c r="AV1166">
        <v>1</v>
      </c>
      <c r="AW1166">
        <v>1</v>
      </c>
      <c r="AX1166">
        <v>1</v>
      </c>
      <c r="AY1166">
        <v>1</v>
      </c>
      <c r="AZ1166">
        <v>1</v>
      </c>
      <c r="BA1166">
        <v>1</v>
      </c>
      <c r="BB1166">
        <v>1</v>
      </c>
      <c r="BC1166">
        <v>1</v>
      </c>
      <c r="BD1166">
        <v>1</v>
      </c>
      <c r="BE1166">
        <v>1</v>
      </c>
      <c r="BF1166">
        <v>1</v>
      </c>
      <c r="BG1166">
        <v>1</v>
      </c>
      <c r="BH1166">
        <v>1</v>
      </c>
      <c r="BI1166">
        <v>1</v>
      </c>
      <c r="BJ1166">
        <v>1</v>
      </c>
      <c r="BK1166">
        <v>1</v>
      </c>
      <c r="BL1166">
        <v>1</v>
      </c>
      <c r="BM1166">
        <v>1</v>
      </c>
      <c r="BN1166">
        <v>1</v>
      </c>
      <c r="BO1166">
        <v>1</v>
      </c>
      <c r="BP1166">
        <v>1</v>
      </c>
      <c r="BQ1166">
        <v>1</v>
      </c>
      <c r="BR1166">
        <v>1</v>
      </c>
      <c r="BS1166">
        <v>1</v>
      </c>
      <c r="BT1166">
        <v>1</v>
      </c>
      <c r="BU1166">
        <v>1</v>
      </c>
      <c r="BV1166">
        <v>1</v>
      </c>
      <c r="BW1166">
        <v>0</v>
      </c>
    </row>
    <row r="1167" spans="1:75" x14ac:dyDescent="0.25">
      <c r="A1167">
        <v>2449000</v>
      </c>
      <c r="B1167">
        <v>2</v>
      </c>
      <c r="C1167" s="1">
        <v>26634</v>
      </c>
      <c r="D1167">
        <v>1</v>
      </c>
      <c r="F1167">
        <v>83</v>
      </c>
      <c r="J1167">
        <v>2</v>
      </c>
      <c r="K1167">
        <v>0</v>
      </c>
      <c r="L1167">
        <v>451.20001220703102</v>
      </c>
      <c r="M1167">
        <v>1</v>
      </c>
      <c r="N1167">
        <v>9</v>
      </c>
      <c r="O1167">
        <v>5.6</v>
      </c>
      <c r="P1167">
        <v>0</v>
      </c>
      <c r="Q1167">
        <v>7</v>
      </c>
      <c r="T1167">
        <v>7</v>
      </c>
      <c r="U1167">
        <v>0</v>
      </c>
      <c r="V1167">
        <v>0</v>
      </c>
      <c r="W1167">
        <v>0</v>
      </c>
      <c r="X1167">
        <v>0</v>
      </c>
      <c r="Y1167">
        <v>0</v>
      </c>
      <c r="Z1167">
        <v>0</v>
      </c>
      <c r="AA1167">
        <v>0</v>
      </c>
      <c r="AB1167">
        <v>0</v>
      </c>
      <c r="AC1167">
        <v>0</v>
      </c>
      <c r="AD1167">
        <v>0</v>
      </c>
      <c r="AE1167">
        <v>0</v>
      </c>
      <c r="AF1167">
        <v>0</v>
      </c>
      <c r="AG1167">
        <v>0</v>
      </c>
      <c r="AH1167">
        <v>0</v>
      </c>
      <c r="AI1167">
        <v>0</v>
      </c>
      <c r="AJ1167">
        <v>5.0999999999999996</v>
      </c>
      <c r="AK1167">
        <v>0.4</v>
      </c>
      <c r="AL1167">
        <v>0</v>
      </c>
      <c r="AM1167">
        <v>0</v>
      </c>
      <c r="AN1167">
        <v>0</v>
      </c>
      <c r="AO1167">
        <v>0</v>
      </c>
      <c r="AP1167">
        <v>0</v>
      </c>
      <c r="AQ1167">
        <v>2.2999999999999998</v>
      </c>
      <c r="AR1167">
        <v>0</v>
      </c>
      <c r="AS1167">
        <v>1</v>
      </c>
      <c r="AT1167">
        <v>1</v>
      </c>
      <c r="AU1167">
        <v>1</v>
      </c>
      <c r="AV1167">
        <v>1</v>
      </c>
      <c r="AW1167">
        <v>1</v>
      </c>
      <c r="AX1167">
        <v>1</v>
      </c>
      <c r="AY1167">
        <v>1</v>
      </c>
      <c r="AZ1167">
        <v>1</v>
      </c>
      <c r="BA1167">
        <v>1</v>
      </c>
      <c r="BB1167">
        <v>1</v>
      </c>
      <c r="BC1167">
        <v>1</v>
      </c>
      <c r="BD1167">
        <v>1</v>
      </c>
      <c r="BE1167">
        <v>1</v>
      </c>
      <c r="BF1167">
        <v>1</v>
      </c>
      <c r="BG1167">
        <v>1</v>
      </c>
      <c r="BH1167">
        <v>1</v>
      </c>
      <c r="BI1167">
        <v>1</v>
      </c>
      <c r="BJ1167">
        <v>1</v>
      </c>
      <c r="BK1167">
        <v>1</v>
      </c>
      <c r="BL1167">
        <v>1</v>
      </c>
      <c r="BM1167">
        <v>1</v>
      </c>
      <c r="BN1167">
        <v>1</v>
      </c>
      <c r="BO1167">
        <v>1</v>
      </c>
      <c r="BP1167">
        <v>1</v>
      </c>
      <c r="BQ1167">
        <v>1</v>
      </c>
      <c r="BR1167">
        <v>1</v>
      </c>
      <c r="BS1167">
        <v>1</v>
      </c>
      <c r="BT1167">
        <v>1</v>
      </c>
      <c r="BU1167">
        <v>1</v>
      </c>
      <c r="BV1167">
        <v>1</v>
      </c>
      <c r="BW1167">
        <v>1</v>
      </c>
    </row>
    <row r="1168" spans="1:75" x14ac:dyDescent="0.25">
      <c r="A1168">
        <v>2449000</v>
      </c>
      <c r="B1168">
        <v>2</v>
      </c>
      <c r="C1168" s="1">
        <v>26665</v>
      </c>
      <c r="D1168">
        <v>1</v>
      </c>
      <c r="E1168">
        <v>36</v>
      </c>
      <c r="F1168">
        <v>130.1</v>
      </c>
      <c r="G1168">
        <v>3</v>
      </c>
      <c r="H1168">
        <v>12</v>
      </c>
      <c r="I1168">
        <v>1</v>
      </c>
      <c r="J1168">
        <v>1</v>
      </c>
      <c r="K1168">
        <v>0</v>
      </c>
      <c r="L1168">
        <v>1105</v>
      </c>
      <c r="M1168">
        <v>1</v>
      </c>
      <c r="N1168">
        <v>0</v>
      </c>
      <c r="O1168">
        <v>0</v>
      </c>
      <c r="P1168">
        <v>36</v>
      </c>
      <c r="Q1168">
        <v>2.2000000000000002</v>
      </c>
      <c r="R1168">
        <v>4.2</v>
      </c>
      <c r="S1168">
        <v>5</v>
      </c>
      <c r="T1168">
        <v>0</v>
      </c>
      <c r="U1168">
        <v>10.4</v>
      </c>
      <c r="V1168">
        <v>15.6</v>
      </c>
      <c r="W1168">
        <v>5</v>
      </c>
      <c r="X1168">
        <v>0</v>
      </c>
      <c r="Y1168">
        <v>4</v>
      </c>
      <c r="Z1168">
        <v>0</v>
      </c>
      <c r="AA1168">
        <v>0</v>
      </c>
      <c r="AB1168">
        <v>8</v>
      </c>
      <c r="AC1168">
        <v>0</v>
      </c>
      <c r="AD1168">
        <v>0</v>
      </c>
      <c r="AE1168">
        <v>0</v>
      </c>
      <c r="AF1168">
        <v>0</v>
      </c>
      <c r="AG1168">
        <v>0</v>
      </c>
      <c r="AH1168">
        <v>15.2</v>
      </c>
      <c r="AI1168">
        <v>13</v>
      </c>
      <c r="AJ1168">
        <v>0</v>
      </c>
      <c r="AK1168">
        <v>11.5</v>
      </c>
      <c r="AL1168">
        <v>0</v>
      </c>
      <c r="AM1168">
        <v>0</v>
      </c>
      <c r="AN1168">
        <v>0</v>
      </c>
      <c r="AO1168">
        <v>0</v>
      </c>
      <c r="AP1168">
        <v>0</v>
      </c>
      <c r="AQ1168">
        <v>0</v>
      </c>
      <c r="AR1168">
        <v>0</v>
      </c>
      <c r="AS1168">
        <v>1</v>
      </c>
      <c r="AT1168">
        <v>1</v>
      </c>
      <c r="AU1168">
        <v>1</v>
      </c>
      <c r="AV1168">
        <v>1</v>
      </c>
      <c r="AW1168">
        <v>1</v>
      </c>
      <c r="AX1168">
        <v>1</v>
      </c>
      <c r="AY1168">
        <v>1</v>
      </c>
      <c r="AZ1168">
        <v>1</v>
      </c>
      <c r="BA1168">
        <v>1</v>
      </c>
      <c r="BB1168">
        <v>1</v>
      </c>
      <c r="BC1168">
        <v>1</v>
      </c>
      <c r="BD1168">
        <v>1</v>
      </c>
      <c r="BE1168">
        <v>1</v>
      </c>
      <c r="BF1168">
        <v>1</v>
      </c>
      <c r="BG1168">
        <v>1</v>
      </c>
      <c r="BH1168">
        <v>1</v>
      </c>
      <c r="BI1168">
        <v>1</v>
      </c>
      <c r="BJ1168">
        <v>1</v>
      </c>
      <c r="BK1168">
        <v>1</v>
      </c>
      <c r="BL1168">
        <v>1</v>
      </c>
      <c r="BM1168">
        <v>1</v>
      </c>
      <c r="BN1168">
        <v>1</v>
      </c>
      <c r="BO1168">
        <v>1</v>
      </c>
      <c r="BP1168">
        <v>1</v>
      </c>
      <c r="BQ1168">
        <v>1</v>
      </c>
      <c r="BR1168">
        <v>1</v>
      </c>
      <c r="BS1168">
        <v>1</v>
      </c>
      <c r="BT1168">
        <v>1</v>
      </c>
      <c r="BU1168">
        <v>1</v>
      </c>
      <c r="BV1168">
        <v>1</v>
      </c>
      <c r="BW1168">
        <v>1</v>
      </c>
    </row>
    <row r="1169" spans="1:75" x14ac:dyDescent="0.25">
      <c r="A1169">
        <v>2449000</v>
      </c>
      <c r="B1169">
        <v>2</v>
      </c>
      <c r="C1169" s="1">
        <v>26696</v>
      </c>
      <c r="D1169">
        <v>1</v>
      </c>
      <c r="E1169">
        <v>50</v>
      </c>
      <c r="F1169">
        <v>100</v>
      </c>
      <c r="G1169">
        <v>16</v>
      </c>
      <c r="H1169">
        <v>2</v>
      </c>
      <c r="I1169">
        <v>1</v>
      </c>
      <c r="J1169">
        <v>1</v>
      </c>
      <c r="K1169">
        <v>0</v>
      </c>
      <c r="L1169">
        <v>1105</v>
      </c>
      <c r="M1169">
        <v>1</v>
      </c>
      <c r="N1169">
        <v>0</v>
      </c>
      <c r="O1169">
        <v>0</v>
      </c>
      <c r="P1169">
        <v>0</v>
      </c>
      <c r="Q1169">
        <v>0</v>
      </c>
      <c r="R1169">
        <v>0</v>
      </c>
      <c r="S1169">
        <v>0</v>
      </c>
      <c r="T1169">
        <v>0</v>
      </c>
      <c r="U1169">
        <v>0</v>
      </c>
      <c r="V1169">
        <v>0</v>
      </c>
      <c r="W1169">
        <v>0</v>
      </c>
      <c r="X1169">
        <v>0</v>
      </c>
      <c r="Y1169">
        <v>0</v>
      </c>
      <c r="Z1169">
        <v>0</v>
      </c>
      <c r="AA1169">
        <v>0</v>
      </c>
      <c r="AB1169">
        <v>0</v>
      </c>
      <c r="AC1169">
        <v>50</v>
      </c>
      <c r="AD1169">
        <v>0</v>
      </c>
      <c r="AE1169">
        <v>0</v>
      </c>
      <c r="AF1169">
        <v>0</v>
      </c>
      <c r="AG1169">
        <v>0</v>
      </c>
      <c r="AH1169">
        <v>50</v>
      </c>
      <c r="AI1169">
        <v>0</v>
      </c>
      <c r="AJ1169">
        <v>0</v>
      </c>
      <c r="AK1169">
        <v>0</v>
      </c>
      <c r="AL1169">
        <v>0</v>
      </c>
      <c r="AM1169">
        <v>0</v>
      </c>
      <c r="AN1169">
        <v>0</v>
      </c>
      <c r="AO1169">
        <v>0</v>
      </c>
      <c r="AS1169">
        <v>1</v>
      </c>
      <c r="AT1169">
        <v>1</v>
      </c>
      <c r="AU1169">
        <v>1</v>
      </c>
      <c r="AV1169">
        <v>1</v>
      </c>
      <c r="AW1169">
        <v>1</v>
      </c>
      <c r="AX1169">
        <v>1</v>
      </c>
      <c r="AY1169">
        <v>1</v>
      </c>
      <c r="AZ1169">
        <v>1</v>
      </c>
      <c r="BA1169">
        <v>1</v>
      </c>
      <c r="BB1169">
        <v>1</v>
      </c>
      <c r="BC1169">
        <v>1</v>
      </c>
      <c r="BD1169">
        <v>1</v>
      </c>
      <c r="BE1169">
        <v>1</v>
      </c>
      <c r="BF1169">
        <v>1</v>
      </c>
      <c r="BG1169">
        <v>1</v>
      </c>
      <c r="BH1169">
        <v>1</v>
      </c>
      <c r="BI1169">
        <v>1</v>
      </c>
      <c r="BJ1169">
        <v>1</v>
      </c>
      <c r="BK1169">
        <v>1</v>
      </c>
      <c r="BL1169">
        <v>1</v>
      </c>
      <c r="BM1169">
        <v>1</v>
      </c>
      <c r="BN1169">
        <v>1</v>
      </c>
      <c r="BO1169">
        <v>1</v>
      </c>
      <c r="BP1169">
        <v>1</v>
      </c>
      <c r="BQ1169">
        <v>1</v>
      </c>
      <c r="BR1169">
        <v>1</v>
      </c>
      <c r="BS1169">
        <v>1</v>
      </c>
      <c r="BT1169">
        <v>1</v>
      </c>
      <c r="BU1169">
        <v>0</v>
      </c>
      <c r="BV1169">
        <v>0</v>
      </c>
      <c r="BW1169">
        <v>0</v>
      </c>
    </row>
    <row r="1170" spans="1:75" x14ac:dyDescent="0.25">
      <c r="A1170">
        <v>2449000</v>
      </c>
      <c r="B1170">
        <v>2</v>
      </c>
      <c r="C1170" s="1">
        <v>26724</v>
      </c>
      <c r="D1170">
        <v>1</v>
      </c>
      <c r="E1170">
        <v>50</v>
      </c>
      <c r="F1170">
        <v>51.2</v>
      </c>
      <c r="G1170">
        <v>8</v>
      </c>
      <c r="H1170">
        <v>2</v>
      </c>
      <c r="I1170">
        <v>1</v>
      </c>
      <c r="J1170">
        <v>1</v>
      </c>
      <c r="K1170">
        <v>0</v>
      </c>
      <c r="L1170">
        <v>1105</v>
      </c>
      <c r="M1170">
        <v>1</v>
      </c>
      <c r="N1170">
        <v>0</v>
      </c>
      <c r="O1170">
        <v>0</v>
      </c>
      <c r="P1170">
        <v>0</v>
      </c>
      <c r="Q1170">
        <v>0</v>
      </c>
      <c r="R1170">
        <v>0</v>
      </c>
      <c r="S1170">
        <v>0</v>
      </c>
      <c r="T1170">
        <v>0</v>
      </c>
      <c r="U1170">
        <v>50</v>
      </c>
      <c r="V1170">
        <v>0</v>
      </c>
      <c r="W1170">
        <v>0</v>
      </c>
      <c r="X1170">
        <v>1.2</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1</v>
      </c>
      <c r="AT1170">
        <v>1</v>
      </c>
      <c r="AU1170">
        <v>1</v>
      </c>
      <c r="AV1170">
        <v>1</v>
      </c>
      <c r="AW1170">
        <v>1</v>
      </c>
      <c r="AX1170">
        <v>1</v>
      </c>
      <c r="AY1170">
        <v>1</v>
      </c>
      <c r="AZ1170">
        <v>1</v>
      </c>
      <c r="BA1170">
        <v>1</v>
      </c>
      <c r="BB1170">
        <v>1</v>
      </c>
      <c r="BC1170">
        <v>1</v>
      </c>
      <c r="BD1170">
        <v>1</v>
      </c>
      <c r="BE1170">
        <v>1</v>
      </c>
      <c r="BF1170">
        <v>1</v>
      </c>
      <c r="BG1170">
        <v>1</v>
      </c>
      <c r="BH1170">
        <v>1</v>
      </c>
      <c r="BI1170">
        <v>1</v>
      </c>
      <c r="BJ1170">
        <v>1</v>
      </c>
      <c r="BK1170">
        <v>1</v>
      </c>
      <c r="BL1170">
        <v>1</v>
      </c>
      <c r="BM1170">
        <v>1</v>
      </c>
      <c r="BN1170">
        <v>1</v>
      </c>
      <c r="BO1170">
        <v>1</v>
      </c>
      <c r="BP1170">
        <v>1</v>
      </c>
      <c r="BQ1170">
        <v>1</v>
      </c>
      <c r="BR1170">
        <v>1</v>
      </c>
      <c r="BS1170">
        <v>1</v>
      </c>
      <c r="BT1170">
        <v>1</v>
      </c>
      <c r="BU1170">
        <v>1</v>
      </c>
      <c r="BV1170">
        <v>1</v>
      </c>
      <c r="BW1170">
        <v>1</v>
      </c>
    </row>
    <row r="1171" spans="1:75" x14ac:dyDescent="0.25">
      <c r="A1171">
        <v>2449000</v>
      </c>
      <c r="B1171">
        <v>2</v>
      </c>
      <c r="C1171" s="1">
        <v>26755</v>
      </c>
      <c r="D1171">
        <v>1</v>
      </c>
      <c r="E1171">
        <v>7.5</v>
      </c>
      <c r="F1171">
        <v>20.9</v>
      </c>
      <c r="G1171">
        <v>6</v>
      </c>
      <c r="H1171">
        <v>4</v>
      </c>
      <c r="I1171">
        <v>1</v>
      </c>
      <c r="J1171">
        <v>1</v>
      </c>
      <c r="K1171">
        <v>0</v>
      </c>
      <c r="L1171">
        <v>1105</v>
      </c>
      <c r="M1171">
        <v>1</v>
      </c>
      <c r="N1171">
        <v>0</v>
      </c>
      <c r="O1171">
        <v>0</v>
      </c>
      <c r="P1171">
        <v>0</v>
      </c>
      <c r="Q1171">
        <v>7</v>
      </c>
      <c r="R1171">
        <v>0</v>
      </c>
      <c r="S1171">
        <v>7.5</v>
      </c>
      <c r="T1171">
        <v>0</v>
      </c>
      <c r="U1171">
        <v>0</v>
      </c>
      <c r="V1171">
        <v>0</v>
      </c>
      <c r="W1171">
        <v>0</v>
      </c>
      <c r="X1171">
        <v>4.2</v>
      </c>
      <c r="Y1171">
        <v>0</v>
      </c>
      <c r="Z1171">
        <v>0</v>
      </c>
      <c r="AA1171">
        <v>0</v>
      </c>
      <c r="AB1171">
        <v>0</v>
      </c>
      <c r="AC1171">
        <v>0</v>
      </c>
      <c r="AD1171">
        <v>0</v>
      </c>
      <c r="AE1171">
        <v>0</v>
      </c>
      <c r="AF1171">
        <v>2.2000000000000002</v>
      </c>
      <c r="AG1171">
        <v>0</v>
      </c>
      <c r="AH1171">
        <v>0</v>
      </c>
      <c r="AI1171">
        <v>0</v>
      </c>
      <c r="AJ1171">
        <v>0</v>
      </c>
      <c r="AK1171">
        <v>0</v>
      </c>
      <c r="AL1171">
        <v>0</v>
      </c>
      <c r="AM1171">
        <v>0</v>
      </c>
      <c r="AN1171">
        <v>0</v>
      </c>
      <c r="AO1171">
        <v>0</v>
      </c>
      <c r="AP1171">
        <v>0</v>
      </c>
      <c r="AQ1171">
        <v>0</v>
      </c>
      <c r="AS1171">
        <v>1</v>
      </c>
      <c r="AT1171">
        <v>1</v>
      </c>
      <c r="AU1171">
        <v>1</v>
      </c>
      <c r="AV1171">
        <v>1</v>
      </c>
      <c r="AW1171">
        <v>1</v>
      </c>
      <c r="AX1171">
        <v>1</v>
      </c>
      <c r="AY1171">
        <v>1</v>
      </c>
      <c r="AZ1171">
        <v>1</v>
      </c>
      <c r="BA1171">
        <v>1</v>
      </c>
      <c r="BB1171">
        <v>1</v>
      </c>
      <c r="BC1171">
        <v>1</v>
      </c>
      <c r="BD1171">
        <v>1</v>
      </c>
      <c r="BE1171">
        <v>1</v>
      </c>
      <c r="BF1171">
        <v>1</v>
      </c>
      <c r="BG1171">
        <v>1</v>
      </c>
      <c r="BH1171">
        <v>1</v>
      </c>
      <c r="BI1171">
        <v>1</v>
      </c>
      <c r="BJ1171">
        <v>1</v>
      </c>
      <c r="BK1171">
        <v>1</v>
      </c>
      <c r="BL1171">
        <v>1</v>
      </c>
      <c r="BM1171">
        <v>1</v>
      </c>
      <c r="BN1171">
        <v>1</v>
      </c>
      <c r="BO1171">
        <v>1</v>
      </c>
      <c r="BP1171">
        <v>1</v>
      </c>
      <c r="BQ1171">
        <v>1</v>
      </c>
      <c r="BR1171">
        <v>1</v>
      </c>
      <c r="BS1171">
        <v>1</v>
      </c>
      <c r="BT1171">
        <v>1</v>
      </c>
      <c r="BU1171">
        <v>1</v>
      </c>
      <c r="BV1171">
        <v>1</v>
      </c>
      <c r="BW1171">
        <v>0</v>
      </c>
    </row>
    <row r="1172" spans="1:75" x14ac:dyDescent="0.25">
      <c r="A1172">
        <v>2449000</v>
      </c>
      <c r="B1172">
        <v>2</v>
      </c>
      <c r="C1172" s="1">
        <v>26785</v>
      </c>
      <c r="D1172">
        <v>1</v>
      </c>
      <c r="E1172">
        <v>16</v>
      </c>
      <c r="F1172">
        <v>48.9</v>
      </c>
      <c r="G1172">
        <v>22</v>
      </c>
      <c r="H1172">
        <v>6</v>
      </c>
      <c r="I1172">
        <v>1</v>
      </c>
      <c r="J1172">
        <v>1</v>
      </c>
      <c r="K1172">
        <v>0</v>
      </c>
      <c r="L1172">
        <v>1105</v>
      </c>
      <c r="M1172">
        <v>1</v>
      </c>
      <c r="N1172">
        <v>0</v>
      </c>
      <c r="O1172">
        <v>0</v>
      </c>
      <c r="P1172">
        <v>14</v>
      </c>
      <c r="Q1172">
        <v>0</v>
      </c>
      <c r="R1172">
        <v>0</v>
      </c>
      <c r="S1172">
        <v>3.2</v>
      </c>
      <c r="T1172">
        <v>0</v>
      </c>
      <c r="U1172">
        <v>0</v>
      </c>
      <c r="V1172">
        <v>0</v>
      </c>
      <c r="W1172">
        <v>0</v>
      </c>
      <c r="X1172">
        <v>0</v>
      </c>
      <c r="Y1172">
        <v>0</v>
      </c>
      <c r="Z1172">
        <v>0</v>
      </c>
      <c r="AA1172">
        <v>0</v>
      </c>
      <c r="AB1172">
        <v>0</v>
      </c>
      <c r="AC1172">
        <v>0</v>
      </c>
      <c r="AD1172">
        <v>0</v>
      </c>
      <c r="AE1172">
        <v>0</v>
      </c>
      <c r="AF1172">
        <v>0</v>
      </c>
      <c r="AG1172">
        <v>0</v>
      </c>
      <c r="AH1172">
        <v>12</v>
      </c>
      <c r="AI1172">
        <v>16</v>
      </c>
      <c r="AJ1172">
        <v>2.4</v>
      </c>
      <c r="AK1172">
        <v>0</v>
      </c>
      <c r="AL1172">
        <v>1.3</v>
      </c>
      <c r="AM1172">
        <v>0</v>
      </c>
      <c r="AN1172">
        <v>0</v>
      </c>
      <c r="AO1172">
        <v>0</v>
      </c>
      <c r="AP1172">
        <v>0</v>
      </c>
      <c r="AQ1172">
        <v>0</v>
      </c>
      <c r="AR1172">
        <v>0</v>
      </c>
      <c r="AS1172">
        <v>1</v>
      </c>
      <c r="AT1172">
        <v>1</v>
      </c>
      <c r="AU1172">
        <v>1</v>
      </c>
      <c r="AV1172">
        <v>1</v>
      </c>
      <c r="AW1172">
        <v>1</v>
      </c>
      <c r="AX1172">
        <v>1</v>
      </c>
      <c r="AY1172">
        <v>1</v>
      </c>
      <c r="AZ1172">
        <v>1</v>
      </c>
      <c r="BA1172">
        <v>1</v>
      </c>
      <c r="BB1172">
        <v>1</v>
      </c>
      <c r="BC1172">
        <v>1</v>
      </c>
      <c r="BD1172">
        <v>1</v>
      </c>
      <c r="BE1172">
        <v>1</v>
      </c>
      <c r="BF1172">
        <v>1</v>
      </c>
      <c r="BG1172">
        <v>1</v>
      </c>
      <c r="BH1172">
        <v>1</v>
      </c>
      <c r="BI1172">
        <v>1</v>
      </c>
      <c r="BJ1172">
        <v>1</v>
      </c>
      <c r="BK1172">
        <v>1</v>
      </c>
      <c r="BL1172">
        <v>1</v>
      </c>
      <c r="BM1172">
        <v>1</v>
      </c>
      <c r="BN1172">
        <v>1</v>
      </c>
      <c r="BO1172">
        <v>1</v>
      </c>
      <c r="BP1172">
        <v>1</v>
      </c>
      <c r="BQ1172">
        <v>1</v>
      </c>
      <c r="BR1172">
        <v>1</v>
      </c>
      <c r="BS1172">
        <v>1</v>
      </c>
      <c r="BT1172">
        <v>1</v>
      </c>
      <c r="BU1172">
        <v>1</v>
      </c>
      <c r="BV1172">
        <v>1</v>
      </c>
      <c r="BW1172">
        <v>1</v>
      </c>
    </row>
    <row r="1173" spans="1:75" x14ac:dyDescent="0.25">
      <c r="A1173">
        <v>2449000</v>
      </c>
      <c r="B1173">
        <v>2</v>
      </c>
      <c r="C1173" s="1">
        <v>26816</v>
      </c>
      <c r="D1173">
        <v>1</v>
      </c>
      <c r="E1173">
        <v>30</v>
      </c>
      <c r="F1173">
        <v>134.1</v>
      </c>
      <c r="G1173">
        <v>18</v>
      </c>
      <c r="H1173">
        <v>12</v>
      </c>
      <c r="I1173">
        <v>1</v>
      </c>
      <c r="J1173">
        <v>1</v>
      </c>
      <c r="K1173">
        <v>0</v>
      </c>
      <c r="L1173">
        <v>1105</v>
      </c>
      <c r="M1173">
        <v>1</v>
      </c>
      <c r="N1173">
        <v>0</v>
      </c>
      <c r="O1173">
        <v>0</v>
      </c>
      <c r="P1173">
        <v>0</v>
      </c>
      <c r="Q1173">
        <v>0</v>
      </c>
      <c r="R1173">
        <v>18</v>
      </c>
      <c r="S1173">
        <v>0</v>
      </c>
      <c r="T1173">
        <v>0</v>
      </c>
      <c r="U1173">
        <v>1.2</v>
      </c>
      <c r="V1173">
        <v>4.5</v>
      </c>
      <c r="W1173">
        <v>12</v>
      </c>
      <c r="X1173">
        <v>0</v>
      </c>
      <c r="Y1173">
        <v>0</v>
      </c>
      <c r="Z1173">
        <v>0</v>
      </c>
      <c r="AA1173">
        <v>1.5</v>
      </c>
      <c r="AB1173">
        <v>0</v>
      </c>
      <c r="AC1173">
        <v>0</v>
      </c>
      <c r="AD1173">
        <v>0</v>
      </c>
      <c r="AE1173">
        <v>30</v>
      </c>
      <c r="AF1173">
        <v>0</v>
      </c>
      <c r="AG1173">
        <v>0</v>
      </c>
      <c r="AH1173">
        <v>1.3</v>
      </c>
      <c r="AI1173">
        <v>3.3</v>
      </c>
      <c r="AJ1173">
        <v>5.5</v>
      </c>
      <c r="AK1173">
        <v>6.8</v>
      </c>
      <c r="AL1173">
        <v>25</v>
      </c>
      <c r="AM1173">
        <v>0</v>
      </c>
      <c r="AN1173">
        <v>0</v>
      </c>
      <c r="AO1173">
        <v>0</v>
      </c>
      <c r="AP1173">
        <v>0</v>
      </c>
      <c r="AQ1173">
        <v>25</v>
      </c>
      <c r="AS1173">
        <v>1</v>
      </c>
      <c r="AT1173">
        <v>1</v>
      </c>
      <c r="AU1173">
        <v>1</v>
      </c>
      <c r="AV1173">
        <v>1</v>
      </c>
      <c r="AW1173">
        <v>1</v>
      </c>
      <c r="AX1173">
        <v>1</v>
      </c>
      <c r="AY1173">
        <v>1</v>
      </c>
      <c r="AZ1173">
        <v>1</v>
      </c>
      <c r="BA1173">
        <v>1</v>
      </c>
      <c r="BB1173">
        <v>1</v>
      </c>
      <c r="BC1173">
        <v>1</v>
      </c>
      <c r="BD1173">
        <v>1</v>
      </c>
      <c r="BE1173">
        <v>1</v>
      </c>
      <c r="BF1173">
        <v>1</v>
      </c>
      <c r="BG1173">
        <v>1</v>
      </c>
      <c r="BH1173">
        <v>1</v>
      </c>
      <c r="BI1173">
        <v>1</v>
      </c>
      <c r="BJ1173">
        <v>1</v>
      </c>
      <c r="BK1173">
        <v>1</v>
      </c>
      <c r="BL1173">
        <v>1</v>
      </c>
      <c r="BM1173">
        <v>1</v>
      </c>
      <c r="BN1173">
        <v>1</v>
      </c>
      <c r="BO1173">
        <v>1</v>
      </c>
      <c r="BP1173">
        <v>1</v>
      </c>
      <c r="BQ1173">
        <v>1</v>
      </c>
      <c r="BR1173">
        <v>1</v>
      </c>
      <c r="BS1173">
        <v>1</v>
      </c>
      <c r="BT1173">
        <v>1</v>
      </c>
      <c r="BU1173">
        <v>1</v>
      </c>
      <c r="BV1173">
        <v>1</v>
      </c>
      <c r="BW1173">
        <v>0</v>
      </c>
    </row>
    <row r="1174" spans="1:75" x14ac:dyDescent="0.25">
      <c r="A1174">
        <v>2449000</v>
      </c>
      <c r="B1174">
        <v>2</v>
      </c>
      <c r="C1174" s="1">
        <v>26846</v>
      </c>
      <c r="D1174">
        <v>1</v>
      </c>
      <c r="E1174">
        <v>25</v>
      </c>
      <c r="F1174">
        <v>88.6</v>
      </c>
      <c r="G1174">
        <v>1</v>
      </c>
      <c r="H1174">
        <v>6</v>
      </c>
      <c r="I1174">
        <v>1</v>
      </c>
      <c r="J1174">
        <v>1</v>
      </c>
      <c r="K1174">
        <v>0</v>
      </c>
      <c r="L1174">
        <v>1105</v>
      </c>
      <c r="M1174">
        <v>1</v>
      </c>
      <c r="N1174">
        <v>25</v>
      </c>
      <c r="O1174">
        <v>25</v>
      </c>
      <c r="P1174">
        <v>0</v>
      </c>
      <c r="Q1174">
        <v>9.1</v>
      </c>
      <c r="R1174">
        <v>0</v>
      </c>
      <c r="S1174">
        <v>0</v>
      </c>
      <c r="T1174">
        <v>0</v>
      </c>
      <c r="U1174">
        <v>0</v>
      </c>
      <c r="V1174">
        <v>0</v>
      </c>
      <c r="W1174">
        <v>0</v>
      </c>
      <c r="X1174">
        <v>0</v>
      </c>
      <c r="Y1174">
        <v>0</v>
      </c>
      <c r="Z1174">
        <v>0</v>
      </c>
      <c r="AA1174">
        <v>0</v>
      </c>
      <c r="AB1174">
        <v>0</v>
      </c>
      <c r="AC1174">
        <v>0</v>
      </c>
      <c r="AD1174">
        <v>0</v>
      </c>
      <c r="AE1174">
        <v>0</v>
      </c>
      <c r="AF1174">
        <v>1.5</v>
      </c>
      <c r="AG1174">
        <v>3</v>
      </c>
      <c r="AH1174">
        <v>25</v>
      </c>
      <c r="AI1174">
        <v>0</v>
      </c>
      <c r="AJ1174">
        <v>0</v>
      </c>
      <c r="AK1174">
        <v>0</v>
      </c>
      <c r="AL1174">
        <v>0</v>
      </c>
      <c r="AM1174">
        <v>0</v>
      </c>
      <c r="AN1174">
        <v>0</v>
      </c>
      <c r="AO1174">
        <v>0</v>
      </c>
      <c r="AP1174">
        <v>0</v>
      </c>
      <c r="AQ1174">
        <v>0</v>
      </c>
      <c r="AR1174">
        <v>0</v>
      </c>
      <c r="AS1174">
        <v>1</v>
      </c>
      <c r="AT1174">
        <v>1</v>
      </c>
      <c r="AU1174">
        <v>1</v>
      </c>
      <c r="AV1174">
        <v>1</v>
      </c>
      <c r="AW1174">
        <v>1</v>
      </c>
      <c r="AX1174">
        <v>1</v>
      </c>
      <c r="AY1174">
        <v>1</v>
      </c>
      <c r="AZ1174">
        <v>1</v>
      </c>
      <c r="BA1174">
        <v>1</v>
      </c>
      <c r="BB1174">
        <v>1</v>
      </c>
      <c r="BC1174">
        <v>1</v>
      </c>
      <c r="BD1174">
        <v>1</v>
      </c>
      <c r="BE1174">
        <v>1</v>
      </c>
      <c r="BF1174">
        <v>1</v>
      </c>
      <c r="BG1174">
        <v>1</v>
      </c>
      <c r="BH1174">
        <v>1</v>
      </c>
      <c r="BI1174">
        <v>1</v>
      </c>
      <c r="BJ1174">
        <v>1</v>
      </c>
      <c r="BK1174">
        <v>1</v>
      </c>
      <c r="BL1174">
        <v>1</v>
      </c>
      <c r="BM1174">
        <v>1</v>
      </c>
      <c r="BN1174">
        <v>1</v>
      </c>
      <c r="BO1174">
        <v>1</v>
      </c>
      <c r="BP1174">
        <v>1</v>
      </c>
      <c r="BQ1174">
        <v>1</v>
      </c>
      <c r="BR1174">
        <v>1</v>
      </c>
      <c r="BS1174">
        <v>1</v>
      </c>
      <c r="BT1174">
        <v>1</v>
      </c>
      <c r="BU1174">
        <v>1</v>
      </c>
      <c r="BV1174">
        <v>1</v>
      </c>
      <c r="BW1174">
        <v>1</v>
      </c>
    </row>
    <row r="1175" spans="1:75" x14ac:dyDescent="0.25">
      <c r="A1175">
        <v>2449000</v>
      </c>
      <c r="B1175">
        <v>2</v>
      </c>
      <c r="C1175" s="1">
        <v>26877</v>
      </c>
      <c r="D1175">
        <v>1</v>
      </c>
      <c r="E1175">
        <v>75.2</v>
      </c>
      <c r="F1175">
        <v>172.4</v>
      </c>
      <c r="G1175">
        <v>28</v>
      </c>
      <c r="H1175">
        <v>6</v>
      </c>
      <c r="I1175">
        <v>1</v>
      </c>
      <c r="J1175">
        <v>1</v>
      </c>
      <c r="K1175">
        <v>0</v>
      </c>
      <c r="L1175">
        <v>1105</v>
      </c>
      <c r="M1175">
        <v>1</v>
      </c>
      <c r="N1175">
        <v>0</v>
      </c>
      <c r="O1175">
        <v>0</v>
      </c>
      <c r="P1175">
        <v>0</v>
      </c>
      <c r="Q1175">
        <v>2.2000000000000002</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17</v>
      </c>
      <c r="AK1175">
        <v>0</v>
      </c>
      <c r="AL1175">
        <v>3</v>
      </c>
      <c r="AM1175">
        <v>25</v>
      </c>
      <c r="AN1175">
        <v>50</v>
      </c>
      <c r="AO1175">
        <v>75.2</v>
      </c>
      <c r="AP1175">
        <v>0</v>
      </c>
      <c r="AQ1175">
        <v>0</v>
      </c>
      <c r="AR1175">
        <v>0</v>
      </c>
      <c r="AS1175">
        <v>1</v>
      </c>
      <c r="AT1175">
        <v>1</v>
      </c>
      <c r="AU1175">
        <v>1</v>
      </c>
      <c r="AV1175">
        <v>1</v>
      </c>
      <c r="AW1175">
        <v>1</v>
      </c>
      <c r="AX1175">
        <v>1</v>
      </c>
      <c r="AY1175">
        <v>1</v>
      </c>
      <c r="AZ1175">
        <v>1</v>
      </c>
      <c r="BA1175">
        <v>1</v>
      </c>
      <c r="BB1175">
        <v>1</v>
      </c>
      <c r="BC1175">
        <v>1</v>
      </c>
      <c r="BD1175">
        <v>1</v>
      </c>
      <c r="BE1175">
        <v>1</v>
      </c>
      <c r="BF1175">
        <v>1</v>
      </c>
      <c r="BG1175">
        <v>1</v>
      </c>
      <c r="BH1175">
        <v>1</v>
      </c>
      <c r="BI1175">
        <v>1</v>
      </c>
      <c r="BJ1175">
        <v>1</v>
      </c>
      <c r="BK1175">
        <v>1</v>
      </c>
      <c r="BL1175">
        <v>1</v>
      </c>
      <c r="BM1175">
        <v>1</v>
      </c>
      <c r="BN1175">
        <v>1</v>
      </c>
      <c r="BO1175">
        <v>1</v>
      </c>
      <c r="BP1175">
        <v>1</v>
      </c>
      <c r="BQ1175">
        <v>1</v>
      </c>
      <c r="BR1175">
        <v>1</v>
      </c>
      <c r="BS1175">
        <v>1</v>
      </c>
      <c r="BT1175">
        <v>1</v>
      </c>
      <c r="BU1175">
        <v>1</v>
      </c>
      <c r="BV1175">
        <v>1</v>
      </c>
      <c r="BW1175">
        <v>1</v>
      </c>
    </row>
    <row r="1176" spans="1:75" x14ac:dyDescent="0.25">
      <c r="A1176">
        <v>2449000</v>
      </c>
      <c r="B1176">
        <v>2</v>
      </c>
      <c r="C1176" s="1">
        <v>26908</v>
      </c>
      <c r="D1176">
        <v>1</v>
      </c>
      <c r="E1176">
        <v>50</v>
      </c>
      <c r="F1176">
        <v>88.6</v>
      </c>
      <c r="G1176">
        <v>14</v>
      </c>
      <c r="H1176">
        <v>7</v>
      </c>
      <c r="I1176">
        <v>1</v>
      </c>
      <c r="J1176">
        <v>1</v>
      </c>
      <c r="K1176">
        <v>0</v>
      </c>
      <c r="L1176">
        <v>1105</v>
      </c>
      <c r="M1176">
        <v>1</v>
      </c>
      <c r="N1176">
        <v>0</v>
      </c>
      <c r="O1176">
        <v>0</v>
      </c>
      <c r="P1176">
        <v>0</v>
      </c>
      <c r="Q1176">
        <v>0</v>
      </c>
      <c r="R1176">
        <v>0</v>
      </c>
      <c r="S1176">
        <v>0</v>
      </c>
      <c r="T1176">
        <v>3</v>
      </c>
      <c r="U1176">
        <v>0</v>
      </c>
      <c r="V1176">
        <v>0</v>
      </c>
      <c r="W1176">
        <v>0</v>
      </c>
      <c r="X1176">
        <v>6</v>
      </c>
      <c r="Y1176">
        <v>0</v>
      </c>
      <c r="Z1176">
        <v>2.2999999999999998</v>
      </c>
      <c r="AA1176">
        <v>50</v>
      </c>
      <c r="AB1176">
        <v>0</v>
      </c>
      <c r="AC1176">
        <v>0</v>
      </c>
      <c r="AD1176">
        <v>0</v>
      </c>
      <c r="AE1176">
        <v>0</v>
      </c>
      <c r="AF1176">
        <v>0</v>
      </c>
      <c r="AG1176">
        <v>0</v>
      </c>
      <c r="AH1176">
        <v>22</v>
      </c>
      <c r="AI1176">
        <v>0</v>
      </c>
      <c r="AJ1176">
        <v>0</v>
      </c>
      <c r="AK1176">
        <v>0</v>
      </c>
      <c r="AL1176">
        <v>0</v>
      </c>
      <c r="AM1176">
        <v>4</v>
      </c>
      <c r="AN1176">
        <v>0</v>
      </c>
      <c r="AO1176">
        <v>0</v>
      </c>
      <c r="AP1176">
        <v>0</v>
      </c>
      <c r="AQ1176">
        <v>1.3</v>
      </c>
      <c r="AS1176">
        <v>1</v>
      </c>
      <c r="AT1176">
        <v>1</v>
      </c>
      <c r="AU1176">
        <v>1</v>
      </c>
      <c r="AV1176">
        <v>1</v>
      </c>
      <c r="AW1176">
        <v>1</v>
      </c>
      <c r="AX1176">
        <v>1</v>
      </c>
      <c r="AY1176">
        <v>1</v>
      </c>
      <c r="AZ1176">
        <v>1</v>
      </c>
      <c r="BA1176">
        <v>1</v>
      </c>
      <c r="BB1176">
        <v>1</v>
      </c>
      <c r="BC1176">
        <v>1</v>
      </c>
      <c r="BD1176">
        <v>1</v>
      </c>
      <c r="BE1176">
        <v>1</v>
      </c>
      <c r="BF1176">
        <v>1</v>
      </c>
      <c r="BG1176">
        <v>1</v>
      </c>
      <c r="BH1176">
        <v>1</v>
      </c>
      <c r="BI1176">
        <v>1</v>
      </c>
      <c r="BJ1176">
        <v>1</v>
      </c>
      <c r="BK1176">
        <v>1</v>
      </c>
      <c r="BL1176">
        <v>1</v>
      </c>
      <c r="BM1176">
        <v>1</v>
      </c>
      <c r="BN1176">
        <v>1</v>
      </c>
      <c r="BO1176">
        <v>1</v>
      </c>
      <c r="BP1176">
        <v>1</v>
      </c>
      <c r="BQ1176">
        <v>1</v>
      </c>
      <c r="BR1176">
        <v>1</v>
      </c>
      <c r="BS1176">
        <v>1</v>
      </c>
      <c r="BT1176">
        <v>1</v>
      </c>
      <c r="BU1176">
        <v>1</v>
      </c>
      <c r="BV1176">
        <v>1</v>
      </c>
      <c r="BW1176">
        <v>0</v>
      </c>
    </row>
    <row r="1177" spans="1:75" x14ac:dyDescent="0.25">
      <c r="A1177">
        <v>2449000</v>
      </c>
      <c r="B1177">
        <v>2</v>
      </c>
      <c r="C1177" s="1">
        <v>26938</v>
      </c>
      <c r="D1177">
        <v>1</v>
      </c>
      <c r="E1177">
        <v>25</v>
      </c>
      <c r="F1177">
        <v>96.2</v>
      </c>
      <c r="G1177">
        <v>26</v>
      </c>
      <c r="H1177">
        <v>6</v>
      </c>
      <c r="I1177">
        <v>1</v>
      </c>
      <c r="J1177">
        <v>1</v>
      </c>
      <c r="K1177">
        <v>0</v>
      </c>
      <c r="L1177">
        <v>1105</v>
      </c>
      <c r="M1177">
        <v>1</v>
      </c>
      <c r="N1177">
        <v>0</v>
      </c>
      <c r="O1177">
        <v>0</v>
      </c>
      <c r="P1177">
        <v>0</v>
      </c>
      <c r="Q1177">
        <v>0</v>
      </c>
      <c r="R1177">
        <v>0</v>
      </c>
      <c r="S1177">
        <v>0</v>
      </c>
      <c r="T1177">
        <v>0</v>
      </c>
      <c r="U1177">
        <v>1.2</v>
      </c>
      <c r="V1177">
        <v>0</v>
      </c>
      <c r="W1177">
        <v>0</v>
      </c>
      <c r="X1177">
        <v>22</v>
      </c>
      <c r="Y1177">
        <v>0</v>
      </c>
      <c r="Z1177">
        <v>0</v>
      </c>
      <c r="AA1177">
        <v>0</v>
      </c>
      <c r="AB1177">
        <v>0</v>
      </c>
      <c r="AC1177">
        <v>0</v>
      </c>
      <c r="AD1177">
        <v>0</v>
      </c>
      <c r="AE1177">
        <v>0</v>
      </c>
      <c r="AF1177">
        <v>0</v>
      </c>
      <c r="AG1177">
        <v>0</v>
      </c>
      <c r="AH1177">
        <v>0</v>
      </c>
      <c r="AI1177">
        <v>0</v>
      </c>
      <c r="AJ1177">
        <v>0</v>
      </c>
      <c r="AK1177">
        <v>22</v>
      </c>
      <c r="AL1177">
        <v>0</v>
      </c>
      <c r="AM1177">
        <v>25</v>
      </c>
      <c r="AN1177">
        <v>0</v>
      </c>
      <c r="AO1177">
        <v>0</v>
      </c>
      <c r="AP1177">
        <v>0</v>
      </c>
      <c r="AQ1177">
        <v>10</v>
      </c>
      <c r="AR1177">
        <v>16</v>
      </c>
      <c r="AS1177">
        <v>1</v>
      </c>
      <c r="AT1177">
        <v>1</v>
      </c>
      <c r="AU1177">
        <v>1</v>
      </c>
      <c r="AV1177">
        <v>1</v>
      </c>
      <c r="AW1177">
        <v>1</v>
      </c>
      <c r="AX1177">
        <v>1</v>
      </c>
      <c r="AY1177">
        <v>1</v>
      </c>
      <c r="AZ1177">
        <v>1</v>
      </c>
      <c r="BA1177">
        <v>1</v>
      </c>
      <c r="BB1177">
        <v>1</v>
      </c>
      <c r="BC1177">
        <v>1</v>
      </c>
      <c r="BD1177">
        <v>1</v>
      </c>
      <c r="BE1177">
        <v>1</v>
      </c>
      <c r="BF1177">
        <v>1</v>
      </c>
      <c r="BG1177">
        <v>1</v>
      </c>
      <c r="BH1177">
        <v>1</v>
      </c>
      <c r="BI1177">
        <v>1</v>
      </c>
      <c r="BJ1177">
        <v>1</v>
      </c>
      <c r="BK1177">
        <v>1</v>
      </c>
      <c r="BL1177">
        <v>1</v>
      </c>
      <c r="BM1177">
        <v>1</v>
      </c>
      <c r="BN1177">
        <v>1</v>
      </c>
      <c r="BO1177">
        <v>1</v>
      </c>
      <c r="BP1177">
        <v>1</v>
      </c>
      <c r="BQ1177">
        <v>1</v>
      </c>
      <c r="BR1177">
        <v>1</v>
      </c>
      <c r="BS1177">
        <v>1</v>
      </c>
      <c r="BT1177">
        <v>1</v>
      </c>
      <c r="BU1177">
        <v>1</v>
      </c>
      <c r="BV1177">
        <v>1</v>
      </c>
      <c r="BW1177">
        <v>1</v>
      </c>
    </row>
    <row r="1178" spans="1:75" x14ac:dyDescent="0.25">
      <c r="A1178">
        <v>2449000</v>
      </c>
      <c r="B1178">
        <v>2</v>
      </c>
      <c r="C1178" s="1">
        <v>26969</v>
      </c>
      <c r="D1178">
        <v>1</v>
      </c>
      <c r="E1178">
        <v>18</v>
      </c>
      <c r="F1178">
        <v>20.5</v>
      </c>
      <c r="G1178">
        <v>19</v>
      </c>
      <c r="H1178">
        <v>2</v>
      </c>
      <c r="I1178">
        <v>1</v>
      </c>
      <c r="J1178">
        <v>1</v>
      </c>
      <c r="K1178">
        <v>0</v>
      </c>
      <c r="L1178">
        <v>1105</v>
      </c>
      <c r="M1178">
        <v>1</v>
      </c>
      <c r="N1178">
        <v>0</v>
      </c>
      <c r="O1178">
        <v>0</v>
      </c>
      <c r="P1178">
        <v>0</v>
      </c>
      <c r="Q1178">
        <v>0</v>
      </c>
      <c r="R1178">
        <v>0</v>
      </c>
      <c r="S1178">
        <v>0</v>
      </c>
      <c r="T1178">
        <v>0</v>
      </c>
      <c r="U1178">
        <v>0</v>
      </c>
      <c r="V1178">
        <v>0</v>
      </c>
      <c r="W1178">
        <v>0</v>
      </c>
      <c r="X1178">
        <v>0</v>
      </c>
      <c r="Y1178">
        <v>0</v>
      </c>
      <c r="Z1178">
        <v>0</v>
      </c>
      <c r="AA1178">
        <v>0</v>
      </c>
      <c r="AB1178">
        <v>0</v>
      </c>
      <c r="AC1178">
        <v>0</v>
      </c>
      <c r="AD1178">
        <v>0</v>
      </c>
      <c r="AE1178">
        <v>2.5</v>
      </c>
      <c r="AF1178">
        <v>18</v>
      </c>
      <c r="AG1178">
        <v>0</v>
      </c>
      <c r="AH1178">
        <v>0</v>
      </c>
      <c r="AI1178">
        <v>0</v>
      </c>
      <c r="AJ1178">
        <v>0</v>
      </c>
      <c r="AK1178">
        <v>0</v>
      </c>
      <c r="AL1178">
        <v>0</v>
      </c>
      <c r="AM1178">
        <v>0</v>
      </c>
      <c r="AN1178">
        <v>0</v>
      </c>
      <c r="AO1178">
        <v>0</v>
      </c>
      <c r="AP1178">
        <v>0</v>
      </c>
      <c r="AQ1178">
        <v>0</v>
      </c>
      <c r="AS1178">
        <v>1</v>
      </c>
      <c r="AT1178">
        <v>1</v>
      </c>
      <c r="AU1178">
        <v>1</v>
      </c>
      <c r="AV1178">
        <v>1</v>
      </c>
      <c r="AW1178">
        <v>1</v>
      </c>
      <c r="AX1178">
        <v>1</v>
      </c>
      <c r="AY1178">
        <v>1</v>
      </c>
      <c r="AZ1178">
        <v>1</v>
      </c>
      <c r="BA1178">
        <v>1</v>
      </c>
      <c r="BB1178">
        <v>1</v>
      </c>
      <c r="BC1178">
        <v>1</v>
      </c>
      <c r="BD1178">
        <v>1</v>
      </c>
      <c r="BE1178">
        <v>1</v>
      </c>
      <c r="BF1178">
        <v>1</v>
      </c>
      <c r="BG1178">
        <v>1</v>
      </c>
      <c r="BH1178">
        <v>1</v>
      </c>
      <c r="BI1178">
        <v>1</v>
      </c>
      <c r="BJ1178">
        <v>1</v>
      </c>
      <c r="BK1178">
        <v>1</v>
      </c>
      <c r="BL1178">
        <v>1</v>
      </c>
      <c r="BM1178">
        <v>1</v>
      </c>
      <c r="BN1178">
        <v>1</v>
      </c>
      <c r="BO1178">
        <v>1</v>
      </c>
      <c r="BP1178">
        <v>1</v>
      </c>
      <c r="BQ1178">
        <v>1</v>
      </c>
      <c r="BR1178">
        <v>1</v>
      </c>
      <c r="BS1178">
        <v>1</v>
      </c>
      <c r="BT1178">
        <v>1</v>
      </c>
      <c r="BU1178">
        <v>1</v>
      </c>
      <c r="BV1178">
        <v>1</v>
      </c>
      <c r="BW1178">
        <v>0</v>
      </c>
    </row>
    <row r="1179" spans="1:75" x14ac:dyDescent="0.25">
      <c r="A1179">
        <v>2449000</v>
      </c>
      <c r="B1179">
        <v>2</v>
      </c>
      <c r="C1179" s="1">
        <v>26999</v>
      </c>
      <c r="D1179">
        <v>1</v>
      </c>
      <c r="E1179">
        <v>30</v>
      </c>
      <c r="F1179">
        <v>153.5</v>
      </c>
      <c r="G1179">
        <v>20</v>
      </c>
      <c r="H1179">
        <v>7</v>
      </c>
      <c r="I1179">
        <v>1</v>
      </c>
      <c r="J1179">
        <v>1</v>
      </c>
      <c r="K1179">
        <v>0</v>
      </c>
      <c r="L1179">
        <v>1105</v>
      </c>
      <c r="M1179">
        <v>1</v>
      </c>
      <c r="N1179">
        <v>0</v>
      </c>
      <c r="O1179">
        <v>0</v>
      </c>
      <c r="P1179">
        <v>20</v>
      </c>
      <c r="Q1179">
        <v>0</v>
      </c>
      <c r="R1179">
        <v>0</v>
      </c>
      <c r="S1179">
        <v>0</v>
      </c>
      <c r="T1179">
        <v>0</v>
      </c>
      <c r="U1179">
        <v>0</v>
      </c>
      <c r="V1179">
        <v>0</v>
      </c>
      <c r="W1179">
        <v>0</v>
      </c>
      <c r="X1179">
        <v>0</v>
      </c>
      <c r="Y1179">
        <v>0</v>
      </c>
      <c r="Z1179">
        <v>0</v>
      </c>
      <c r="AA1179">
        <v>0</v>
      </c>
      <c r="AB1179">
        <v>0</v>
      </c>
      <c r="AC1179">
        <v>0</v>
      </c>
      <c r="AD1179">
        <v>0</v>
      </c>
      <c r="AE1179">
        <v>25</v>
      </c>
      <c r="AF1179">
        <v>0</v>
      </c>
      <c r="AG1179">
        <v>30</v>
      </c>
      <c r="AH1179">
        <v>0</v>
      </c>
      <c r="AI1179">
        <v>0</v>
      </c>
      <c r="AJ1179">
        <v>27</v>
      </c>
      <c r="AK1179">
        <v>0</v>
      </c>
      <c r="AL1179">
        <v>25</v>
      </c>
      <c r="AM1179">
        <v>0</v>
      </c>
      <c r="AN1179">
        <v>0</v>
      </c>
      <c r="AO1179">
        <v>1.5</v>
      </c>
      <c r="AP1179">
        <v>0</v>
      </c>
      <c r="AQ1179">
        <v>25</v>
      </c>
      <c r="AR1179">
        <v>0</v>
      </c>
      <c r="AS1179">
        <v>1</v>
      </c>
      <c r="AT1179">
        <v>1</v>
      </c>
      <c r="AU1179">
        <v>1</v>
      </c>
      <c r="AV1179">
        <v>1</v>
      </c>
      <c r="AW1179">
        <v>1</v>
      </c>
      <c r="AX1179">
        <v>1</v>
      </c>
      <c r="AY1179">
        <v>1</v>
      </c>
      <c r="AZ1179">
        <v>1</v>
      </c>
      <c r="BA1179">
        <v>1</v>
      </c>
      <c r="BB1179">
        <v>1</v>
      </c>
      <c r="BC1179">
        <v>1</v>
      </c>
      <c r="BD1179">
        <v>1</v>
      </c>
      <c r="BE1179">
        <v>1</v>
      </c>
      <c r="BF1179">
        <v>1</v>
      </c>
      <c r="BG1179">
        <v>1</v>
      </c>
      <c r="BH1179">
        <v>1</v>
      </c>
      <c r="BI1179">
        <v>1</v>
      </c>
      <c r="BJ1179">
        <v>1</v>
      </c>
      <c r="BK1179">
        <v>1</v>
      </c>
      <c r="BL1179">
        <v>1</v>
      </c>
      <c r="BM1179">
        <v>1</v>
      </c>
      <c r="BN1179">
        <v>1</v>
      </c>
      <c r="BO1179">
        <v>1</v>
      </c>
      <c r="BP1179">
        <v>1</v>
      </c>
      <c r="BQ1179">
        <v>1</v>
      </c>
      <c r="BR1179">
        <v>1</v>
      </c>
      <c r="BS1179">
        <v>1</v>
      </c>
      <c r="BT1179">
        <v>1</v>
      </c>
      <c r="BU1179">
        <v>1</v>
      </c>
      <c r="BV1179">
        <v>1</v>
      </c>
      <c r="BW1179">
        <v>1</v>
      </c>
    </row>
    <row r="1180" spans="1:75" x14ac:dyDescent="0.25">
      <c r="A1180">
        <v>2449000</v>
      </c>
      <c r="B1180">
        <v>2</v>
      </c>
      <c r="C1180" s="1">
        <v>27030</v>
      </c>
      <c r="D1180">
        <v>1</v>
      </c>
      <c r="E1180">
        <v>75</v>
      </c>
      <c r="F1180">
        <v>253.5</v>
      </c>
      <c r="G1180">
        <v>9</v>
      </c>
      <c r="H1180">
        <v>14</v>
      </c>
      <c r="I1180">
        <v>1</v>
      </c>
      <c r="J1180">
        <v>1</v>
      </c>
      <c r="K1180">
        <v>0</v>
      </c>
      <c r="L1180">
        <v>1240.90002441406</v>
      </c>
      <c r="M1180">
        <v>1</v>
      </c>
      <c r="N1180">
        <v>0</v>
      </c>
      <c r="O1180">
        <v>0</v>
      </c>
      <c r="P1180">
        <v>7.2</v>
      </c>
      <c r="Q1180">
        <v>0</v>
      </c>
      <c r="R1180">
        <v>0</v>
      </c>
      <c r="S1180">
        <v>0</v>
      </c>
      <c r="T1180">
        <v>0</v>
      </c>
      <c r="U1180">
        <v>0</v>
      </c>
      <c r="V1180">
        <v>75</v>
      </c>
      <c r="W1180">
        <v>14</v>
      </c>
      <c r="X1180">
        <v>25</v>
      </c>
      <c r="Y1180">
        <v>0</v>
      </c>
      <c r="Z1180">
        <v>0</v>
      </c>
      <c r="AA1180">
        <v>1.8</v>
      </c>
      <c r="AB1180">
        <v>25</v>
      </c>
      <c r="AC1180">
        <v>14</v>
      </c>
      <c r="AD1180">
        <v>25</v>
      </c>
      <c r="AE1180">
        <v>11</v>
      </c>
      <c r="AF1180">
        <v>14</v>
      </c>
      <c r="AG1180">
        <v>0</v>
      </c>
      <c r="AH1180">
        <v>0</v>
      </c>
      <c r="AI1180">
        <v>0</v>
      </c>
      <c r="AJ1180">
        <v>14</v>
      </c>
      <c r="AK1180">
        <v>16</v>
      </c>
      <c r="AL1180">
        <v>0</v>
      </c>
      <c r="AM1180">
        <v>0</v>
      </c>
      <c r="AN1180">
        <v>7</v>
      </c>
      <c r="AO1180">
        <v>0</v>
      </c>
      <c r="AP1180">
        <v>0</v>
      </c>
      <c r="AQ1180">
        <v>0</v>
      </c>
      <c r="AR1180">
        <v>4.5</v>
      </c>
      <c r="AS1180">
        <v>1</v>
      </c>
      <c r="AT1180">
        <v>1</v>
      </c>
      <c r="AU1180">
        <v>1</v>
      </c>
      <c r="AV1180">
        <v>1</v>
      </c>
      <c r="AW1180">
        <v>1</v>
      </c>
      <c r="AX1180">
        <v>1</v>
      </c>
      <c r="AY1180">
        <v>1</v>
      </c>
      <c r="AZ1180">
        <v>1</v>
      </c>
      <c r="BA1180">
        <v>1</v>
      </c>
      <c r="BB1180">
        <v>1</v>
      </c>
      <c r="BC1180">
        <v>1</v>
      </c>
      <c r="BD1180">
        <v>1</v>
      </c>
      <c r="BE1180">
        <v>1</v>
      </c>
      <c r="BF1180">
        <v>1</v>
      </c>
      <c r="BG1180">
        <v>1</v>
      </c>
      <c r="BH1180">
        <v>1</v>
      </c>
      <c r="BI1180">
        <v>1</v>
      </c>
      <c r="BJ1180">
        <v>1</v>
      </c>
      <c r="BK1180">
        <v>1</v>
      </c>
      <c r="BL1180">
        <v>1</v>
      </c>
      <c r="BM1180">
        <v>1</v>
      </c>
      <c r="BN1180">
        <v>1</v>
      </c>
      <c r="BO1180">
        <v>1</v>
      </c>
      <c r="BP1180">
        <v>1</v>
      </c>
      <c r="BQ1180">
        <v>1</v>
      </c>
      <c r="BR1180">
        <v>1</v>
      </c>
      <c r="BS1180">
        <v>1</v>
      </c>
      <c r="BT1180">
        <v>1</v>
      </c>
      <c r="BU1180">
        <v>1</v>
      </c>
      <c r="BV1180">
        <v>1</v>
      </c>
      <c r="BW1180">
        <v>1</v>
      </c>
    </row>
    <row r="1181" spans="1:75" x14ac:dyDescent="0.25">
      <c r="A1181">
        <v>2449000</v>
      </c>
      <c r="B1181">
        <v>2</v>
      </c>
      <c r="C1181" s="1">
        <v>27061</v>
      </c>
      <c r="D1181">
        <v>1</v>
      </c>
      <c r="E1181">
        <v>32</v>
      </c>
      <c r="F1181">
        <v>82</v>
      </c>
      <c r="G1181">
        <v>20</v>
      </c>
      <c r="H1181">
        <v>3</v>
      </c>
      <c r="I1181">
        <v>1</v>
      </c>
      <c r="J1181">
        <v>1</v>
      </c>
      <c r="K1181">
        <v>0</v>
      </c>
      <c r="L1181">
        <v>1240.90002441406</v>
      </c>
      <c r="M1181">
        <v>1</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32</v>
      </c>
      <c r="AH1181">
        <v>0</v>
      </c>
      <c r="AI1181">
        <v>25</v>
      </c>
      <c r="AJ1181">
        <v>0</v>
      </c>
      <c r="AK1181">
        <v>25</v>
      </c>
      <c r="AL1181">
        <v>0</v>
      </c>
      <c r="AM1181">
        <v>0</v>
      </c>
      <c r="AN1181">
        <v>0</v>
      </c>
      <c r="AO1181">
        <v>0</v>
      </c>
      <c r="AS1181">
        <v>1</v>
      </c>
      <c r="AT1181">
        <v>1</v>
      </c>
      <c r="AU1181">
        <v>1</v>
      </c>
      <c r="AV1181">
        <v>1</v>
      </c>
      <c r="AW1181">
        <v>1</v>
      </c>
      <c r="AX1181">
        <v>1</v>
      </c>
      <c r="AY1181">
        <v>1</v>
      </c>
      <c r="AZ1181">
        <v>1</v>
      </c>
      <c r="BA1181">
        <v>1</v>
      </c>
      <c r="BB1181">
        <v>1</v>
      </c>
      <c r="BC1181">
        <v>1</v>
      </c>
      <c r="BD1181">
        <v>1</v>
      </c>
      <c r="BE1181">
        <v>1</v>
      </c>
      <c r="BF1181">
        <v>1</v>
      </c>
      <c r="BG1181">
        <v>1</v>
      </c>
      <c r="BH1181">
        <v>1</v>
      </c>
      <c r="BI1181">
        <v>1</v>
      </c>
      <c r="BJ1181">
        <v>1</v>
      </c>
      <c r="BK1181">
        <v>1</v>
      </c>
      <c r="BL1181">
        <v>1</v>
      </c>
      <c r="BM1181">
        <v>1</v>
      </c>
      <c r="BN1181">
        <v>1</v>
      </c>
      <c r="BO1181">
        <v>1</v>
      </c>
      <c r="BP1181">
        <v>1</v>
      </c>
      <c r="BQ1181">
        <v>1</v>
      </c>
      <c r="BR1181">
        <v>1</v>
      </c>
      <c r="BS1181">
        <v>1</v>
      </c>
      <c r="BT1181">
        <v>1</v>
      </c>
      <c r="BU1181">
        <v>0</v>
      </c>
      <c r="BV1181">
        <v>0</v>
      </c>
      <c r="BW1181">
        <v>0</v>
      </c>
    </row>
    <row r="1182" spans="1:75" x14ac:dyDescent="0.25">
      <c r="A1182">
        <v>2449000</v>
      </c>
      <c r="B1182">
        <v>2</v>
      </c>
      <c r="C1182" s="1">
        <v>27089</v>
      </c>
      <c r="D1182">
        <v>1</v>
      </c>
      <c r="E1182">
        <v>75.099999999999994</v>
      </c>
      <c r="F1182">
        <v>92.1</v>
      </c>
      <c r="G1182">
        <v>17</v>
      </c>
      <c r="H1182">
        <v>4</v>
      </c>
      <c r="I1182">
        <v>1</v>
      </c>
      <c r="J1182">
        <v>1</v>
      </c>
      <c r="K1182">
        <v>0</v>
      </c>
      <c r="L1182">
        <v>1240.90002441406</v>
      </c>
      <c r="M1182">
        <v>1</v>
      </c>
      <c r="N1182">
        <v>0</v>
      </c>
      <c r="O1182">
        <v>0</v>
      </c>
      <c r="P1182">
        <v>0</v>
      </c>
      <c r="Q1182">
        <v>0</v>
      </c>
      <c r="R1182">
        <v>0</v>
      </c>
      <c r="S1182">
        <v>0</v>
      </c>
      <c r="T1182">
        <v>0</v>
      </c>
      <c r="U1182">
        <v>0</v>
      </c>
      <c r="V1182">
        <v>0</v>
      </c>
      <c r="W1182">
        <v>7</v>
      </c>
      <c r="X1182">
        <v>0</v>
      </c>
      <c r="Y1182">
        <v>0</v>
      </c>
      <c r="Z1182">
        <v>0</v>
      </c>
      <c r="AA1182">
        <v>7</v>
      </c>
      <c r="AB1182">
        <v>0</v>
      </c>
      <c r="AC1182">
        <v>0</v>
      </c>
      <c r="AD1182">
        <v>75.099999999999994</v>
      </c>
      <c r="AE1182">
        <v>0</v>
      </c>
      <c r="AF1182">
        <v>0</v>
      </c>
      <c r="AG1182">
        <v>0</v>
      </c>
      <c r="AH1182">
        <v>3</v>
      </c>
      <c r="AI1182">
        <v>0</v>
      </c>
      <c r="AJ1182">
        <v>0</v>
      </c>
      <c r="AK1182">
        <v>0</v>
      </c>
      <c r="AL1182">
        <v>0</v>
      </c>
      <c r="AM1182">
        <v>0</v>
      </c>
      <c r="AN1182">
        <v>0</v>
      </c>
      <c r="AO1182">
        <v>0</v>
      </c>
      <c r="AP1182">
        <v>0</v>
      </c>
      <c r="AQ1182">
        <v>0</v>
      </c>
      <c r="AR1182">
        <v>0</v>
      </c>
      <c r="AS1182">
        <v>1</v>
      </c>
      <c r="AT1182">
        <v>1</v>
      </c>
      <c r="AU1182">
        <v>1</v>
      </c>
      <c r="AV1182">
        <v>1</v>
      </c>
      <c r="AW1182">
        <v>1</v>
      </c>
      <c r="AX1182">
        <v>1</v>
      </c>
      <c r="AY1182">
        <v>1</v>
      </c>
      <c r="AZ1182">
        <v>1</v>
      </c>
      <c r="BA1182">
        <v>1</v>
      </c>
      <c r="BB1182">
        <v>1</v>
      </c>
      <c r="BC1182">
        <v>1</v>
      </c>
      <c r="BD1182">
        <v>1</v>
      </c>
      <c r="BE1182">
        <v>1</v>
      </c>
      <c r="BF1182">
        <v>1</v>
      </c>
      <c r="BG1182">
        <v>1</v>
      </c>
      <c r="BH1182">
        <v>1</v>
      </c>
      <c r="BI1182">
        <v>1</v>
      </c>
      <c r="BJ1182">
        <v>1</v>
      </c>
      <c r="BK1182">
        <v>1</v>
      </c>
      <c r="BL1182">
        <v>1</v>
      </c>
      <c r="BM1182">
        <v>1</v>
      </c>
      <c r="BN1182">
        <v>1</v>
      </c>
      <c r="BO1182">
        <v>1</v>
      </c>
      <c r="BP1182">
        <v>1</v>
      </c>
      <c r="BQ1182">
        <v>1</v>
      </c>
      <c r="BR1182">
        <v>1</v>
      </c>
      <c r="BS1182">
        <v>1</v>
      </c>
      <c r="BT1182">
        <v>1</v>
      </c>
      <c r="BU1182">
        <v>1</v>
      </c>
      <c r="BV1182">
        <v>1</v>
      </c>
      <c r="BW1182">
        <v>1</v>
      </c>
    </row>
    <row r="1183" spans="1:75" x14ac:dyDescent="0.25">
      <c r="A1183">
        <v>2449000</v>
      </c>
      <c r="B1183">
        <v>2</v>
      </c>
      <c r="C1183" s="1">
        <v>27120</v>
      </c>
      <c r="D1183">
        <v>1</v>
      </c>
      <c r="E1183">
        <v>50.1</v>
      </c>
      <c r="F1183">
        <v>141.1</v>
      </c>
      <c r="G1183">
        <v>11</v>
      </c>
      <c r="H1183">
        <v>4</v>
      </c>
      <c r="I1183">
        <v>1</v>
      </c>
      <c r="J1183">
        <v>1</v>
      </c>
      <c r="K1183">
        <v>0</v>
      </c>
      <c r="L1183">
        <v>1240.90002441406</v>
      </c>
      <c r="M1183">
        <v>1</v>
      </c>
      <c r="N1183">
        <v>0</v>
      </c>
      <c r="O1183">
        <v>0</v>
      </c>
      <c r="P1183">
        <v>0</v>
      </c>
      <c r="Q1183">
        <v>14</v>
      </c>
      <c r="R1183">
        <v>0</v>
      </c>
      <c r="S1183">
        <v>0</v>
      </c>
      <c r="T1183">
        <v>0</v>
      </c>
      <c r="U1183">
        <v>0</v>
      </c>
      <c r="V1183">
        <v>0</v>
      </c>
      <c r="W1183">
        <v>0</v>
      </c>
      <c r="X1183">
        <v>50.1</v>
      </c>
      <c r="Y1183">
        <v>0</v>
      </c>
      <c r="Z1183">
        <v>0</v>
      </c>
      <c r="AA1183">
        <v>0</v>
      </c>
      <c r="AB1183">
        <v>0</v>
      </c>
      <c r="AC1183">
        <v>0</v>
      </c>
      <c r="AD1183">
        <v>0</v>
      </c>
      <c r="AE1183">
        <v>0</v>
      </c>
      <c r="AF1183">
        <v>0</v>
      </c>
      <c r="AG1183">
        <v>0</v>
      </c>
      <c r="AH1183">
        <v>0</v>
      </c>
      <c r="AI1183">
        <v>0</v>
      </c>
      <c r="AJ1183">
        <v>0</v>
      </c>
      <c r="AK1183">
        <v>50</v>
      </c>
      <c r="AL1183">
        <v>27</v>
      </c>
      <c r="AM1183">
        <v>0</v>
      </c>
      <c r="AN1183">
        <v>0</v>
      </c>
      <c r="AO1183">
        <v>0</v>
      </c>
      <c r="AP1183">
        <v>0</v>
      </c>
      <c r="AQ1183">
        <v>0</v>
      </c>
      <c r="AS1183">
        <v>1</v>
      </c>
      <c r="AT1183">
        <v>1</v>
      </c>
      <c r="AU1183">
        <v>1</v>
      </c>
      <c r="AV1183">
        <v>1</v>
      </c>
      <c r="AW1183">
        <v>1</v>
      </c>
      <c r="AX1183">
        <v>1</v>
      </c>
      <c r="AY1183">
        <v>1</v>
      </c>
      <c r="AZ1183">
        <v>1</v>
      </c>
      <c r="BA1183">
        <v>1</v>
      </c>
      <c r="BB1183">
        <v>1</v>
      </c>
      <c r="BC1183">
        <v>1</v>
      </c>
      <c r="BD1183">
        <v>1</v>
      </c>
      <c r="BE1183">
        <v>1</v>
      </c>
      <c r="BF1183">
        <v>1</v>
      </c>
      <c r="BG1183">
        <v>1</v>
      </c>
      <c r="BH1183">
        <v>1</v>
      </c>
      <c r="BI1183">
        <v>1</v>
      </c>
      <c r="BJ1183">
        <v>1</v>
      </c>
      <c r="BK1183">
        <v>1</v>
      </c>
      <c r="BL1183">
        <v>1</v>
      </c>
      <c r="BM1183">
        <v>1</v>
      </c>
      <c r="BN1183">
        <v>1</v>
      </c>
      <c r="BO1183">
        <v>1</v>
      </c>
      <c r="BP1183">
        <v>1</v>
      </c>
      <c r="BQ1183">
        <v>1</v>
      </c>
      <c r="BR1183">
        <v>1</v>
      </c>
      <c r="BS1183">
        <v>1</v>
      </c>
      <c r="BT1183">
        <v>1</v>
      </c>
      <c r="BU1183">
        <v>1</v>
      </c>
      <c r="BV1183">
        <v>1</v>
      </c>
      <c r="BW1183">
        <v>0</v>
      </c>
    </row>
    <row r="1184" spans="1:75" x14ac:dyDescent="0.25">
      <c r="A1184">
        <v>2449000</v>
      </c>
      <c r="B1184">
        <v>2</v>
      </c>
      <c r="C1184" s="1">
        <v>27150</v>
      </c>
      <c r="D1184">
        <v>1</v>
      </c>
      <c r="E1184">
        <v>25</v>
      </c>
      <c r="F1184">
        <v>62.4</v>
      </c>
      <c r="G1184">
        <v>18</v>
      </c>
      <c r="H1184">
        <v>3</v>
      </c>
      <c r="I1184">
        <v>1</v>
      </c>
      <c r="J1184">
        <v>1</v>
      </c>
      <c r="K1184">
        <v>0</v>
      </c>
      <c r="L1184">
        <v>1240.90002441406</v>
      </c>
      <c r="M1184">
        <v>1</v>
      </c>
      <c r="N1184">
        <v>0</v>
      </c>
      <c r="O1184">
        <v>0</v>
      </c>
      <c r="P1184">
        <v>0</v>
      </c>
      <c r="Q1184">
        <v>0</v>
      </c>
      <c r="R1184">
        <v>0</v>
      </c>
      <c r="S1184">
        <v>0</v>
      </c>
      <c r="T1184">
        <v>0</v>
      </c>
      <c r="U1184">
        <v>0</v>
      </c>
      <c r="V1184">
        <v>0</v>
      </c>
      <c r="W1184">
        <v>0</v>
      </c>
      <c r="X1184">
        <v>0</v>
      </c>
      <c r="Y1184">
        <v>0</v>
      </c>
      <c r="Z1184">
        <v>12.4</v>
      </c>
      <c r="AA1184">
        <v>0</v>
      </c>
      <c r="AB1184">
        <v>0</v>
      </c>
      <c r="AC1184">
        <v>0</v>
      </c>
      <c r="AD1184">
        <v>0</v>
      </c>
      <c r="AE1184">
        <v>25</v>
      </c>
      <c r="AF1184">
        <v>25</v>
      </c>
      <c r="AG1184">
        <v>0</v>
      </c>
      <c r="AH1184">
        <v>0</v>
      </c>
      <c r="AI1184">
        <v>0</v>
      </c>
      <c r="AJ1184">
        <v>0</v>
      </c>
      <c r="AK1184">
        <v>0</v>
      </c>
      <c r="AL1184">
        <v>0</v>
      </c>
      <c r="AM1184">
        <v>0</v>
      </c>
      <c r="AN1184">
        <v>0</v>
      </c>
      <c r="AO1184">
        <v>0</v>
      </c>
      <c r="AP1184">
        <v>0</v>
      </c>
      <c r="AQ1184">
        <v>0</v>
      </c>
      <c r="AR1184">
        <v>0</v>
      </c>
      <c r="AS1184">
        <v>1</v>
      </c>
      <c r="AT1184">
        <v>1</v>
      </c>
      <c r="AU1184">
        <v>1</v>
      </c>
      <c r="AV1184">
        <v>1</v>
      </c>
      <c r="AW1184">
        <v>1</v>
      </c>
      <c r="AX1184">
        <v>1</v>
      </c>
      <c r="AY1184">
        <v>1</v>
      </c>
      <c r="AZ1184">
        <v>1</v>
      </c>
      <c r="BA1184">
        <v>1</v>
      </c>
      <c r="BB1184">
        <v>1</v>
      </c>
      <c r="BC1184">
        <v>1</v>
      </c>
      <c r="BD1184">
        <v>1</v>
      </c>
      <c r="BE1184">
        <v>1</v>
      </c>
      <c r="BF1184">
        <v>1</v>
      </c>
      <c r="BG1184">
        <v>1</v>
      </c>
      <c r="BH1184">
        <v>1</v>
      </c>
      <c r="BI1184">
        <v>1</v>
      </c>
      <c r="BJ1184">
        <v>1</v>
      </c>
      <c r="BK1184">
        <v>1</v>
      </c>
      <c r="BL1184">
        <v>1</v>
      </c>
      <c r="BM1184">
        <v>1</v>
      </c>
      <c r="BN1184">
        <v>1</v>
      </c>
      <c r="BO1184">
        <v>1</v>
      </c>
      <c r="BP1184">
        <v>1</v>
      </c>
      <c r="BQ1184">
        <v>1</v>
      </c>
      <c r="BR1184">
        <v>1</v>
      </c>
      <c r="BS1184">
        <v>1</v>
      </c>
      <c r="BT1184">
        <v>1</v>
      </c>
      <c r="BU1184">
        <v>1</v>
      </c>
      <c r="BV1184">
        <v>1</v>
      </c>
      <c r="BW1184">
        <v>1</v>
      </c>
    </row>
    <row r="1185" spans="1:75" x14ac:dyDescent="0.25">
      <c r="A1185">
        <v>2449000</v>
      </c>
      <c r="B1185">
        <v>2</v>
      </c>
      <c r="C1185" s="1">
        <v>27181</v>
      </c>
      <c r="D1185">
        <v>1</v>
      </c>
      <c r="F1185">
        <v>161.30000000000001</v>
      </c>
      <c r="J1185">
        <v>2</v>
      </c>
      <c r="K1185">
        <v>0</v>
      </c>
      <c r="L1185">
        <v>1240.90002441406</v>
      </c>
      <c r="M1185">
        <v>1</v>
      </c>
      <c r="P1185">
        <v>0</v>
      </c>
      <c r="Q1185">
        <v>0</v>
      </c>
      <c r="R1185">
        <v>0</v>
      </c>
      <c r="S1185">
        <v>0</v>
      </c>
      <c r="T1185">
        <v>0</v>
      </c>
      <c r="U1185">
        <v>0</v>
      </c>
      <c r="V1185">
        <v>0</v>
      </c>
      <c r="W1185">
        <v>15</v>
      </c>
      <c r="X1185">
        <v>0</v>
      </c>
      <c r="Y1185">
        <v>7</v>
      </c>
      <c r="Z1185">
        <v>0</v>
      </c>
      <c r="AA1185">
        <v>0</v>
      </c>
      <c r="AB1185">
        <v>0</v>
      </c>
      <c r="AC1185">
        <v>0</v>
      </c>
      <c r="AD1185">
        <v>0</v>
      </c>
      <c r="AE1185">
        <v>14</v>
      </c>
      <c r="AF1185">
        <v>0</v>
      </c>
      <c r="AG1185">
        <v>0</v>
      </c>
      <c r="AH1185">
        <v>25</v>
      </c>
      <c r="AI1185">
        <v>0</v>
      </c>
      <c r="AJ1185">
        <v>0</v>
      </c>
      <c r="AK1185">
        <v>0</v>
      </c>
      <c r="AL1185">
        <v>0</v>
      </c>
      <c r="AM1185">
        <v>25</v>
      </c>
      <c r="AN1185">
        <v>0</v>
      </c>
      <c r="AO1185">
        <v>0</v>
      </c>
      <c r="AP1185">
        <v>14</v>
      </c>
      <c r="AQ1185">
        <v>0</v>
      </c>
      <c r="AS1185">
        <v>1</v>
      </c>
      <c r="AT1185">
        <v>1</v>
      </c>
      <c r="AU1185">
        <v>1</v>
      </c>
      <c r="AV1185">
        <v>1</v>
      </c>
      <c r="AW1185">
        <v>1</v>
      </c>
      <c r="AX1185">
        <v>1</v>
      </c>
      <c r="AY1185">
        <v>1</v>
      </c>
      <c r="AZ1185">
        <v>1</v>
      </c>
      <c r="BA1185">
        <v>1</v>
      </c>
      <c r="BB1185">
        <v>1</v>
      </c>
      <c r="BC1185">
        <v>1</v>
      </c>
      <c r="BD1185">
        <v>1</v>
      </c>
      <c r="BE1185">
        <v>1</v>
      </c>
      <c r="BF1185">
        <v>1</v>
      </c>
      <c r="BG1185">
        <v>1</v>
      </c>
      <c r="BH1185">
        <v>1</v>
      </c>
      <c r="BI1185">
        <v>1</v>
      </c>
      <c r="BJ1185">
        <v>1</v>
      </c>
      <c r="BK1185">
        <v>1</v>
      </c>
      <c r="BL1185">
        <v>1</v>
      </c>
      <c r="BM1185">
        <v>1</v>
      </c>
      <c r="BN1185">
        <v>1</v>
      </c>
      <c r="BO1185">
        <v>1</v>
      </c>
      <c r="BP1185">
        <v>1</v>
      </c>
      <c r="BQ1185">
        <v>1</v>
      </c>
      <c r="BR1185">
        <v>1</v>
      </c>
      <c r="BS1185">
        <v>1</v>
      </c>
      <c r="BT1185">
        <v>1</v>
      </c>
      <c r="BU1185">
        <v>1</v>
      </c>
      <c r="BV1185">
        <v>1</v>
      </c>
      <c r="BW1185">
        <v>0</v>
      </c>
    </row>
    <row r="1186" spans="1:75" x14ac:dyDescent="0.25">
      <c r="A1186">
        <v>2449000</v>
      </c>
      <c r="B1186">
        <v>2</v>
      </c>
      <c r="C1186" s="1">
        <v>27211</v>
      </c>
      <c r="D1186">
        <v>1</v>
      </c>
      <c r="E1186">
        <v>0.4</v>
      </c>
      <c r="F1186">
        <v>0.6</v>
      </c>
      <c r="G1186">
        <v>23</v>
      </c>
      <c r="H1186">
        <v>2</v>
      </c>
      <c r="I1186">
        <v>1</v>
      </c>
      <c r="J1186">
        <v>1</v>
      </c>
      <c r="K1186">
        <v>0</v>
      </c>
      <c r="L1186">
        <v>1240.90002441406</v>
      </c>
      <c r="M1186">
        <v>1</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0.4</v>
      </c>
      <c r="AK1186">
        <v>0.2</v>
      </c>
      <c r="AL1186">
        <v>0</v>
      </c>
      <c r="AM1186">
        <v>0</v>
      </c>
      <c r="AN1186">
        <v>0</v>
      </c>
      <c r="AO1186">
        <v>0</v>
      </c>
      <c r="AP1186">
        <v>0</v>
      </c>
      <c r="AQ1186">
        <v>0</v>
      </c>
      <c r="AR1186">
        <v>0</v>
      </c>
      <c r="AS1186">
        <v>1</v>
      </c>
      <c r="AT1186">
        <v>1</v>
      </c>
      <c r="AU1186">
        <v>1</v>
      </c>
      <c r="AV1186">
        <v>1</v>
      </c>
      <c r="AW1186">
        <v>1</v>
      </c>
      <c r="AX1186">
        <v>1</v>
      </c>
      <c r="AY1186">
        <v>1</v>
      </c>
      <c r="AZ1186">
        <v>1</v>
      </c>
      <c r="BA1186">
        <v>1</v>
      </c>
      <c r="BB1186">
        <v>1</v>
      </c>
      <c r="BC1186">
        <v>1</v>
      </c>
      <c r="BD1186">
        <v>1</v>
      </c>
      <c r="BE1186">
        <v>1</v>
      </c>
      <c r="BF1186">
        <v>1</v>
      </c>
      <c r="BG1186">
        <v>1</v>
      </c>
      <c r="BH1186">
        <v>1</v>
      </c>
      <c r="BI1186">
        <v>1</v>
      </c>
      <c r="BJ1186">
        <v>1</v>
      </c>
      <c r="BK1186">
        <v>1</v>
      </c>
      <c r="BL1186">
        <v>1</v>
      </c>
      <c r="BM1186">
        <v>1</v>
      </c>
      <c r="BN1186">
        <v>1</v>
      </c>
      <c r="BO1186">
        <v>1</v>
      </c>
      <c r="BP1186">
        <v>1</v>
      </c>
      <c r="BQ1186">
        <v>1</v>
      </c>
      <c r="BR1186">
        <v>1</v>
      </c>
      <c r="BS1186">
        <v>1</v>
      </c>
      <c r="BT1186">
        <v>1</v>
      </c>
      <c r="BU1186">
        <v>1</v>
      </c>
      <c r="BV1186">
        <v>1</v>
      </c>
      <c r="BW1186">
        <v>1</v>
      </c>
    </row>
    <row r="1187" spans="1:75" x14ac:dyDescent="0.25">
      <c r="A1187">
        <v>2449000</v>
      </c>
      <c r="B1187">
        <v>2</v>
      </c>
      <c r="C1187" s="1">
        <v>27242</v>
      </c>
      <c r="D1187">
        <v>1</v>
      </c>
      <c r="E1187">
        <v>25.4</v>
      </c>
      <c r="F1187">
        <v>30</v>
      </c>
      <c r="G1187">
        <v>30</v>
      </c>
      <c r="H1187">
        <v>3</v>
      </c>
      <c r="I1187">
        <v>1</v>
      </c>
      <c r="J1187">
        <v>1</v>
      </c>
      <c r="K1187">
        <v>0</v>
      </c>
      <c r="L1187">
        <v>1240.90002441406</v>
      </c>
      <c r="M1187">
        <v>1</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0.2</v>
      </c>
      <c r="AN1187">
        <v>0</v>
      </c>
      <c r="AO1187">
        <v>0</v>
      </c>
      <c r="AP1187">
        <v>4.4000000000000004</v>
      </c>
      <c r="AQ1187">
        <v>25.4</v>
      </c>
      <c r="AR1187">
        <v>0</v>
      </c>
      <c r="AS1187">
        <v>1</v>
      </c>
      <c r="AT1187">
        <v>1</v>
      </c>
      <c r="AU1187">
        <v>1</v>
      </c>
      <c r="AV1187">
        <v>1</v>
      </c>
      <c r="AW1187">
        <v>1</v>
      </c>
      <c r="AX1187">
        <v>1</v>
      </c>
      <c r="AY1187">
        <v>1</v>
      </c>
      <c r="AZ1187">
        <v>1</v>
      </c>
      <c r="BA1187">
        <v>1</v>
      </c>
      <c r="BB1187">
        <v>1</v>
      </c>
      <c r="BC1187">
        <v>1</v>
      </c>
      <c r="BD1187">
        <v>1</v>
      </c>
      <c r="BE1187">
        <v>1</v>
      </c>
      <c r="BF1187">
        <v>1</v>
      </c>
      <c r="BG1187">
        <v>1</v>
      </c>
      <c r="BH1187">
        <v>1</v>
      </c>
      <c r="BI1187">
        <v>1</v>
      </c>
      <c r="BJ1187">
        <v>1</v>
      </c>
      <c r="BK1187">
        <v>1</v>
      </c>
      <c r="BL1187">
        <v>1</v>
      </c>
      <c r="BM1187">
        <v>1</v>
      </c>
      <c r="BN1187">
        <v>1</v>
      </c>
      <c r="BO1187">
        <v>1</v>
      </c>
      <c r="BP1187">
        <v>1</v>
      </c>
      <c r="BQ1187">
        <v>1</v>
      </c>
      <c r="BR1187">
        <v>1</v>
      </c>
      <c r="BS1187">
        <v>1</v>
      </c>
      <c r="BT1187">
        <v>1</v>
      </c>
      <c r="BU1187">
        <v>1</v>
      </c>
      <c r="BV1187">
        <v>1</v>
      </c>
      <c r="BW1187">
        <v>1</v>
      </c>
    </row>
    <row r="1188" spans="1:75" x14ac:dyDescent="0.25">
      <c r="A1188">
        <v>2449000</v>
      </c>
      <c r="B1188">
        <v>2</v>
      </c>
      <c r="C1188" s="1">
        <v>27273</v>
      </c>
      <c r="D1188">
        <v>1</v>
      </c>
      <c r="E1188">
        <v>25</v>
      </c>
      <c r="F1188">
        <v>53.1</v>
      </c>
      <c r="G1188">
        <v>4</v>
      </c>
      <c r="H1188">
        <v>3</v>
      </c>
      <c r="I1188">
        <v>1</v>
      </c>
      <c r="J1188">
        <v>1</v>
      </c>
      <c r="K1188">
        <v>0</v>
      </c>
      <c r="L1188">
        <v>1240.90002441406</v>
      </c>
      <c r="M1188">
        <v>1</v>
      </c>
      <c r="N1188">
        <v>21.1</v>
      </c>
      <c r="O1188">
        <v>0</v>
      </c>
      <c r="P1188">
        <v>0</v>
      </c>
      <c r="Q1188">
        <v>25</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7</v>
      </c>
      <c r="AO1188">
        <v>0</v>
      </c>
      <c r="AP1188">
        <v>0</v>
      </c>
      <c r="AQ1188">
        <v>0</v>
      </c>
      <c r="AS1188">
        <v>1</v>
      </c>
      <c r="AT1188">
        <v>1</v>
      </c>
      <c r="AU1188">
        <v>1</v>
      </c>
      <c r="AV1188">
        <v>1</v>
      </c>
      <c r="AW1188">
        <v>1</v>
      </c>
      <c r="AX1188">
        <v>1</v>
      </c>
      <c r="AY1188">
        <v>1</v>
      </c>
      <c r="AZ1188">
        <v>1</v>
      </c>
      <c r="BA1188">
        <v>1</v>
      </c>
      <c r="BB1188">
        <v>1</v>
      </c>
      <c r="BC1188">
        <v>1</v>
      </c>
      <c r="BD1188">
        <v>1</v>
      </c>
      <c r="BE1188">
        <v>1</v>
      </c>
      <c r="BF1188">
        <v>1</v>
      </c>
      <c r="BG1188">
        <v>1</v>
      </c>
      <c r="BH1188">
        <v>1</v>
      </c>
      <c r="BI1188">
        <v>1</v>
      </c>
      <c r="BJ1188">
        <v>1</v>
      </c>
      <c r="BK1188">
        <v>1</v>
      </c>
      <c r="BL1188">
        <v>1</v>
      </c>
      <c r="BM1188">
        <v>1</v>
      </c>
      <c r="BN1188">
        <v>1</v>
      </c>
      <c r="BO1188">
        <v>1</v>
      </c>
      <c r="BP1188">
        <v>1</v>
      </c>
      <c r="BQ1188">
        <v>1</v>
      </c>
      <c r="BR1188">
        <v>1</v>
      </c>
      <c r="BS1188">
        <v>1</v>
      </c>
      <c r="BT1188">
        <v>1</v>
      </c>
      <c r="BU1188">
        <v>1</v>
      </c>
      <c r="BV1188">
        <v>1</v>
      </c>
      <c r="BW1188">
        <v>0</v>
      </c>
    </row>
    <row r="1189" spans="1:75" x14ac:dyDescent="0.25">
      <c r="A1189">
        <v>2449000</v>
      </c>
      <c r="B1189">
        <v>2</v>
      </c>
      <c r="C1189" s="1">
        <v>27303</v>
      </c>
      <c r="D1189">
        <v>1</v>
      </c>
      <c r="E1189">
        <v>50</v>
      </c>
      <c r="F1189">
        <v>137.4</v>
      </c>
      <c r="G1189">
        <v>25</v>
      </c>
      <c r="H1189">
        <v>6</v>
      </c>
      <c r="I1189">
        <v>1</v>
      </c>
      <c r="J1189">
        <v>1</v>
      </c>
      <c r="K1189">
        <v>0</v>
      </c>
      <c r="L1189">
        <v>1240.90002441406</v>
      </c>
      <c r="M1189">
        <v>1</v>
      </c>
      <c r="N1189">
        <v>14</v>
      </c>
      <c r="O1189">
        <v>0</v>
      </c>
      <c r="P1189">
        <v>0</v>
      </c>
      <c r="Q1189">
        <v>16.100000000000001</v>
      </c>
      <c r="R1189">
        <v>0</v>
      </c>
      <c r="S1189">
        <v>0</v>
      </c>
      <c r="T1189">
        <v>0</v>
      </c>
      <c r="U1189">
        <v>0</v>
      </c>
      <c r="V1189">
        <v>0</v>
      </c>
      <c r="W1189">
        <v>0</v>
      </c>
      <c r="X1189">
        <v>0</v>
      </c>
      <c r="Y1189">
        <v>0</v>
      </c>
      <c r="Z1189">
        <v>0</v>
      </c>
      <c r="AA1189">
        <v>0</v>
      </c>
      <c r="AB1189">
        <v>0</v>
      </c>
      <c r="AC1189">
        <v>0</v>
      </c>
      <c r="AD1189">
        <v>0</v>
      </c>
      <c r="AE1189">
        <v>0</v>
      </c>
      <c r="AF1189">
        <v>7</v>
      </c>
      <c r="AG1189">
        <v>0</v>
      </c>
      <c r="AH1189">
        <v>0</v>
      </c>
      <c r="AI1189">
        <v>0</v>
      </c>
      <c r="AJ1189">
        <v>0</v>
      </c>
      <c r="AK1189">
        <v>0</v>
      </c>
      <c r="AL1189">
        <v>50</v>
      </c>
      <c r="AM1189">
        <v>0</v>
      </c>
      <c r="AN1189">
        <v>0</v>
      </c>
      <c r="AO1189">
        <v>25</v>
      </c>
      <c r="AP1189">
        <v>25.3</v>
      </c>
      <c r="AQ1189">
        <v>0</v>
      </c>
      <c r="AR1189">
        <v>0</v>
      </c>
      <c r="AS1189">
        <v>1</v>
      </c>
      <c r="AT1189">
        <v>1</v>
      </c>
      <c r="AU1189">
        <v>1</v>
      </c>
      <c r="AV1189">
        <v>1</v>
      </c>
      <c r="AW1189">
        <v>1</v>
      </c>
      <c r="AX1189">
        <v>1</v>
      </c>
      <c r="AY1189">
        <v>1</v>
      </c>
      <c r="AZ1189">
        <v>1</v>
      </c>
      <c r="BA1189">
        <v>1</v>
      </c>
      <c r="BB1189">
        <v>1</v>
      </c>
      <c r="BC1189">
        <v>1</v>
      </c>
      <c r="BD1189">
        <v>1</v>
      </c>
      <c r="BE1189">
        <v>1</v>
      </c>
      <c r="BF1189">
        <v>1</v>
      </c>
      <c r="BG1189">
        <v>1</v>
      </c>
      <c r="BH1189">
        <v>1</v>
      </c>
      <c r="BI1189">
        <v>1</v>
      </c>
      <c r="BJ1189">
        <v>1</v>
      </c>
      <c r="BK1189">
        <v>1</v>
      </c>
      <c r="BL1189">
        <v>1</v>
      </c>
      <c r="BM1189">
        <v>1</v>
      </c>
      <c r="BN1189">
        <v>1</v>
      </c>
      <c r="BO1189">
        <v>1</v>
      </c>
      <c r="BP1189">
        <v>1</v>
      </c>
      <c r="BQ1189">
        <v>1</v>
      </c>
      <c r="BR1189">
        <v>1</v>
      </c>
      <c r="BS1189">
        <v>1</v>
      </c>
      <c r="BT1189">
        <v>1</v>
      </c>
      <c r="BU1189">
        <v>1</v>
      </c>
      <c r="BV1189">
        <v>1</v>
      </c>
      <c r="BW1189">
        <v>1</v>
      </c>
    </row>
    <row r="1190" spans="1:75" x14ac:dyDescent="0.25">
      <c r="A1190">
        <v>2449000</v>
      </c>
      <c r="B1190">
        <v>2</v>
      </c>
      <c r="C1190" s="1">
        <v>27334</v>
      </c>
      <c r="D1190">
        <v>1</v>
      </c>
      <c r="E1190">
        <v>50.4</v>
      </c>
      <c r="F1190">
        <v>107.2</v>
      </c>
      <c r="G1190">
        <v>21</v>
      </c>
      <c r="H1190">
        <v>5</v>
      </c>
      <c r="I1190">
        <v>1</v>
      </c>
      <c r="J1190">
        <v>1</v>
      </c>
      <c r="K1190">
        <v>0</v>
      </c>
      <c r="L1190">
        <v>1240.90002441406</v>
      </c>
      <c r="M1190">
        <v>1</v>
      </c>
      <c r="N1190">
        <v>0</v>
      </c>
      <c r="O1190">
        <v>0</v>
      </c>
      <c r="P1190">
        <v>0</v>
      </c>
      <c r="Q1190">
        <v>0</v>
      </c>
      <c r="R1190">
        <v>0</v>
      </c>
      <c r="S1190">
        <v>25</v>
      </c>
      <c r="T1190">
        <v>0</v>
      </c>
      <c r="U1190">
        <v>0</v>
      </c>
      <c r="V1190">
        <v>0</v>
      </c>
      <c r="W1190">
        <v>0</v>
      </c>
      <c r="X1190">
        <v>0</v>
      </c>
      <c r="Y1190">
        <v>0</v>
      </c>
      <c r="Z1190">
        <v>0</v>
      </c>
      <c r="AA1190">
        <v>0</v>
      </c>
      <c r="AB1190">
        <v>0</v>
      </c>
      <c r="AC1190">
        <v>0</v>
      </c>
      <c r="AD1190">
        <v>0</v>
      </c>
      <c r="AE1190">
        <v>0</v>
      </c>
      <c r="AF1190">
        <v>0</v>
      </c>
      <c r="AG1190">
        <v>25</v>
      </c>
      <c r="AH1190">
        <v>50.4</v>
      </c>
      <c r="AI1190">
        <v>0</v>
      </c>
      <c r="AJ1190">
        <v>0</v>
      </c>
      <c r="AK1190">
        <v>0</v>
      </c>
      <c r="AL1190">
        <v>0</v>
      </c>
      <c r="AM1190">
        <v>0.5</v>
      </c>
      <c r="AN1190">
        <v>0</v>
      </c>
      <c r="AO1190">
        <v>6.3</v>
      </c>
      <c r="AP1190">
        <v>0</v>
      </c>
      <c r="AQ1190">
        <v>0</v>
      </c>
      <c r="AS1190">
        <v>1</v>
      </c>
      <c r="AT1190">
        <v>1</v>
      </c>
      <c r="AU1190">
        <v>1</v>
      </c>
      <c r="AV1190">
        <v>1</v>
      </c>
      <c r="AW1190">
        <v>1</v>
      </c>
      <c r="AX1190">
        <v>1</v>
      </c>
      <c r="AY1190">
        <v>1</v>
      </c>
      <c r="AZ1190">
        <v>1</v>
      </c>
      <c r="BA1190">
        <v>1</v>
      </c>
      <c r="BB1190">
        <v>1</v>
      </c>
      <c r="BC1190">
        <v>1</v>
      </c>
      <c r="BD1190">
        <v>1</v>
      </c>
      <c r="BE1190">
        <v>1</v>
      </c>
      <c r="BF1190">
        <v>1</v>
      </c>
      <c r="BG1190">
        <v>1</v>
      </c>
      <c r="BH1190">
        <v>1</v>
      </c>
      <c r="BI1190">
        <v>1</v>
      </c>
      <c r="BJ1190">
        <v>1</v>
      </c>
      <c r="BK1190">
        <v>1</v>
      </c>
      <c r="BL1190">
        <v>1</v>
      </c>
      <c r="BM1190">
        <v>1</v>
      </c>
      <c r="BN1190">
        <v>1</v>
      </c>
      <c r="BO1190">
        <v>1</v>
      </c>
      <c r="BP1190">
        <v>1</v>
      </c>
      <c r="BQ1190">
        <v>1</v>
      </c>
      <c r="BR1190">
        <v>1</v>
      </c>
      <c r="BS1190">
        <v>1</v>
      </c>
      <c r="BT1190">
        <v>1</v>
      </c>
      <c r="BU1190">
        <v>1</v>
      </c>
      <c r="BV1190">
        <v>1</v>
      </c>
      <c r="BW1190">
        <v>0</v>
      </c>
    </row>
    <row r="1191" spans="1:75" x14ac:dyDescent="0.25">
      <c r="A1191">
        <v>2449000</v>
      </c>
      <c r="B1191">
        <v>2</v>
      </c>
      <c r="C1191" s="1">
        <v>27364</v>
      </c>
      <c r="D1191">
        <v>1</v>
      </c>
      <c r="E1191">
        <v>25.9</v>
      </c>
      <c r="F1191">
        <v>181.5</v>
      </c>
      <c r="G1191">
        <v>28</v>
      </c>
      <c r="H1191">
        <v>10</v>
      </c>
      <c r="I1191">
        <v>1</v>
      </c>
      <c r="J1191">
        <v>1</v>
      </c>
      <c r="K1191">
        <v>0</v>
      </c>
      <c r="L1191">
        <v>1240.90002441406</v>
      </c>
      <c r="M1191">
        <v>1</v>
      </c>
      <c r="N1191">
        <v>0</v>
      </c>
      <c r="O1191">
        <v>0</v>
      </c>
      <c r="P1191">
        <v>25</v>
      </c>
      <c r="Q1191">
        <v>0</v>
      </c>
      <c r="R1191">
        <v>0</v>
      </c>
      <c r="S1191">
        <v>0</v>
      </c>
      <c r="T1191">
        <v>0</v>
      </c>
      <c r="U1191">
        <v>0</v>
      </c>
      <c r="V1191">
        <v>0</v>
      </c>
      <c r="W1191">
        <v>0</v>
      </c>
      <c r="X1191">
        <v>0</v>
      </c>
      <c r="Y1191">
        <v>0</v>
      </c>
      <c r="Z1191">
        <v>14.4</v>
      </c>
      <c r="AA1191">
        <v>12.4</v>
      </c>
      <c r="AB1191">
        <v>0</v>
      </c>
      <c r="AC1191">
        <v>0</v>
      </c>
      <c r="AD1191">
        <v>20</v>
      </c>
      <c r="AE1191">
        <v>14</v>
      </c>
      <c r="AF1191">
        <v>14</v>
      </c>
      <c r="AG1191">
        <v>0</v>
      </c>
      <c r="AH1191">
        <v>0</v>
      </c>
      <c r="AI1191">
        <v>0</v>
      </c>
      <c r="AJ1191">
        <v>5.4</v>
      </c>
      <c r="AK1191">
        <v>0</v>
      </c>
      <c r="AL1191">
        <v>0</v>
      </c>
      <c r="AM1191">
        <v>0</v>
      </c>
      <c r="AN1191">
        <v>0</v>
      </c>
      <c r="AO1191">
        <v>25.9</v>
      </c>
      <c r="AP1191">
        <v>0</v>
      </c>
      <c r="AQ1191">
        <v>25.4</v>
      </c>
      <c r="AR1191">
        <v>25</v>
      </c>
      <c r="AS1191">
        <v>1</v>
      </c>
      <c r="AT1191">
        <v>1</v>
      </c>
      <c r="AU1191">
        <v>1</v>
      </c>
      <c r="AV1191">
        <v>1</v>
      </c>
      <c r="AW1191">
        <v>1</v>
      </c>
      <c r="AX1191">
        <v>1</v>
      </c>
      <c r="AY1191">
        <v>1</v>
      </c>
      <c r="AZ1191">
        <v>1</v>
      </c>
      <c r="BA1191">
        <v>1</v>
      </c>
      <c r="BB1191">
        <v>1</v>
      </c>
      <c r="BC1191">
        <v>1</v>
      </c>
      <c r="BD1191">
        <v>1</v>
      </c>
      <c r="BE1191">
        <v>1</v>
      </c>
      <c r="BF1191">
        <v>1</v>
      </c>
      <c r="BG1191">
        <v>1</v>
      </c>
      <c r="BH1191">
        <v>1</v>
      </c>
      <c r="BI1191">
        <v>1</v>
      </c>
      <c r="BJ1191">
        <v>1</v>
      </c>
      <c r="BK1191">
        <v>1</v>
      </c>
      <c r="BL1191">
        <v>1</v>
      </c>
      <c r="BM1191">
        <v>1</v>
      </c>
      <c r="BN1191">
        <v>1</v>
      </c>
      <c r="BO1191">
        <v>1</v>
      </c>
      <c r="BP1191">
        <v>1</v>
      </c>
      <c r="BQ1191">
        <v>1</v>
      </c>
      <c r="BR1191">
        <v>1</v>
      </c>
      <c r="BS1191">
        <v>1</v>
      </c>
      <c r="BT1191">
        <v>1</v>
      </c>
      <c r="BU1191">
        <v>1</v>
      </c>
      <c r="BV1191">
        <v>1</v>
      </c>
      <c r="BW1191">
        <v>1</v>
      </c>
    </row>
    <row r="1192" spans="1:75" x14ac:dyDescent="0.25">
      <c r="A1192">
        <v>2449000</v>
      </c>
      <c r="B1192">
        <v>2</v>
      </c>
      <c r="C1192" s="1">
        <v>27395</v>
      </c>
      <c r="D1192">
        <v>1</v>
      </c>
      <c r="E1192">
        <v>50</v>
      </c>
      <c r="F1192">
        <v>192.9</v>
      </c>
      <c r="G1192">
        <v>1</v>
      </c>
      <c r="H1192">
        <v>9</v>
      </c>
      <c r="I1192">
        <v>1</v>
      </c>
      <c r="J1192">
        <v>1</v>
      </c>
      <c r="K1192">
        <v>0</v>
      </c>
      <c r="L1192">
        <v>1063.59997558594</v>
      </c>
      <c r="M1192">
        <v>1</v>
      </c>
      <c r="N1192">
        <v>50</v>
      </c>
      <c r="O1192">
        <v>0</v>
      </c>
      <c r="P1192">
        <v>0</v>
      </c>
      <c r="Q1192">
        <v>0</v>
      </c>
      <c r="R1192">
        <v>0</v>
      </c>
      <c r="S1192">
        <v>0</v>
      </c>
      <c r="T1192">
        <v>0</v>
      </c>
      <c r="U1192">
        <v>14</v>
      </c>
      <c r="V1192">
        <v>0</v>
      </c>
      <c r="W1192">
        <v>25.4</v>
      </c>
      <c r="X1192">
        <v>12</v>
      </c>
      <c r="Y1192">
        <v>25</v>
      </c>
      <c r="Z1192">
        <v>18</v>
      </c>
      <c r="AA1192">
        <v>22</v>
      </c>
      <c r="AB1192">
        <v>25</v>
      </c>
      <c r="AC1192">
        <v>0</v>
      </c>
      <c r="AD1192">
        <v>0</v>
      </c>
      <c r="AE1192">
        <v>0</v>
      </c>
      <c r="AF1192">
        <v>0</v>
      </c>
      <c r="AG1192">
        <v>0</v>
      </c>
      <c r="AH1192">
        <v>0</v>
      </c>
      <c r="AI1192">
        <v>0</v>
      </c>
      <c r="AJ1192">
        <v>0</v>
      </c>
      <c r="AK1192">
        <v>0</v>
      </c>
      <c r="AL1192">
        <v>0</v>
      </c>
      <c r="AM1192">
        <v>1.5</v>
      </c>
      <c r="AN1192">
        <v>0</v>
      </c>
      <c r="AO1192">
        <v>0</v>
      </c>
      <c r="AP1192">
        <v>0</v>
      </c>
      <c r="AQ1192">
        <v>0</v>
      </c>
      <c r="AR1192">
        <v>0</v>
      </c>
      <c r="AS1192">
        <v>1</v>
      </c>
      <c r="AT1192">
        <v>1</v>
      </c>
      <c r="AU1192">
        <v>1</v>
      </c>
      <c r="AV1192">
        <v>1</v>
      </c>
      <c r="AW1192">
        <v>1</v>
      </c>
      <c r="AX1192">
        <v>1</v>
      </c>
      <c r="AY1192">
        <v>1</v>
      </c>
      <c r="AZ1192">
        <v>1</v>
      </c>
      <c r="BA1192">
        <v>1</v>
      </c>
      <c r="BB1192">
        <v>1</v>
      </c>
      <c r="BC1192">
        <v>1</v>
      </c>
      <c r="BD1192">
        <v>1</v>
      </c>
      <c r="BE1192">
        <v>1</v>
      </c>
      <c r="BF1192">
        <v>1</v>
      </c>
      <c r="BG1192">
        <v>1</v>
      </c>
      <c r="BH1192">
        <v>1</v>
      </c>
      <c r="BI1192">
        <v>1</v>
      </c>
      <c r="BJ1192">
        <v>1</v>
      </c>
      <c r="BK1192">
        <v>1</v>
      </c>
      <c r="BL1192">
        <v>1</v>
      </c>
      <c r="BM1192">
        <v>1</v>
      </c>
      <c r="BN1192">
        <v>1</v>
      </c>
      <c r="BO1192">
        <v>1</v>
      </c>
      <c r="BP1192">
        <v>1</v>
      </c>
      <c r="BQ1192">
        <v>1</v>
      </c>
      <c r="BR1192">
        <v>1</v>
      </c>
      <c r="BS1192">
        <v>1</v>
      </c>
      <c r="BT1192">
        <v>1</v>
      </c>
      <c r="BU1192">
        <v>1</v>
      </c>
      <c r="BV1192">
        <v>1</v>
      </c>
      <c r="BW1192">
        <v>1</v>
      </c>
    </row>
    <row r="1193" spans="1:75" x14ac:dyDescent="0.25">
      <c r="A1193">
        <v>2449000</v>
      </c>
      <c r="B1193">
        <v>2</v>
      </c>
      <c r="C1193" s="1">
        <v>27426</v>
      </c>
      <c r="D1193">
        <v>1</v>
      </c>
      <c r="E1193">
        <v>57</v>
      </c>
      <c r="F1193">
        <v>174</v>
      </c>
      <c r="G1193">
        <v>26</v>
      </c>
      <c r="H1193">
        <v>6</v>
      </c>
      <c r="I1193">
        <v>1</v>
      </c>
      <c r="J1193">
        <v>1</v>
      </c>
      <c r="K1193">
        <v>0</v>
      </c>
      <c r="L1193">
        <v>1063.59997558594</v>
      </c>
      <c r="M1193">
        <v>1</v>
      </c>
      <c r="N1193">
        <v>0</v>
      </c>
      <c r="O1193">
        <v>0</v>
      </c>
      <c r="P1193">
        <v>0</v>
      </c>
      <c r="Q1193">
        <v>0</v>
      </c>
      <c r="R1193">
        <v>25</v>
      </c>
      <c r="S1193">
        <v>0</v>
      </c>
      <c r="T1193">
        <v>0</v>
      </c>
      <c r="U1193">
        <v>0</v>
      </c>
      <c r="V1193">
        <v>0</v>
      </c>
      <c r="W1193">
        <v>0</v>
      </c>
      <c r="X1193">
        <v>0</v>
      </c>
      <c r="Y1193">
        <v>0</v>
      </c>
      <c r="Z1193">
        <v>0</v>
      </c>
      <c r="AA1193">
        <v>0</v>
      </c>
      <c r="AB1193">
        <v>25</v>
      </c>
      <c r="AC1193">
        <v>0</v>
      </c>
      <c r="AD1193">
        <v>0</v>
      </c>
      <c r="AE1193">
        <v>0</v>
      </c>
      <c r="AF1193">
        <v>0</v>
      </c>
      <c r="AG1193">
        <v>0</v>
      </c>
      <c r="AH1193">
        <v>14</v>
      </c>
      <c r="AI1193">
        <v>0</v>
      </c>
      <c r="AJ1193">
        <v>0</v>
      </c>
      <c r="AK1193">
        <v>0</v>
      </c>
      <c r="AL1193">
        <v>0</v>
      </c>
      <c r="AM1193">
        <v>57</v>
      </c>
      <c r="AN1193">
        <v>28</v>
      </c>
      <c r="AO1193">
        <v>25</v>
      </c>
      <c r="AS1193">
        <v>1</v>
      </c>
      <c r="AT1193">
        <v>1</v>
      </c>
      <c r="AU1193">
        <v>1</v>
      </c>
      <c r="AV1193">
        <v>1</v>
      </c>
      <c r="AW1193">
        <v>1</v>
      </c>
      <c r="AX1193">
        <v>1</v>
      </c>
      <c r="AY1193">
        <v>1</v>
      </c>
      <c r="AZ1193">
        <v>1</v>
      </c>
      <c r="BA1193">
        <v>1</v>
      </c>
      <c r="BB1193">
        <v>1</v>
      </c>
      <c r="BC1193">
        <v>1</v>
      </c>
      <c r="BD1193">
        <v>1</v>
      </c>
      <c r="BE1193">
        <v>1</v>
      </c>
      <c r="BF1193">
        <v>1</v>
      </c>
      <c r="BG1193">
        <v>1</v>
      </c>
      <c r="BH1193">
        <v>1</v>
      </c>
      <c r="BI1193">
        <v>1</v>
      </c>
      <c r="BJ1193">
        <v>1</v>
      </c>
      <c r="BK1193">
        <v>1</v>
      </c>
      <c r="BL1193">
        <v>1</v>
      </c>
      <c r="BM1193">
        <v>1</v>
      </c>
      <c r="BN1193">
        <v>1</v>
      </c>
      <c r="BO1193">
        <v>1</v>
      </c>
      <c r="BP1193">
        <v>1</v>
      </c>
      <c r="BQ1193">
        <v>1</v>
      </c>
      <c r="BR1193">
        <v>1</v>
      </c>
      <c r="BS1193">
        <v>1</v>
      </c>
      <c r="BT1193">
        <v>1</v>
      </c>
      <c r="BU1193">
        <v>0</v>
      </c>
      <c r="BV1193">
        <v>0</v>
      </c>
      <c r="BW1193">
        <v>0</v>
      </c>
    </row>
    <row r="1194" spans="1:75" x14ac:dyDescent="0.25">
      <c r="A1194">
        <v>2449000</v>
      </c>
      <c r="B1194">
        <v>2</v>
      </c>
      <c r="C1194" s="1">
        <v>27454</v>
      </c>
      <c r="D1194">
        <v>1</v>
      </c>
      <c r="F1194">
        <v>76.099999999999994</v>
      </c>
      <c r="J1194">
        <v>2</v>
      </c>
      <c r="K1194">
        <v>0</v>
      </c>
      <c r="L1194">
        <v>1063.59997558594</v>
      </c>
      <c r="M1194">
        <v>1</v>
      </c>
      <c r="P1194">
        <v>0</v>
      </c>
      <c r="Q1194">
        <v>6</v>
      </c>
      <c r="R1194">
        <v>0</v>
      </c>
      <c r="S1194">
        <v>0</v>
      </c>
      <c r="T1194">
        <v>0</v>
      </c>
      <c r="U1194">
        <v>0</v>
      </c>
      <c r="V1194">
        <v>0</v>
      </c>
      <c r="W1194">
        <v>0</v>
      </c>
      <c r="X1194">
        <v>0</v>
      </c>
      <c r="Y1194">
        <v>0</v>
      </c>
      <c r="Z1194">
        <v>0</v>
      </c>
      <c r="AA1194">
        <v>6</v>
      </c>
      <c r="AB1194">
        <v>0</v>
      </c>
      <c r="AC1194">
        <v>0</v>
      </c>
      <c r="AD1194">
        <v>0</v>
      </c>
      <c r="AE1194">
        <v>0</v>
      </c>
      <c r="AF1194">
        <v>0</v>
      </c>
      <c r="AG1194">
        <v>0</v>
      </c>
      <c r="AH1194">
        <v>0</v>
      </c>
      <c r="AI1194">
        <v>4</v>
      </c>
      <c r="AJ1194">
        <v>0</v>
      </c>
      <c r="AK1194">
        <v>7.3</v>
      </c>
      <c r="AL1194">
        <v>0</v>
      </c>
      <c r="AM1194">
        <v>0</v>
      </c>
      <c r="AN1194">
        <v>0</v>
      </c>
      <c r="AO1194">
        <v>0</v>
      </c>
      <c r="AP1194">
        <v>0</v>
      </c>
      <c r="AQ1194">
        <v>0</v>
      </c>
      <c r="AR1194">
        <v>0</v>
      </c>
      <c r="AS1194">
        <v>1</v>
      </c>
      <c r="AT1194">
        <v>1</v>
      </c>
      <c r="AU1194">
        <v>1</v>
      </c>
      <c r="AV1194">
        <v>1</v>
      </c>
      <c r="AW1194">
        <v>1</v>
      </c>
      <c r="AX1194">
        <v>1</v>
      </c>
      <c r="AY1194">
        <v>1</v>
      </c>
      <c r="AZ1194">
        <v>1</v>
      </c>
      <c r="BA1194">
        <v>1</v>
      </c>
      <c r="BB1194">
        <v>1</v>
      </c>
      <c r="BC1194">
        <v>1</v>
      </c>
      <c r="BD1194">
        <v>1</v>
      </c>
      <c r="BE1194">
        <v>1</v>
      </c>
      <c r="BF1194">
        <v>1</v>
      </c>
      <c r="BG1194">
        <v>1</v>
      </c>
      <c r="BH1194">
        <v>1</v>
      </c>
      <c r="BI1194">
        <v>1</v>
      </c>
      <c r="BJ1194">
        <v>1</v>
      </c>
      <c r="BK1194">
        <v>1</v>
      </c>
      <c r="BL1194">
        <v>1</v>
      </c>
      <c r="BM1194">
        <v>1</v>
      </c>
      <c r="BN1194">
        <v>1</v>
      </c>
      <c r="BO1194">
        <v>1</v>
      </c>
      <c r="BP1194">
        <v>1</v>
      </c>
      <c r="BQ1194">
        <v>1</v>
      </c>
      <c r="BR1194">
        <v>1</v>
      </c>
      <c r="BS1194">
        <v>1</v>
      </c>
      <c r="BT1194">
        <v>1</v>
      </c>
      <c r="BU1194">
        <v>1</v>
      </c>
      <c r="BV1194">
        <v>1</v>
      </c>
      <c r="BW1194">
        <v>1</v>
      </c>
    </row>
    <row r="1195" spans="1:75" x14ac:dyDescent="0.25">
      <c r="A1195">
        <v>2449000</v>
      </c>
      <c r="B1195">
        <v>2</v>
      </c>
      <c r="C1195" s="1">
        <v>27485</v>
      </c>
      <c r="D1195">
        <v>1</v>
      </c>
      <c r="E1195">
        <v>12</v>
      </c>
      <c r="F1195">
        <v>22</v>
      </c>
      <c r="G1195">
        <v>19</v>
      </c>
      <c r="H1195">
        <v>2</v>
      </c>
      <c r="I1195">
        <v>1</v>
      </c>
      <c r="J1195">
        <v>1</v>
      </c>
      <c r="K1195">
        <v>0</v>
      </c>
      <c r="L1195">
        <v>1063.59997558594</v>
      </c>
      <c r="M1195">
        <v>1</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12</v>
      </c>
      <c r="AG1195">
        <v>0</v>
      </c>
      <c r="AH1195">
        <v>0</v>
      </c>
      <c r="AI1195">
        <v>0</v>
      </c>
      <c r="AJ1195">
        <v>0</v>
      </c>
      <c r="AK1195">
        <v>0</v>
      </c>
      <c r="AL1195">
        <v>0</v>
      </c>
      <c r="AM1195">
        <v>0</v>
      </c>
      <c r="AN1195">
        <v>0</v>
      </c>
      <c r="AO1195">
        <v>0</v>
      </c>
      <c r="AP1195">
        <v>0</v>
      </c>
      <c r="AQ1195">
        <v>10</v>
      </c>
      <c r="AS1195">
        <v>1</v>
      </c>
      <c r="AT1195">
        <v>1</v>
      </c>
      <c r="AU1195">
        <v>1</v>
      </c>
      <c r="AV1195">
        <v>1</v>
      </c>
      <c r="AW1195">
        <v>1</v>
      </c>
      <c r="AX1195">
        <v>1</v>
      </c>
      <c r="AY1195">
        <v>1</v>
      </c>
      <c r="AZ1195">
        <v>1</v>
      </c>
      <c r="BA1195">
        <v>1</v>
      </c>
      <c r="BB1195">
        <v>1</v>
      </c>
      <c r="BC1195">
        <v>1</v>
      </c>
      <c r="BD1195">
        <v>1</v>
      </c>
      <c r="BE1195">
        <v>1</v>
      </c>
      <c r="BF1195">
        <v>1</v>
      </c>
      <c r="BG1195">
        <v>1</v>
      </c>
      <c r="BH1195">
        <v>1</v>
      </c>
      <c r="BI1195">
        <v>1</v>
      </c>
      <c r="BJ1195">
        <v>1</v>
      </c>
      <c r="BK1195">
        <v>1</v>
      </c>
      <c r="BL1195">
        <v>1</v>
      </c>
      <c r="BM1195">
        <v>1</v>
      </c>
      <c r="BN1195">
        <v>1</v>
      </c>
      <c r="BO1195">
        <v>1</v>
      </c>
      <c r="BP1195">
        <v>1</v>
      </c>
      <c r="BQ1195">
        <v>1</v>
      </c>
      <c r="BR1195">
        <v>1</v>
      </c>
      <c r="BS1195">
        <v>1</v>
      </c>
      <c r="BT1195">
        <v>1</v>
      </c>
      <c r="BU1195">
        <v>1</v>
      </c>
      <c r="BV1195">
        <v>1</v>
      </c>
      <c r="BW1195">
        <v>0</v>
      </c>
    </row>
    <row r="1196" spans="1:75" x14ac:dyDescent="0.25">
      <c r="A1196">
        <v>2449000</v>
      </c>
      <c r="B1196">
        <v>2</v>
      </c>
      <c r="C1196" s="1">
        <v>27515</v>
      </c>
      <c r="D1196">
        <v>1</v>
      </c>
      <c r="E1196">
        <v>15</v>
      </c>
      <c r="F1196">
        <v>20</v>
      </c>
      <c r="G1196">
        <v>17</v>
      </c>
      <c r="H1196">
        <v>3</v>
      </c>
      <c r="I1196">
        <v>1</v>
      </c>
      <c r="J1196">
        <v>1</v>
      </c>
      <c r="K1196">
        <v>0</v>
      </c>
      <c r="L1196">
        <v>1063.59997558594</v>
      </c>
      <c r="M1196">
        <v>1</v>
      </c>
      <c r="N1196">
        <v>2</v>
      </c>
      <c r="O1196">
        <v>0</v>
      </c>
      <c r="P1196">
        <v>0</v>
      </c>
      <c r="Q1196">
        <v>0</v>
      </c>
      <c r="R1196">
        <v>0</v>
      </c>
      <c r="S1196">
        <v>0</v>
      </c>
      <c r="T1196">
        <v>0</v>
      </c>
      <c r="U1196">
        <v>0</v>
      </c>
      <c r="V1196">
        <v>0</v>
      </c>
      <c r="W1196">
        <v>0</v>
      </c>
      <c r="X1196">
        <v>0</v>
      </c>
      <c r="Y1196">
        <v>0</v>
      </c>
      <c r="Z1196">
        <v>0</v>
      </c>
      <c r="AA1196">
        <v>0</v>
      </c>
      <c r="AB1196">
        <v>0</v>
      </c>
      <c r="AC1196">
        <v>0</v>
      </c>
      <c r="AD1196">
        <v>15</v>
      </c>
      <c r="AE1196">
        <v>0</v>
      </c>
      <c r="AF1196">
        <v>0</v>
      </c>
      <c r="AG1196">
        <v>3</v>
      </c>
      <c r="AH1196">
        <v>0</v>
      </c>
      <c r="AI1196">
        <v>0</v>
      </c>
      <c r="AJ1196">
        <v>0</v>
      </c>
      <c r="AK1196">
        <v>0</v>
      </c>
      <c r="AL1196">
        <v>0</v>
      </c>
      <c r="AM1196">
        <v>0</v>
      </c>
      <c r="AN1196">
        <v>0</v>
      </c>
      <c r="AO1196">
        <v>0</v>
      </c>
      <c r="AP1196">
        <v>0</v>
      </c>
      <c r="AQ1196">
        <v>0</v>
      </c>
      <c r="AR1196">
        <v>0</v>
      </c>
      <c r="AS1196">
        <v>1</v>
      </c>
      <c r="AT1196">
        <v>1</v>
      </c>
      <c r="AU1196">
        <v>1</v>
      </c>
      <c r="AV1196">
        <v>1</v>
      </c>
      <c r="AW1196">
        <v>1</v>
      </c>
      <c r="AX1196">
        <v>1</v>
      </c>
      <c r="AY1196">
        <v>1</v>
      </c>
      <c r="AZ1196">
        <v>1</v>
      </c>
      <c r="BA1196">
        <v>1</v>
      </c>
      <c r="BB1196">
        <v>1</v>
      </c>
      <c r="BC1196">
        <v>1</v>
      </c>
      <c r="BD1196">
        <v>1</v>
      </c>
      <c r="BE1196">
        <v>1</v>
      </c>
      <c r="BF1196">
        <v>1</v>
      </c>
      <c r="BG1196">
        <v>1</v>
      </c>
      <c r="BH1196">
        <v>1</v>
      </c>
      <c r="BI1196">
        <v>1</v>
      </c>
      <c r="BJ1196">
        <v>1</v>
      </c>
      <c r="BK1196">
        <v>1</v>
      </c>
      <c r="BL1196">
        <v>1</v>
      </c>
      <c r="BM1196">
        <v>1</v>
      </c>
      <c r="BN1196">
        <v>1</v>
      </c>
      <c r="BO1196">
        <v>1</v>
      </c>
      <c r="BP1196">
        <v>1</v>
      </c>
      <c r="BQ1196">
        <v>1</v>
      </c>
      <c r="BR1196">
        <v>1</v>
      </c>
      <c r="BS1196">
        <v>1</v>
      </c>
      <c r="BT1196">
        <v>1</v>
      </c>
      <c r="BU1196">
        <v>1</v>
      </c>
      <c r="BV1196">
        <v>1</v>
      </c>
      <c r="BW1196">
        <v>1</v>
      </c>
    </row>
    <row r="1197" spans="1:75" x14ac:dyDescent="0.25">
      <c r="A1197">
        <v>2449000</v>
      </c>
      <c r="B1197">
        <v>2</v>
      </c>
      <c r="C1197" s="1">
        <v>27546</v>
      </c>
      <c r="D1197">
        <v>1</v>
      </c>
      <c r="E1197">
        <v>25</v>
      </c>
      <c r="F1197">
        <v>55.1</v>
      </c>
      <c r="G1197">
        <v>23</v>
      </c>
      <c r="H1197">
        <v>8</v>
      </c>
      <c r="I1197">
        <v>1</v>
      </c>
      <c r="J1197">
        <v>1</v>
      </c>
      <c r="K1197">
        <v>0</v>
      </c>
      <c r="L1197">
        <v>1063.59997558594</v>
      </c>
      <c r="M1197">
        <v>1</v>
      </c>
      <c r="N1197">
        <v>0</v>
      </c>
      <c r="O1197">
        <v>2</v>
      </c>
      <c r="P1197">
        <v>7.2</v>
      </c>
      <c r="Q1197">
        <v>5.4</v>
      </c>
      <c r="R1197">
        <v>10.4</v>
      </c>
      <c r="S1197">
        <v>2.4</v>
      </c>
      <c r="T1197">
        <v>0</v>
      </c>
      <c r="U1197">
        <v>0</v>
      </c>
      <c r="V1197">
        <v>0</v>
      </c>
      <c r="W1197">
        <v>0</v>
      </c>
      <c r="X1197">
        <v>0</v>
      </c>
      <c r="Y1197">
        <v>0</v>
      </c>
      <c r="Z1197">
        <v>2</v>
      </c>
      <c r="AA1197">
        <v>0</v>
      </c>
      <c r="AB1197">
        <v>0</v>
      </c>
      <c r="AC1197">
        <v>0</v>
      </c>
      <c r="AD1197">
        <v>0.7</v>
      </c>
      <c r="AE1197">
        <v>0</v>
      </c>
      <c r="AF1197">
        <v>0</v>
      </c>
      <c r="AG1197">
        <v>0</v>
      </c>
      <c r="AH1197">
        <v>0</v>
      </c>
      <c r="AI1197">
        <v>0</v>
      </c>
      <c r="AJ1197">
        <v>25</v>
      </c>
      <c r="AK1197">
        <v>0</v>
      </c>
      <c r="AL1197">
        <v>0</v>
      </c>
      <c r="AM1197">
        <v>0</v>
      </c>
      <c r="AN1197">
        <v>0</v>
      </c>
      <c r="AO1197">
        <v>0</v>
      </c>
      <c r="AP1197">
        <v>0</v>
      </c>
      <c r="AQ1197">
        <v>0</v>
      </c>
      <c r="AS1197">
        <v>1</v>
      </c>
      <c r="AT1197">
        <v>1</v>
      </c>
      <c r="AU1197">
        <v>1</v>
      </c>
      <c r="AV1197">
        <v>1</v>
      </c>
      <c r="AW1197">
        <v>1</v>
      </c>
      <c r="AX1197">
        <v>1</v>
      </c>
      <c r="AY1197">
        <v>1</v>
      </c>
      <c r="AZ1197">
        <v>1</v>
      </c>
      <c r="BA1197">
        <v>1</v>
      </c>
      <c r="BB1197">
        <v>1</v>
      </c>
      <c r="BC1197">
        <v>1</v>
      </c>
      <c r="BD1197">
        <v>1</v>
      </c>
      <c r="BE1197">
        <v>1</v>
      </c>
      <c r="BF1197">
        <v>1</v>
      </c>
      <c r="BG1197">
        <v>1</v>
      </c>
      <c r="BH1197">
        <v>1</v>
      </c>
      <c r="BI1197">
        <v>1</v>
      </c>
      <c r="BJ1197">
        <v>1</v>
      </c>
      <c r="BK1197">
        <v>1</v>
      </c>
      <c r="BL1197">
        <v>1</v>
      </c>
      <c r="BM1197">
        <v>1</v>
      </c>
      <c r="BN1197">
        <v>1</v>
      </c>
      <c r="BO1197">
        <v>1</v>
      </c>
      <c r="BP1197">
        <v>1</v>
      </c>
      <c r="BQ1197">
        <v>1</v>
      </c>
      <c r="BR1197">
        <v>1</v>
      </c>
      <c r="BS1197">
        <v>1</v>
      </c>
      <c r="BT1197">
        <v>1</v>
      </c>
      <c r="BU1197">
        <v>1</v>
      </c>
      <c r="BV1197">
        <v>1</v>
      </c>
      <c r="BW1197">
        <v>0</v>
      </c>
    </row>
    <row r="1198" spans="1:75" x14ac:dyDescent="0.25">
      <c r="A1198">
        <v>2449000</v>
      </c>
      <c r="B1198">
        <v>2</v>
      </c>
      <c r="C1198" s="1">
        <v>27576</v>
      </c>
      <c r="D1198">
        <v>1</v>
      </c>
      <c r="E1198">
        <v>35</v>
      </c>
      <c r="F1198">
        <v>75.8</v>
      </c>
      <c r="G1198">
        <v>17</v>
      </c>
      <c r="H1198">
        <v>4</v>
      </c>
      <c r="I1198">
        <v>1</v>
      </c>
      <c r="J1198">
        <v>1</v>
      </c>
      <c r="K1198">
        <v>0</v>
      </c>
      <c r="L1198">
        <v>1063.59997558594</v>
      </c>
      <c r="M1198">
        <v>1</v>
      </c>
      <c r="N1198">
        <v>0</v>
      </c>
      <c r="O1198">
        <v>8.4</v>
      </c>
      <c r="P1198">
        <v>0</v>
      </c>
      <c r="Q1198">
        <v>0</v>
      </c>
      <c r="R1198">
        <v>0</v>
      </c>
      <c r="S1198">
        <v>7.4</v>
      </c>
      <c r="T1198">
        <v>0</v>
      </c>
      <c r="U1198">
        <v>0</v>
      </c>
      <c r="V1198">
        <v>0</v>
      </c>
      <c r="W1198">
        <v>0</v>
      </c>
      <c r="X1198">
        <v>0</v>
      </c>
      <c r="Y1198">
        <v>0</v>
      </c>
      <c r="Z1198">
        <v>0</v>
      </c>
      <c r="AA1198">
        <v>0</v>
      </c>
      <c r="AB1198">
        <v>0</v>
      </c>
      <c r="AC1198">
        <v>25</v>
      </c>
      <c r="AD1198">
        <v>35</v>
      </c>
      <c r="AE1198">
        <v>0</v>
      </c>
      <c r="AF1198">
        <v>0</v>
      </c>
      <c r="AG1198">
        <v>0</v>
      </c>
      <c r="AH1198">
        <v>0</v>
      </c>
      <c r="AI1198">
        <v>0</v>
      </c>
      <c r="AJ1198">
        <v>0</v>
      </c>
      <c r="AK1198">
        <v>0</v>
      </c>
      <c r="AL1198">
        <v>0</v>
      </c>
      <c r="AM1198">
        <v>0</v>
      </c>
      <c r="AN1198">
        <v>0</v>
      </c>
      <c r="AO1198">
        <v>0</v>
      </c>
      <c r="AP1198">
        <v>0</v>
      </c>
      <c r="AQ1198">
        <v>0</v>
      </c>
      <c r="AR1198">
        <v>0</v>
      </c>
      <c r="AS1198">
        <v>1</v>
      </c>
      <c r="AT1198">
        <v>1</v>
      </c>
      <c r="AU1198">
        <v>1</v>
      </c>
      <c r="AV1198">
        <v>1</v>
      </c>
      <c r="AW1198">
        <v>1</v>
      </c>
      <c r="AX1198">
        <v>1</v>
      </c>
      <c r="AY1198">
        <v>1</v>
      </c>
      <c r="AZ1198">
        <v>1</v>
      </c>
      <c r="BA1198">
        <v>1</v>
      </c>
      <c r="BB1198">
        <v>1</v>
      </c>
      <c r="BC1198">
        <v>1</v>
      </c>
      <c r="BD1198">
        <v>1</v>
      </c>
      <c r="BE1198">
        <v>1</v>
      </c>
      <c r="BF1198">
        <v>1</v>
      </c>
      <c r="BG1198">
        <v>1</v>
      </c>
      <c r="BH1198">
        <v>1</v>
      </c>
      <c r="BI1198">
        <v>1</v>
      </c>
      <c r="BJ1198">
        <v>1</v>
      </c>
      <c r="BK1198">
        <v>1</v>
      </c>
      <c r="BL1198">
        <v>1</v>
      </c>
      <c r="BM1198">
        <v>1</v>
      </c>
      <c r="BN1198">
        <v>1</v>
      </c>
      <c r="BO1198">
        <v>1</v>
      </c>
      <c r="BP1198">
        <v>1</v>
      </c>
      <c r="BQ1198">
        <v>1</v>
      </c>
      <c r="BR1198">
        <v>1</v>
      </c>
      <c r="BS1198">
        <v>1</v>
      </c>
      <c r="BT1198">
        <v>1</v>
      </c>
      <c r="BU1198">
        <v>1</v>
      </c>
      <c r="BV1198">
        <v>1</v>
      </c>
      <c r="BW1198">
        <v>1</v>
      </c>
    </row>
    <row r="1199" spans="1:75" x14ac:dyDescent="0.25">
      <c r="A1199">
        <v>2449000</v>
      </c>
      <c r="B1199">
        <v>2</v>
      </c>
      <c r="C1199" s="1">
        <v>27607</v>
      </c>
      <c r="D1199">
        <v>1</v>
      </c>
      <c r="E1199">
        <v>25.2</v>
      </c>
      <c r="F1199">
        <v>65.599999999999994</v>
      </c>
      <c r="G1199">
        <v>7</v>
      </c>
      <c r="H1199">
        <v>6</v>
      </c>
      <c r="I1199">
        <v>1</v>
      </c>
      <c r="J1199">
        <v>1</v>
      </c>
      <c r="K1199">
        <v>0</v>
      </c>
      <c r="L1199">
        <v>1063.59997558594</v>
      </c>
      <c r="M1199">
        <v>1</v>
      </c>
      <c r="N1199">
        <v>0</v>
      </c>
      <c r="O1199">
        <v>0</v>
      </c>
      <c r="P1199">
        <v>0</v>
      </c>
      <c r="Q1199">
        <v>0</v>
      </c>
      <c r="R1199">
        <v>4.2</v>
      </c>
      <c r="S1199">
        <v>14.2</v>
      </c>
      <c r="T1199">
        <v>25.2</v>
      </c>
      <c r="U1199">
        <v>2.4</v>
      </c>
      <c r="V1199">
        <v>18.399999999999999</v>
      </c>
      <c r="W1199">
        <v>0</v>
      </c>
      <c r="X1199">
        <v>0</v>
      </c>
      <c r="Y1199">
        <v>0</v>
      </c>
      <c r="Z1199">
        <v>0</v>
      </c>
      <c r="AA1199">
        <v>0</v>
      </c>
      <c r="AB1199">
        <v>0</v>
      </c>
      <c r="AC1199">
        <v>0</v>
      </c>
      <c r="AD1199">
        <v>0</v>
      </c>
      <c r="AE1199">
        <v>1.2</v>
      </c>
      <c r="AF1199">
        <v>0</v>
      </c>
      <c r="AG1199">
        <v>0</v>
      </c>
      <c r="AH1199">
        <v>0</v>
      </c>
      <c r="AI1199">
        <v>0</v>
      </c>
      <c r="AJ1199">
        <v>0</v>
      </c>
      <c r="AK1199">
        <v>0</v>
      </c>
      <c r="AL1199">
        <v>0</v>
      </c>
      <c r="AM1199">
        <v>0</v>
      </c>
      <c r="AN1199">
        <v>0</v>
      </c>
      <c r="AO1199">
        <v>0</v>
      </c>
      <c r="AP1199">
        <v>0</v>
      </c>
      <c r="AQ1199">
        <v>0</v>
      </c>
      <c r="AR1199">
        <v>0</v>
      </c>
      <c r="AS1199">
        <v>1</v>
      </c>
      <c r="AT1199">
        <v>1</v>
      </c>
      <c r="AU1199">
        <v>1</v>
      </c>
      <c r="AV1199">
        <v>1</v>
      </c>
      <c r="AW1199">
        <v>1</v>
      </c>
      <c r="AX1199">
        <v>1</v>
      </c>
      <c r="AY1199">
        <v>1</v>
      </c>
      <c r="AZ1199">
        <v>1</v>
      </c>
      <c r="BA1199">
        <v>1</v>
      </c>
      <c r="BB1199">
        <v>1</v>
      </c>
      <c r="BC1199">
        <v>1</v>
      </c>
      <c r="BD1199">
        <v>1</v>
      </c>
      <c r="BE1199">
        <v>1</v>
      </c>
      <c r="BF1199">
        <v>1</v>
      </c>
      <c r="BG1199">
        <v>1</v>
      </c>
      <c r="BH1199">
        <v>1</v>
      </c>
      <c r="BI1199">
        <v>1</v>
      </c>
      <c r="BJ1199">
        <v>1</v>
      </c>
      <c r="BK1199">
        <v>1</v>
      </c>
      <c r="BL1199">
        <v>1</v>
      </c>
      <c r="BM1199">
        <v>1</v>
      </c>
      <c r="BN1199">
        <v>1</v>
      </c>
      <c r="BO1199">
        <v>1</v>
      </c>
      <c r="BP1199">
        <v>1</v>
      </c>
      <c r="BQ1199">
        <v>1</v>
      </c>
      <c r="BR1199">
        <v>1</v>
      </c>
      <c r="BS1199">
        <v>1</v>
      </c>
      <c r="BT1199">
        <v>1</v>
      </c>
      <c r="BU1199">
        <v>1</v>
      </c>
      <c r="BV1199">
        <v>1</v>
      </c>
      <c r="BW1199">
        <v>1</v>
      </c>
    </row>
    <row r="1200" spans="1:75" x14ac:dyDescent="0.25">
      <c r="A1200">
        <v>2449000</v>
      </c>
      <c r="B1200">
        <v>2</v>
      </c>
      <c r="C1200" s="1">
        <v>27638</v>
      </c>
      <c r="D1200">
        <v>1</v>
      </c>
      <c r="E1200">
        <v>34.6</v>
      </c>
      <c r="F1200">
        <v>90.8</v>
      </c>
      <c r="G1200">
        <v>30</v>
      </c>
      <c r="H1200">
        <v>11</v>
      </c>
      <c r="I1200">
        <v>1</v>
      </c>
      <c r="J1200">
        <v>1</v>
      </c>
      <c r="K1200">
        <v>0</v>
      </c>
      <c r="L1200">
        <v>1063.59997558594</v>
      </c>
      <c r="M1200">
        <v>1</v>
      </c>
      <c r="N1200">
        <v>0</v>
      </c>
      <c r="O1200">
        <v>0</v>
      </c>
      <c r="P1200">
        <v>0</v>
      </c>
      <c r="Q1200">
        <v>0</v>
      </c>
      <c r="R1200">
        <v>0</v>
      </c>
      <c r="S1200">
        <v>0</v>
      </c>
      <c r="T1200">
        <v>0</v>
      </c>
      <c r="U1200">
        <v>0</v>
      </c>
      <c r="V1200">
        <v>0</v>
      </c>
      <c r="W1200">
        <v>0</v>
      </c>
      <c r="X1200">
        <v>0</v>
      </c>
      <c r="Y1200">
        <v>0</v>
      </c>
      <c r="Z1200">
        <v>0</v>
      </c>
      <c r="AA1200">
        <v>0</v>
      </c>
      <c r="AB1200">
        <v>0</v>
      </c>
      <c r="AC1200">
        <v>0</v>
      </c>
      <c r="AD1200">
        <v>1.6</v>
      </c>
      <c r="AE1200">
        <v>1.2</v>
      </c>
      <c r="AF1200">
        <v>1.4</v>
      </c>
      <c r="AG1200">
        <v>1.3</v>
      </c>
      <c r="AH1200">
        <v>1.7</v>
      </c>
      <c r="AI1200">
        <v>23.2</v>
      </c>
      <c r="AJ1200">
        <v>8.6</v>
      </c>
      <c r="AK1200">
        <v>14</v>
      </c>
      <c r="AL1200">
        <v>0</v>
      </c>
      <c r="AM1200">
        <v>0</v>
      </c>
      <c r="AN1200">
        <v>1.4</v>
      </c>
      <c r="AO1200">
        <v>1.8</v>
      </c>
      <c r="AP1200">
        <v>0</v>
      </c>
      <c r="AQ1200">
        <v>34.6</v>
      </c>
      <c r="AS1200">
        <v>1</v>
      </c>
      <c r="AT1200">
        <v>1</v>
      </c>
      <c r="AU1200">
        <v>1</v>
      </c>
      <c r="AV1200">
        <v>1</v>
      </c>
      <c r="AW1200">
        <v>1</v>
      </c>
      <c r="AX1200">
        <v>1</v>
      </c>
      <c r="AY1200">
        <v>1</v>
      </c>
      <c r="AZ1200">
        <v>1</v>
      </c>
      <c r="BA1200">
        <v>1</v>
      </c>
      <c r="BB1200">
        <v>1</v>
      </c>
      <c r="BC1200">
        <v>1</v>
      </c>
      <c r="BD1200">
        <v>1</v>
      </c>
      <c r="BE1200">
        <v>1</v>
      </c>
      <c r="BF1200">
        <v>1</v>
      </c>
      <c r="BG1200">
        <v>1</v>
      </c>
      <c r="BH1200">
        <v>1</v>
      </c>
      <c r="BI1200">
        <v>1</v>
      </c>
      <c r="BJ1200">
        <v>1</v>
      </c>
      <c r="BK1200">
        <v>1</v>
      </c>
      <c r="BL1200">
        <v>1</v>
      </c>
      <c r="BM1200">
        <v>1</v>
      </c>
      <c r="BN1200">
        <v>1</v>
      </c>
      <c r="BO1200">
        <v>1</v>
      </c>
      <c r="BP1200">
        <v>1</v>
      </c>
      <c r="BQ1200">
        <v>1</v>
      </c>
      <c r="BR1200">
        <v>1</v>
      </c>
      <c r="BS1200">
        <v>1</v>
      </c>
      <c r="BT1200">
        <v>1</v>
      </c>
      <c r="BU1200">
        <v>1</v>
      </c>
      <c r="BV1200">
        <v>1</v>
      </c>
      <c r="BW1200">
        <v>0</v>
      </c>
    </row>
    <row r="1201" spans="1:75" x14ac:dyDescent="0.25">
      <c r="A1201">
        <v>2449000</v>
      </c>
      <c r="B1201">
        <v>2</v>
      </c>
      <c r="C1201" s="1">
        <v>27668</v>
      </c>
      <c r="D1201">
        <v>1</v>
      </c>
      <c r="E1201">
        <v>32</v>
      </c>
      <c r="F1201">
        <v>153</v>
      </c>
      <c r="G1201">
        <v>30</v>
      </c>
      <c r="H1201">
        <v>14</v>
      </c>
      <c r="I1201">
        <v>1</v>
      </c>
      <c r="J1201">
        <v>1</v>
      </c>
      <c r="K1201">
        <v>0</v>
      </c>
      <c r="L1201">
        <v>1063.59997558594</v>
      </c>
      <c r="M1201">
        <v>1</v>
      </c>
      <c r="N1201">
        <v>1.8</v>
      </c>
      <c r="O1201">
        <v>1.4</v>
      </c>
      <c r="P1201">
        <v>23</v>
      </c>
      <c r="Q1201">
        <v>25.8</v>
      </c>
      <c r="R1201">
        <v>22.4</v>
      </c>
      <c r="S1201">
        <v>0</v>
      </c>
      <c r="T1201">
        <v>0</v>
      </c>
      <c r="U1201">
        <v>1.8</v>
      </c>
      <c r="V1201">
        <v>0</v>
      </c>
      <c r="W1201">
        <v>0</v>
      </c>
      <c r="X1201">
        <v>21.8</v>
      </c>
      <c r="Y1201">
        <v>0</v>
      </c>
      <c r="Z1201">
        <v>0</v>
      </c>
      <c r="AA1201">
        <v>0</v>
      </c>
      <c r="AB1201">
        <v>0</v>
      </c>
      <c r="AC1201">
        <v>0</v>
      </c>
      <c r="AD1201">
        <v>1.2</v>
      </c>
      <c r="AE1201">
        <v>6.8</v>
      </c>
      <c r="AF1201">
        <v>2.2000000000000002</v>
      </c>
      <c r="AG1201">
        <v>5.5</v>
      </c>
      <c r="AH1201">
        <v>0</v>
      </c>
      <c r="AI1201">
        <v>0</v>
      </c>
      <c r="AJ1201">
        <v>0</v>
      </c>
      <c r="AK1201">
        <v>0</v>
      </c>
      <c r="AL1201">
        <v>0</v>
      </c>
      <c r="AM1201">
        <v>0</v>
      </c>
      <c r="AN1201">
        <v>0</v>
      </c>
      <c r="AO1201">
        <v>3.3</v>
      </c>
      <c r="AP1201">
        <v>0</v>
      </c>
      <c r="AQ1201">
        <v>32</v>
      </c>
      <c r="AR1201">
        <v>4</v>
      </c>
      <c r="AS1201">
        <v>1</v>
      </c>
      <c r="AT1201">
        <v>1</v>
      </c>
      <c r="AU1201">
        <v>1</v>
      </c>
      <c r="AV1201">
        <v>1</v>
      </c>
      <c r="AW1201">
        <v>1</v>
      </c>
      <c r="AX1201">
        <v>1</v>
      </c>
      <c r="AY1201">
        <v>1</v>
      </c>
      <c r="AZ1201">
        <v>1</v>
      </c>
      <c r="BA1201">
        <v>1</v>
      </c>
      <c r="BB1201">
        <v>1</v>
      </c>
      <c r="BC1201">
        <v>1</v>
      </c>
      <c r="BD1201">
        <v>1</v>
      </c>
      <c r="BE1201">
        <v>1</v>
      </c>
      <c r="BF1201">
        <v>1</v>
      </c>
      <c r="BG1201">
        <v>1</v>
      </c>
      <c r="BH1201">
        <v>1</v>
      </c>
      <c r="BI1201">
        <v>1</v>
      </c>
      <c r="BJ1201">
        <v>1</v>
      </c>
      <c r="BK1201">
        <v>1</v>
      </c>
      <c r="BL1201">
        <v>1</v>
      </c>
      <c r="BM1201">
        <v>1</v>
      </c>
      <c r="BN1201">
        <v>1</v>
      </c>
      <c r="BO1201">
        <v>1</v>
      </c>
      <c r="BP1201">
        <v>1</v>
      </c>
      <c r="BQ1201">
        <v>1</v>
      </c>
      <c r="BR1201">
        <v>1</v>
      </c>
      <c r="BS1201">
        <v>1</v>
      </c>
      <c r="BT1201">
        <v>1</v>
      </c>
      <c r="BU1201">
        <v>1</v>
      </c>
      <c r="BV1201">
        <v>1</v>
      </c>
      <c r="BW1201">
        <v>1</v>
      </c>
    </row>
    <row r="1202" spans="1:75" x14ac:dyDescent="0.25">
      <c r="A1202">
        <v>2449000</v>
      </c>
      <c r="B1202">
        <v>2</v>
      </c>
      <c r="C1202" s="1">
        <v>27699</v>
      </c>
      <c r="D1202">
        <v>1</v>
      </c>
      <c r="E1202">
        <v>35</v>
      </c>
      <c r="F1202">
        <v>114.5</v>
      </c>
      <c r="G1202">
        <v>30</v>
      </c>
      <c r="H1202">
        <v>11</v>
      </c>
      <c r="I1202">
        <v>1</v>
      </c>
      <c r="J1202">
        <v>1</v>
      </c>
      <c r="K1202">
        <v>0</v>
      </c>
      <c r="L1202">
        <v>1063.59997558594</v>
      </c>
      <c r="M1202">
        <v>1</v>
      </c>
      <c r="N1202">
        <v>14</v>
      </c>
      <c r="O1202">
        <v>8</v>
      </c>
      <c r="P1202">
        <v>0</v>
      </c>
      <c r="Q1202">
        <v>0</v>
      </c>
      <c r="R1202">
        <v>0</v>
      </c>
      <c r="S1202">
        <v>15</v>
      </c>
      <c r="T1202">
        <v>0</v>
      </c>
      <c r="U1202">
        <v>0</v>
      </c>
      <c r="V1202">
        <v>2.2000000000000002</v>
      </c>
      <c r="W1202">
        <v>0</v>
      </c>
      <c r="X1202">
        <v>0</v>
      </c>
      <c r="Y1202">
        <v>0</v>
      </c>
      <c r="Z1202">
        <v>0</v>
      </c>
      <c r="AA1202">
        <v>0</v>
      </c>
      <c r="AB1202">
        <v>0</v>
      </c>
      <c r="AC1202">
        <v>0</v>
      </c>
      <c r="AD1202">
        <v>2</v>
      </c>
      <c r="AE1202">
        <v>4</v>
      </c>
      <c r="AF1202">
        <v>0</v>
      </c>
      <c r="AG1202">
        <v>2.9</v>
      </c>
      <c r="AH1202">
        <v>2.5</v>
      </c>
      <c r="AI1202">
        <v>0</v>
      </c>
      <c r="AJ1202">
        <v>3.9</v>
      </c>
      <c r="AK1202">
        <v>0</v>
      </c>
      <c r="AL1202">
        <v>0</v>
      </c>
      <c r="AM1202">
        <v>0</v>
      </c>
      <c r="AN1202">
        <v>0</v>
      </c>
      <c r="AO1202">
        <v>0</v>
      </c>
      <c r="AP1202">
        <v>25</v>
      </c>
      <c r="AQ1202">
        <v>35</v>
      </c>
      <c r="AS1202">
        <v>1</v>
      </c>
      <c r="AT1202">
        <v>1</v>
      </c>
      <c r="AU1202">
        <v>1</v>
      </c>
      <c r="AV1202">
        <v>1</v>
      </c>
      <c r="AW1202">
        <v>1</v>
      </c>
      <c r="AX1202">
        <v>1</v>
      </c>
      <c r="AY1202">
        <v>1</v>
      </c>
      <c r="AZ1202">
        <v>1</v>
      </c>
      <c r="BA1202">
        <v>1</v>
      </c>
      <c r="BB1202">
        <v>1</v>
      </c>
      <c r="BC1202">
        <v>1</v>
      </c>
      <c r="BD1202">
        <v>1</v>
      </c>
      <c r="BE1202">
        <v>1</v>
      </c>
      <c r="BF1202">
        <v>1</v>
      </c>
      <c r="BG1202">
        <v>1</v>
      </c>
      <c r="BH1202">
        <v>1</v>
      </c>
      <c r="BI1202">
        <v>1</v>
      </c>
      <c r="BJ1202">
        <v>1</v>
      </c>
      <c r="BK1202">
        <v>1</v>
      </c>
      <c r="BL1202">
        <v>1</v>
      </c>
      <c r="BM1202">
        <v>1</v>
      </c>
      <c r="BN1202">
        <v>1</v>
      </c>
      <c r="BO1202">
        <v>1</v>
      </c>
      <c r="BP1202">
        <v>1</v>
      </c>
      <c r="BQ1202">
        <v>1</v>
      </c>
      <c r="BR1202">
        <v>1</v>
      </c>
      <c r="BS1202">
        <v>1</v>
      </c>
      <c r="BT1202">
        <v>1</v>
      </c>
      <c r="BU1202">
        <v>1</v>
      </c>
      <c r="BV1202">
        <v>1</v>
      </c>
      <c r="BW1202">
        <v>0</v>
      </c>
    </row>
    <row r="1203" spans="1:75" x14ac:dyDescent="0.25">
      <c r="A1203">
        <v>2449000</v>
      </c>
      <c r="B1203">
        <v>2</v>
      </c>
      <c r="C1203" s="1">
        <v>27729</v>
      </c>
      <c r="D1203">
        <v>1</v>
      </c>
      <c r="F1203">
        <v>127.2</v>
      </c>
      <c r="J1203">
        <v>2</v>
      </c>
      <c r="K1203">
        <v>0</v>
      </c>
      <c r="L1203">
        <v>1063.59997558594</v>
      </c>
      <c r="M1203">
        <v>1</v>
      </c>
      <c r="P1203">
        <v>0</v>
      </c>
      <c r="Q1203">
        <v>0</v>
      </c>
      <c r="R1203">
        <v>0</v>
      </c>
      <c r="S1203">
        <v>0</v>
      </c>
      <c r="T1203">
        <v>0</v>
      </c>
      <c r="U1203">
        <v>19</v>
      </c>
      <c r="V1203">
        <v>0</v>
      </c>
      <c r="W1203">
        <v>0</v>
      </c>
      <c r="X1203">
        <v>2</v>
      </c>
      <c r="Y1203">
        <v>0</v>
      </c>
      <c r="Z1203">
        <v>0</v>
      </c>
      <c r="AA1203">
        <v>25</v>
      </c>
      <c r="AB1203">
        <v>0</v>
      </c>
      <c r="AC1203">
        <v>0</v>
      </c>
      <c r="AD1203">
        <v>0</v>
      </c>
      <c r="AE1203">
        <v>0</v>
      </c>
      <c r="AF1203">
        <v>0</v>
      </c>
      <c r="AG1203">
        <v>25</v>
      </c>
      <c r="AH1203">
        <v>0</v>
      </c>
      <c r="AI1203">
        <v>0</v>
      </c>
      <c r="AJ1203">
        <v>0</v>
      </c>
      <c r="AK1203">
        <v>0</v>
      </c>
      <c r="AL1203">
        <v>0</v>
      </c>
      <c r="AM1203">
        <v>0</v>
      </c>
      <c r="AN1203">
        <v>0</v>
      </c>
      <c r="AO1203">
        <v>1.4</v>
      </c>
      <c r="AP1203">
        <v>0</v>
      </c>
      <c r="AQ1203">
        <v>2.8</v>
      </c>
      <c r="AR1203">
        <v>1.4</v>
      </c>
      <c r="AS1203">
        <v>1</v>
      </c>
      <c r="AT1203">
        <v>1</v>
      </c>
      <c r="AU1203">
        <v>1</v>
      </c>
      <c r="AV1203">
        <v>1</v>
      </c>
      <c r="AW1203">
        <v>1</v>
      </c>
      <c r="AX1203">
        <v>1</v>
      </c>
      <c r="AY1203">
        <v>1</v>
      </c>
      <c r="AZ1203">
        <v>1</v>
      </c>
      <c r="BA1203">
        <v>1</v>
      </c>
      <c r="BB1203">
        <v>1</v>
      </c>
      <c r="BC1203">
        <v>1</v>
      </c>
      <c r="BD1203">
        <v>1</v>
      </c>
      <c r="BE1203">
        <v>1</v>
      </c>
      <c r="BF1203">
        <v>1</v>
      </c>
      <c r="BG1203">
        <v>1</v>
      </c>
      <c r="BH1203">
        <v>1</v>
      </c>
      <c r="BI1203">
        <v>1</v>
      </c>
      <c r="BJ1203">
        <v>1</v>
      </c>
      <c r="BK1203">
        <v>1</v>
      </c>
      <c r="BL1203">
        <v>1</v>
      </c>
      <c r="BM1203">
        <v>1</v>
      </c>
      <c r="BN1203">
        <v>1</v>
      </c>
      <c r="BO1203">
        <v>1</v>
      </c>
      <c r="BP1203">
        <v>1</v>
      </c>
      <c r="BQ1203">
        <v>1</v>
      </c>
      <c r="BR1203">
        <v>1</v>
      </c>
      <c r="BS1203">
        <v>1</v>
      </c>
      <c r="BT1203">
        <v>1</v>
      </c>
      <c r="BU1203">
        <v>1</v>
      </c>
      <c r="BV1203">
        <v>1</v>
      </c>
      <c r="BW1203">
        <v>1</v>
      </c>
    </row>
    <row r="1204" spans="1:75" x14ac:dyDescent="0.25">
      <c r="A1204">
        <v>2449000</v>
      </c>
      <c r="B1204">
        <v>2</v>
      </c>
      <c r="C1204" s="1">
        <v>27760</v>
      </c>
      <c r="D1204">
        <v>1</v>
      </c>
      <c r="E1204">
        <v>48</v>
      </c>
      <c r="F1204">
        <v>232.8</v>
      </c>
      <c r="G1204">
        <v>28</v>
      </c>
      <c r="H1204">
        <v>23</v>
      </c>
      <c r="I1204">
        <v>1</v>
      </c>
      <c r="J1204">
        <v>1</v>
      </c>
      <c r="K1204">
        <v>0</v>
      </c>
      <c r="L1204">
        <v>1401.59997558594</v>
      </c>
      <c r="M1204">
        <v>1</v>
      </c>
      <c r="N1204">
        <v>1.8</v>
      </c>
      <c r="O1204">
        <v>2.4</v>
      </c>
      <c r="P1204">
        <v>0</v>
      </c>
      <c r="Q1204">
        <v>27.6</v>
      </c>
      <c r="R1204">
        <v>0</v>
      </c>
      <c r="S1204">
        <v>1.2</v>
      </c>
      <c r="T1204">
        <v>23.4</v>
      </c>
      <c r="U1204">
        <v>11.2</v>
      </c>
      <c r="V1204">
        <v>12.6</v>
      </c>
      <c r="W1204">
        <v>1.4</v>
      </c>
      <c r="X1204">
        <v>7.2</v>
      </c>
      <c r="Y1204">
        <v>2.4</v>
      </c>
      <c r="Z1204">
        <v>2.8</v>
      </c>
      <c r="AA1204">
        <v>1.6</v>
      </c>
      <c r="AB1204">
        <v>1.4</v>
      </c>
      <c r="AC1204">
        <v>32.4</v>
      </c>
      <c r="AD1204">
        <v>1.6</v>
      </c>
      <c r="AE1204">
        <v>0</v>
      </c>
      <c r="AF1204">
        <v>1.4</v>
      </c>
      <c r="AG1204">
        <v>1.8</v>
      </c>
      <c r="AH1204">
        <v>8.1999999999999993</v>
      </c>
      <c r="AI1204">
        <v>0</v>
      </c>
      <c r="AJ1204">
        <v>4.8</v>
      </c>
      <c r="AK1204">
        <v>0</v>
      </c>
      <c r="AL1204">
        <v>0</v>
      </c>
      <c r="AM1204">
        <v>23</v>
      </c>
      <c r="AN1204">
        <v>11.2</v>
      </c>
      <c r="AO1204">
        <v>48</v>
      </c>
      <c r="AP1204">
        <v>0</v>
      </c>
      <c r="AQ1204">
        <v>0</v>
      </c>
      <c r="AR1204">
        <v>3.4</v>
      </c>
      <c r="AS1204">
        <v>1</v>
      </c>
      <c r="AT1204">
        <v>1</v>
      </c>
      <c r="AU1204">
        <v>1</v>
      </c>
      <c r="AV1204">
        <v>1</v>
      </c>
      <c r="AW1204">
        <v>1</v>
      </c>
      <c r="AX1204">
        <v>1</v>
      </c>
      <c r="AY1204">
        <v>1</v>
      </c>
      <c r="AZ1204">
        <v>1</v>
      </c>
      <c r="BA1204">
        <v>1</v>
      </c>
      <c r="BB1204">
        <v>1</v>
      </c>
      <c r="BC1204">
        <v>1</v>
      </c>
      <c r="BD1204">
        <v>1</v>
      </c>
      <c r="BE1204">
        <v>1</v>
      </c>
      <c r="BF1204">
        <v>1</v>
      </c>
      <c r="BG1204">
        <v>1</v>
      </c>
      <c r="BH1204">
        <v>1</v>
      </c>
      <c r="BI1204">
        <v>1</v>
      </c>
      <c r="BJ1204">
        <v>1</v>
      </c>
      <c r="BK1204">
        <v>1</v>
      </c>
      <c r="BL1204">
        <v>1</v>
      </c>
      <c r="BM1204">
        <v>1</v>
      </c>
      <c r="BN1204">
        <v>1</v>
      </c>
      <c r="BO1204">
        <v>1</v>
      </c>
      <c r="BP1204">
        <v>1</v>
      </c>
      <c r="BQ1204">
        <v>1</v>
      </c>
      <c r="BR1204">
        <v>1</v>
      </c>
      <c r="BS1204">
        <v>1</v>
      </c>
      <c r="BT1204">
        <v>1</v>
      </c>
      <c r="BU1204">
        <v>1</v>
      </c>
      <c r="BV1204">
        <v>1</v>
      </c>
      <c r="BW1204">
        <v>1</v>
      </c>
    </row>
    <row r="1205" spans="1:75" x14ac:dyDescent="0.25">
      <c r="A1205">
        <v>2449000</v>
      </c>
      <c r="B1205">
        <v>2</v>
      </c>
      <c r="C1205" s="1">
        <v>27791</v>
      </c>
      <c r="D1205">
        <v>1</v>
      </c>
      <c r="E1205">
        <v>31</v>
      </c>
      <c r="F1205">
        <v>144.9</v>
      </c>
      <c r="G1205">
        <v>22</v>
      </c>
      <c r="H1205">
        <v>12</v>
      </c>
      <c r="I1205">
        <v>1</v>
      </c>
      <c r="J1205">
        <v>1</v>
      </c>
      <c r="K1205">
        <v>0</v>
      </c>
      <c r="L1205">
        <v>1401.59997558594</v>
      </c>
      <c r="M1205">
        <v>1</v>
      </c>
      <c r="N1205">
        <v>4.5999999999999996</v>
      </c>
      <c r="O1205">
        <v>18.2</v>
      </c>
      <c r="P1205">
        <v>5.2</v>
      </c>
      <c r="Q1205">
        <v>0</v>
      </c>
      <c r="R1205">
        <v>0</v>
      </c>
      <c r="S1205">
        <v>6.4</v>
      </c>
      <c r="T1205">
        <v>14.8</v>
      </c>
      <c r="U1205">
        <v>12.6</v>
      </c>
      <c r="V1205">
        <v>0</v>
      </c>
      <c r="W1205">
        <v>0</v>
      </c>
      <c r="X1205">
        <v>0</v>
      </c>
      <c r="Y1205">
        <v>0</v>
      </c>
      <c r="Z1205">
        <v>0</v>
      </c>
      <c r="AA1205">
        <v>0</v>
      </c>
      <c r="AB1205">
        <v>0</v>
      </c>
      <c r="AC1205">
        <v>3.5</v>
      </c>
      <c r="AD1205">
        <v>0</v>
      </c>
      <c r="AE1205">
        <v>2.5</v>
      </c>
      <c r="AF1205">
        <v>19.3</v>
      </c>
      <c r="AG1205">
        <v>12.6</v>
      </c>
      <c r="AH1205">
        <v>0</v>
      </c>
      <c r="AI1205">
        <v>31</v>
      </c>
      <c r="AJ1205">
        <v>0</v>
      </c>
      <c r="AK1205">
        <v>0</v>
      </c>
      <c r="AL1205">
        <v>0</v>
      </c>
      <c r="AM1205">
        <v>0</v>
      </c>
      <c r="AN1205">
        <v>0</v>
      </c>
      <c r="AO1205">
        <v>0</v>
      </c>
      <c r="AP1205">
        <v>14.2</v>
      </c>
      <c r="AS1205">
        <v>1</v>
      </c>
      <c r="AT1205">
        <v>1</v>
      </c>
      <c r="AU1205">
        <v>1</v>
      </c>
      <c r="AV1205">
        <v>1</v>
      </c>
      <c r="AW1205">
        <v>1</v>
      </c>
      <c r="AX1205">
        <v>1</v>
      </c>
      <c r="AY1205">
        <v>1</v>
      </c>
      <c r="AZ1205">
        <v>1</v>
      </c>
      <c r="BA1205">
        <v>1</v>
      </c>
      <c r="BB1205">
        <v>1</v>
      </c>
      <c r="BC1205">
        <v>1</v>
      </c>
      <c r="BD1205">
        <v>1</v>
      </c>
      <c r="BE1205">
        <v>1</v>
      </c>
      <c r="BF1205">
        <v>1</v>
      </c>
      <c r="BG1205">
        <v>1</v>
      </c>
      <c r="BH1205">
        <v>1</v>
      </c>
      <c r="BI1205">
        <v>1</v>
      </c>
      <c r="BJ1205">
        <v>1</v>
      </c>
      <c r="BK1205">
        <v>1</v>
      </c>
      <c r="BL1205">
        <v>1</v>
      </c>
      <c r="BM1205">
        <v>1</v>
      </c>
      <c r="BN1205">
        <v>1</v>
      </c>
      <c r="BO1205">
        <v>1</v>
      </c>
      <c r="BP1205">
        <v>1</v>
      </c>
      <c r="BQ1205">
        <v>1</v>
      </c>
      <c r="BR1205">
        <v>1</v>
      </c>
      <c r="BS1205">
        <v>1</v>
      </c>
      <c r="BT1205">
        <v>1</v>
      </c>
      <c r="BU1205">
        <v>1</v>
      </c>
      <c r="BV1205">
        <v>0</v>
      </c>
      <c r="BW1205">
        <v>0</v>
      </c>
    </row>
    <row r="1206" spans="1:75" x14ac:dyDescent="0.25">
      <c r="A1206">
        <v>2449000</v>
      </c>
      <c r="B1206">
        <v>2</v>
      </c>
      <c r="C1206" s="1">
        <v>27820</v>
      </c>
      <c r="D1206">
        <v>1</v>
      </c>
      <c r="E1206">
        <v>20.3</v>
      </c>
      <c r="F1206">
        <v>156.9</v>
      </c>
      <c r="G1206">
        <v>27</v>
      </c>
      <c r="H1206">
        <v>13</v>
      </c>
      <c r="I1206">
        <v>1</v>
      </c>
      <c r="J1206">
        <v>1</v>
      </c>
      <c r="K1206">
        <v>0</v>
      </c>
      <c r="L1206">
        <v>1401.59997558594</v>
      </c>
      <c r="M1206">
        <v>1</v>
      </c>
      <c r="N1206">
        <v>0</v>
      </c>
      <c r="O1206">
        <v>0</v>
      </c>
      <c r="P1206">
        <v>19.600000000000001</v>
      </c>
      <c r="Q1206">
        <v>0</v>
      </c>
      <c r="R1206">
        <v>0</v>
      </c>
      <c r="S1206">
        <v>0</v>
      </c>
      <c r="T1206">
        <v>0</v>
      </c>
      <c r="U1206">
        <v>0</v>
      </c>
      <c r="V1206">
        <v>0</v>
      </c>
      <c r="W1206">
        <v>3.4</v>
      </c>
      <c r="X1206">
        <v>14.2</v>
      </c>
      <c r="Y1206">
        <v>0</v>
      </c>
      <c r="Z1206">
        <v>0</v>
      </c>
      <c r="AA1206">
        <v>0</v>
      </c>
      <c r="AB1206">
        <v>0</v>
      </c>
      <c r="AC1206">
        <v>0</v>
      </c>
      <c r="AD1206">
        <v>0</v>
      </c>
      <c r="AE1206">
        <v>8.4</v>
      </c>
      <c r="AF1206">
        <v>18.600000000000001</v>
      </c>
      <c r="AG1206">
        <v>19</v>
      </c>
      <c r="AH1206">
        <v>16.399999999999999</v>
      </c>
      <c r="AI1206">
        <v>6.4</v>
      </c>
      <c r="AJ1206">
        <v>4.2</v>
      </c>
      <c r="AK1206">
        <v>6.4</v>
      </c>
      <c r="AL1206">
        <v>8.6</v>
      </c>
      <c r="AM1206">
        <v>11.4</v>
      </c>
      <c r="AN1206">
        <v>20.3</v>
      </c>
      <c r="AO1206">
        <v>0</v>
      </c>
      <c r="AP1206">
        <v>0</v>
      </c>
      <c r="AQ1206">
        <v>0</v>
      </c>
      <c r="AR1206">
        <v>0</v>
      </c>
      <c r="AS1206">
        <v>1</v>
      </c>
      <c r="AT1206">
        <v>1</v>
      </c>
      <c r="AU1206">
        <v>1</v>
      </c>
      <c r="AV1206">
        <v>1</v>
      </c>
      <c r="AW1206">
        <v>1</v>
      </c>
      <c r="AX1206">
        <v>1</v>
      </c>
      <c r="AY1206">
        <v>1</v>
      </c>
      <c r="AZ1206">
        <v>1</v>
      </c>
      <c r="BA1206">
        <v>1</v>
      </c>
      <c r="BB1206">
        <v>1</v>
      </c>
      <c r="BC1206">
        <v>1</v>
      </c>
      <c r="BD1206">
        <v>1</v>
      </c>
      <c r="BE1206">
        <v>1</v>
      </c>
      <c r="BF1206">
        <v>1</v>
      </c>
      <c r="BG1206">
        <v>1</v>
      </c>
      <c r="BH1206">
        <v>1</v>
      </c>
      <c r="BI1206">
        <v>1</v>
      </c>
      <c r="BJ1206">
        <v>1</v>
      </c>
      <c r="BK1206">
        <v>1</v>
      </c>
      <c r="BL1206">
        <v>1</v>
      </c>
      <c r="BM1206">
        <v>1</v>
      </c>
      <c r="BN1206">
        <v>1</v>
      </c>
      <c r="BO1206">
        <v>1</v>
      </c>
      <c r="BP1206">
        <v>1</v>
      </c>
      <c r="BQ1206">
        <v>1</v>
      </c>
      <c r="BR1206">
        <v>1</v>
      </c>
      <c r="BS1206">
        <v>1</v>
      </c>
      <c r="BT1206">
        <v>1</v>
      </c>
      <c r="BU1206">
        <v>1</v>
      </c>
      <c r="BV1206">
        <v>1</v>
      </c>
      <c r="BW1206">
        <v>1</v>
      </c>
    </row>
    <row r="1207" spans="1:75" x14ac:dyDescent="0.25">
      <c r="A1207">
        <v>2449000</v>
      </c>
      <c r="B1207">
        <v>2</v>
      </c>
      <c r="C1207" s="1">
        <v>27851</v>
      </c>
      <c r="D1207">
        <v>1</v>
      </c>
      <c r="E1207">
        <v>25.6</v>
      </c>
      <c r="F1207">
        <v>47.7</v>
      </c>
      <c r="G1207">
        <v>10</v>
      </c>
      <c r="H1207">
        <v>5</v>
      </c>
      <c r="I1207">
        <v>1</v>
      </c>
      <c r="J1207">
        <v>1</v>
      </c>
      <c r="K1207">
        <v>0</v>
      </c>
      <c r="L1207">
        <v>1401.59997558594</v>
      </c>
      <c r="M1207">
        <v>1</v>
      </c>
      <c r="N1207">
        <v>0</v>
      </c>
      <c r="O1207">
        <v>0</v>
      </c>
      <c r="P1207">
        <v>0</v>
      </c>
      <c r="Q1207">
        <v>0</v>
      </c>
      <c r="R1207">
        <v>0</v>
      </c>
      <c r="S1207">
        <v>0</v>
      </c>
      <c r="T1207">
        <v>0</v>
      </c>
      <c r="U1207">
        <v>0</v>
      </c>
      <c r="V1207">
        <v>0</v>
      </c>
      <c r="W1207">
        <v>25.6</v>
      </c>
      <c r="X1207">
        <v>7.3</v>
      </c>
      <c r="Y1207">
        <v>7</v>
      </c>
      <c r="Z1207">
        <v>6.5</v>
      </c>
      <c r="AA1207">
        <v>1.3</v>
      </c>
      <c r="AB1207">
        <v>0</v>
      </c>
      <c r="AC1207">
        <v>0</v>
      </c>
      <c r="AD1207">
        <v>0</v>
      </c>
      <c r="AE1207">
        <v>0</v>
      </c>
      <c r="AF1207">
        <v>0</v>
      </c>
      <c r="AG1207">
        <v>0</v>
      </c>
      <c r="AH1207">
        <v>0</v>
      </c>
      <c r="AI1207">
        <v>0</v>
      </c>
      <c r="AJ1207">
        <v>0</v>
      </c>
      <c r="AK1207">
        <v>0</v>
      </c>
      <c r="AL1207">
        <v>0</v>
      </c>
      <c r="AM1207">
        <v>0</v>
      </c>
      <c r="AN1207">
        <v>0</v>
      </c>
      <c r="AO1207">
        <v>0</v>
      </c>
      <c r="AP1207">
        <v>0</v>
      </c>
      <c r="AQ1207">
        <v>0</v>
      </c>
      <c r="AS1207">
        <v>1</v>
      </c>
      <c r="AT1207">
        <v>1</v>
      </c>
      <c r="AU1207">
        <v>1</v>
      </c>
      <c r="AV1207">
        <v>1</v>
      </c>
      <c r="AW1207">
        <v>1</v>
      </c>
      <c r="AX1207">
        <v>1</v>
      </c>
      <c r="AY1207">
        <v>1</v>
      </c>
      <c r="AZ1207">
        <v>1</v>
      </c>
      <c r="BA1207">
        <v>1</v>
      </c>
      <c r="BB1207">
        <v>1</v>
      </c>
      <c r="BC1207">
        <v>1</v>
      </c>
      <c r="BD1207">
        <v>1</v>
      </c>
      <c r="BE1207">
        <v>1</v>
      </c>
      <c r="BF1207">
        <v>1</v>
      </c>
      <c r="BG1207">
        <v>1</v>
      </c>
      <c r="BH1207">
        <v>1</v>
      </c>
      <c r="BI1207">
        <v>1</v>
      </c>
      <c r="BJ1207">
        <v>1</v>
      </c>
      <c r="BK1207">
        <v>1</v>
      </c>
      <c r="BL1207">
        <v>1</v>
      </c>
      <c r="BM1207">
        <v>1</v>
      </c>
      <c r="BN1207">
        <v>1</v>
      </c>
      <c r="BO1207">
        <v>1</v>
      </c>
      <c r="BP1207">
        <v>1</v>
      </c>
      <c r="BQ1207">
        <v>1</v>
      </c>
      <c r="BR1207">
        <v>1</v>
      </c>
      <c r="BS1207">
        <v>1</v>
      </c>
      <c r="BT1207">
        <v>1</v>
      </c>
      <c r="BU1207">
        <v>1</v>
      </c>
      <c r="BV1207">
        <v>1</v>
      </c>
      <c r="BW1207">
        <v>0</v>
      </c>
    </row>
    <row r="1208" spans="1:75" x14ac:dyDescent="0.25">
      <c r="A1208">
        <v>2449000</v>
      </c>
      <c r="B1208">
        <v>2</v>
      </c>
      <c r="C1208" s="1">
        <v>27881</v>
      </c>
      <c r="D1208">
        <v>1</v>
      </c>
      <c r="E1208">
        <v>70.2</v>
      </c>
      <c r="F1208">
        <v>112.2</v>
      </c>
      <c r="G1208">
        <v>28</v>
      </c>
      <c r="H1208">
        <v>3</v>
      </c>
      <c r="I1208">
        <v>1</v>
      </c>
      <c r="J1208">
        <v>1</v>
      </c>
      <c r="K1208">
        <v>0</v>
      </c>
      <c r="L1208">
        <v>1401.59997558594</v>
      </c>
      <c r="M1208">
        <v>1</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25</v>
      </c>
      <c r="AG1208">
        <v>0</v>
      </c>
      <c r="AH1208">
        <v>17</v>
      </c>
      <c r="AI1208">
        <v>0</v>
      </c>
      <c r="AJ1208">
        <v>0</v>
      </c>
      <c r="AK1208">
        <v>0</v>
      </c>
      <c r="AL1208">
        <v>0</v>
      </c>
      <c r="AM1208">
        <v>0</v>
      </c>
      <c r="AN1208">
        <v>0</v>
      </c>
      <c r="AO1208">
        <v>70.2</v>
      </c>
      <c r="AP1208">
        <v>0</v>
      </c>
      <c r="AQ1208">
        <v>0</v>
      </c>
      <c r="AR1208">
        <v>0</v>
      </c>
      <c r="AS1208">
        <v>1</v>
      </c>
      <c r="AT1208">
        <v>1</v>
      </c>
      <c r="AU1208">
        <v>1</v>
      </c>
      <c r="AV1208">
        <v>1</v>
      </c>
      <c r="AW1208">
        <v>1</v>
      </c>
      <c r="AX1208">
        <v>1</v>
      </c>
      <c r="AY1208">
        <v>1</v>
      </c>
      <c r="AZ1208">
        <v>1</v>
      </c>
      <c r="BA1208">
        <v>1</v>
      </c>
      <c r="BB1208">
        <v>1</v>
      </c>
      <c r="BC1208">
        <v>1</v>
      </c>
      <c r="BD1208">
        <v>1</v>
      </c>
      <c r="BE1208">
        <v>1</v>
      </c>
      <c r="BF1208">
        <v>1</v>
      </c>
      <c r="BG1208">
        <v>1</v>
      </c>
      <c r="BH1208">
        <v>1</v>
      </c>
      <c r="BI1208">
        <v>1</v>
      </c>
      <c r="BJ1208">
        <v>1</v>
      </c>
      <c r="BK1208">
        <v>1</v>
      </c>
      <c r="BL1208">
        <v>1</v>
      </c>
      <c r="BM1208">
        <v>1</v>
      </c>
      <c r="BN1208">
        <v>1</v>
      </c>
      <c r="BO1208">
        <v>1</v>
      </c>
      <c r="BP1208">
        <v>1</v>
      </c>
      <c r="BQ1208">
        <v>1</v>
      </c>
      <c r="BR1208">
        <v>1</v>
      </c>
      <c r="BS1208">
        <v>1</v>
      </c>
      <c r="BT1208">
        <v>1</v>
      </c>
      <c r="BU1208">
        <v>1</v>
      </c>
      <c r="BV1208">
        <v>1</v>
      </c>
      <c r="BW1208">
        <v>1</v>
      </c>
    </row>
    <row r="1209" spans="1:75" x14ac:dyDescent="0.25">
      <c r="A1209">
        <v>2449000</v>
      </c>
      <c r="B1209">
        <v>2</v>
      </c>
      <c r="C1209" s="1">
        <v>27912</v>
      </c>
      <c r="D1209">
        <v>1</v>
      </c>
      <c r="E1209">
        <v>20.8</v>
      </c>
      <c r="F1209">
        <v>55.7</v>
      </c>
      <c r="G1209">
        <v>6</v>
      </c>
      <c r="H1209">
        <v>4</v>
      </c>
      <c r="I1209">
        <v>1</v>
      </c>
      <c r="J1209">
        <v>1</v>
      </c>
      <c r="K1209">
        <v>0</v>
      </c>
      <c r="L1209">
        <v>1401.59997558594</v>
      </c>
      <c r="M1209">
        <v>1</v>
      </c>
      <c r="N1209">
        <v>0</v>
      </c>
      <c r="O1209">
        <v>0</v>
      </c>
      <c r="P1209">
        <v>0</v>
      </c>
      <c r="Q1209">
        <v>8.1999999999999993</v>
      </c>
      <c r="R1209">
        <v>12.4</v>
      </c>
      <c r="S1209">
        <v>20.8</v>
      </c>
      <c r="T1209">
        <v>0</v>
      </c>
      <c r="U1209">
        <v>0</v>
      </c>
      <c r="V1209">
        <v>0</v>
      </c>
      <c r="W1209">
        <v>0</v>
      </c>
      <c r="X1209">
        <v>14.3</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S1209">
        <v>1</v>
      </c>
      <c r="AT1209">
        <v>1</v>
      </c>
      <c r="AU1209">
        <v>1</v>
      </c>
      <c r="AV1209">
        <v>1</v>
      </c>
      <c r="AW1209">
        <v>1</v>
      </c>
      <c r="AX1209">
        <v>1</v>
      </c>
      <c r="AY1209">
        <v>1</v>
      </c>
      <c r="AZ1209">
        <v>1</v>
      </c>
      <c r="BA1209">
        <v>1</v>
      </c>
      <c r="BB1209">
        <v>1</v>
      </c>
      <c r="BC1209">
        <v>1</v>
      </c>
      <c r="BD1209">
        <v>1</v>
      </c>
      <c r="BE1209">
        <v>1</v>
      </c>
      <c r="BF1209">
        <v>1</v>
      </c>
      <c r="BG1209">
        <v>1</v>
      </c>
      <c r="BH1209">
        <v>1</v>
      </c>
      <c r="BI1209">
        <v>1</v>
      </c>
      <c r="BJ1209">
        <v>1</v>
      </c>
      <c r="BK1209">
        <v>1</v>
      </c>
      <c r="BL1209">
        <v>1</v>
      </c>
      <c r="BM1209">
        <v>1</v>
      </c>
      <c r="BN1209">
        <v>1</v>
      </c>
      <c r="BO1209">
        <v>1</v>
      </c>
      <c r="BP1209">
        <v>1</v>
      </c>
      <c r="BQ1209">
        <v>1</v>
      </c>
      <c r="BR1209">
        <v>1</v>
      </c>
      <c r="BS1209">
        <v>1</v>
      </c>
      <c r="BT1209">
        <v>1</v>
      </c>
      <c r="BU1209">
        <v>1</v>
      </c>
      <c r="BV1209">
        <v>1</v>
      </c>
      <c r="BW1209">
        <v>0</v>
      </c>
    </row>
    <row r="1210" spans="1:75" x14ac:dyDescent="0.25">
      <c r="A1210">
        <v>2449000</v>
      </c>
      <c r="B1210">
        <v>2</v>
      </c>
      <c r="C1210" s="1">
        <v>27942</v>
      </c>
      <c r="D1210">
        <v>1</v>
      </c>
      <c r="E1210">
        <v>25</v>
      </c>
      <c r="F1210">
        <v>102.4</v>
      </c>
      <c r="G1210">
        <v>3</v>
      </c>
      <c r="H1210">
        <v>9</v>
      </c>
      <c r="I1210">
        <v>1</v>
      </c>
      <c r="J1210">
        <v>1</v>
      </c>
      <c r="K1210">
        <v>0</v>
      </c>
      <c r="L1210">
        <v>1401.59997558594</v>
      </c>
      <c r="M1210">
        <v>1</v>
      </c>
      <c r="N1210">
        <v>0</v>
      </c>
      <c r="O1210">
        <v>14</v>
      </c>
      <c r="P1210">
        <v>25</v>
      </c>
      <c r="Q1210">
        <v>0</v>
      </c>
      <c r="R1210">
        <v>0</v>
      </c>
      <c r="S1210">
        <v>0</v>
      </c>
      <c r="T1210">
        <v>11.2</v>
      </c>
      <c r="U1210">
        <v>9.1999999999999993</v>
      </c>
      <c r="V1210">
        <v>6.2</v>
      </c>
      <c r="W1210">
        <v>7</v>
      </c>
      <c r="X1210">
        <v>0</v>
      </c>
      <c r="Y1210">
        <v>0</v>
      </c>
      <c r="Z1210">
        <v>0</v>
      </c>
      <c r="AA1210">
        <v>0</v>
      </c>
      <c r="AB1210">
        <v>12.8</v>
      </c>
      <c r="AC1210">
        <v>0</v>
      </c>
      <c r="AD1210">
        <v>0</v>
      </c>
      <c r="AE1210">
        <v>0</v>
      </c>
      <c r="AF1210">
        <v>0</v>
      </c>
      <c r="AG1210">
        <v>0</v>
      </c>
      <c r="AH1210">
        <v>0</v>
      </c>
      <c r="AI1210">
        <v>0</v>
      </c>
      <c r="AJ1210">
        <v>0</v>
      </c>
      <c r="AK1210">
        <v>0</v>
      </c>
      <c r="AL1210">
        <v>0</v>
      </c>
      <c r="AM1210">
        <v>0</v>
      </c>
      <c r="AN1210">
        <v>9.4</v>
      </c>
      <c r="AO1210">
        <v>7.6</v>
      </c>
      <c r="AP1210">
        <v>0</v>
      </c>
      <c r="AQ1210">
        <v>0</v>
      </c>
      <c r="AR1210">
        <v>0</v>
      </c>
      <c r="AS1210">
        <v>1</v>
      </c>
      <c r="AT1210">
        <v>1</v>
      </c>
      <c r="AU1210">
        <v>1</v>
      </c>
      <c r="AV1210">
        <v>1</v>
      </c>
      <c r="AW1210">
        <v>1</v>
      </c>
      <c r="AX1210">
        <v>1</v>
      </c>
      <c r="AY1210">
        <v>1</v>
      </c>
      <c r="AZ1210">
        <v>1</v>
      </c>
      <c r="BA1210">
        <v>1</v>
      </c>
      <c r="BB1210">
        <v>1</v>
      </c>
      <c r="BC1210">
        <v>1</v>
      </c>
      <c r="BD1210">
        <v>1</v>
      </c>
      <c r="BE1210">
        <v>1</v>
      </c>
      <c r="BF1210">
        <v>1</v>
      </c>
      <c r="BG1210">
        <v>1</v>
      </c>
      <c r="BH1210">
        <v>1</v>
      </c>
      <c r="BI1210">
        <v>1</v>
      </c>
      <c r="BJ1210">
        <v>1</v>
      </c>
      <c r="BK1210">
        <v>1</v>
      </c>
      <c r="BL1210">
        <v>1</v>
      </c>
      <c r="BM1210">
        <v>1</v>
      </c>
      <c r="BN1210">
        <v>1</v>
      </c>
      <c r="BO1210">
        <v>1</v>
      </c>
      <c r="BP1210">
        <v>1</v>
      </c>
      <c r="BQ1210">
        <v>1</v>
      </c>
      <c r="BR1210">
        <v>1</v>
      </c>
      <c r="BS1210">
        <v>1</v>
      </c>
      <c r="BT1210">
        <v>1</v>
      </c>
      <c r="BU1210">
        <v>1</v>
      </c>
      <c r="BV1210">
        <v>1</v>
      </c>
      <c r="BW1210">
        <v>1</v>
      </c>
    </row>
    <row r="1211" spans="1:75" x14ac:dyDescent="0.25">
      <c r="A1211">
        <v>2449000</v>
      </c>
      <c r="B1211">
        <v>2</v>
      </c>
      <c r="C1211" s="1">
        <v>27973</v>
      </c>
      <c r="D1211">
        <v>1</v>
      </c>
      <c r="E1211">
        <v>23</v>
      </c>
      <c r="F1211">
        <v>84.4</v>
      </c>
      <c r="G1211">
        <v>10</v>
      </c>
      <c r="H1211">
        <v>9</v>
      </c>
      <c r="I1211">
        <v>1</v>
      </c>
      <c r="J1211">
        <v>1</v>
      </c>
      <c r="K1211">
        <v>0</v>
      </c>
      <c r="L1211">
        <v>1401.59997558594</v>
      </c>
      <c r="M1211">
        <v>1</v>
      </c>
      <c r="N1211">
        <v>0</v>
      </c>
      <c r="O1211">
        <v>0</v>
      </c>
      <c r="P1211">
        <v>0</v>
      </c>
      <c r="Q1211">
        <v>0</v>
      </c>
      <c r="R1211">
        <v>8.1999999999999993</v>
      </c>
      <c r="S1211">
        <v>6.3</v>
      </c>
      <c r="T1211">
        <v>0</v>
      </c>
      <c r="U1211">
        <v>0</v>
      </c>
      <c r="V1211">
        <v>0</v>
      </c>
      <c r="W1211">
        <v>23</v>
      </c>
      <c r="X1211">
        <v>21.3</v>
      </c>
      <c r="Y1211">
        <v>0</v>
      </c>
      <c r="Z1211">
        <v>7</v>
      </c>
      <c r="AA1211">
        <v>0</v>
      </c>
      <c r="AB1211">
        <v>0</v>
      </c>
      <c r="AC1211">
        <v>0</v>
      </c>
      <c r="AD1211">
        <v>0</v>
      </c>
      <c r="AE1211">
        <v>7.8</v>
      </c>
      <c r="AF1211">
        <v>2.7</v>
      </c>
      <c r="AG1211">
        <v>1.2</v>
      </c>
      <c r="AH1211">
        <v>6.9</v>
      </c>
      <c r="AI1211">
        <v>0</v>
      </c>
      <c r="AJ1211">
        <v>0</v>
      </c>
      <c r="AK1211">
        <v>0</v>
      </c>
      <c r="AL1211">
        <v>0</v>
      </c>
      <c r="AM1211">
        <v>0</v>
      </c>
      <c r="AN1211">
        <v>0</v>
      </c>
      <c r="AO1211">
        <v>0</v>
      </c>
      <c r="AP1211">
        <v>0</v>
      </c>
      <c r="AQ1211">
        <v>0</v>
      </c>
      <c r="AR1211">
        <v>0</v>
      </c>
      <c r="AS1211">
        <v>1</v>
      </c>
      <c r="AT1211">
        <v>1</v>
      </c>
      <c r="AU1211">
        <v>1</v>
      </c>
      <c r="AV1211">
        <v>1</v>
      </c>
      <c r="AW1211">
        <v>1</v>
      </c>
      <c r="AX1211">
        <v>1</v>
      </c>
      <c r="AY1211">
        <v>1</v>
      </c>
      <c r="AZ1211">
        <v>1</v>
      </c>
      <c r="BA1211">
        <v>1</v>
      </c>
      <c r="BB1211">
        <v>1</v>
      </c>
      <c r="BC1211">
        <v>1</v>
      </c>
      <c r="BD1211">
        <v>1</v>
      </c>
      <c r="BE1211">
        <v>1</v>
      </c>
      <c r="BF1211">
        <v>1</v>
      </c>
      <c r="BG1211">
        <v>1</v>
      </c>
      <c r="BH1211">
        <v>1</v>
      </c>
      <c r="BI1211">
        <v>1</v>
      </c>
      <c r="BJ1211">
        <v>1</v>
      </c>
      <c r="BK1211">
        <v>1</v>
      </c>
      <c r="BL1211">
        <v>1</v>
      </c>
      <c r="BM1211">
        <v>1</v>
      </c>
      <c r="BN1211">
        <v>1</v>
      </c>
      <c r="BO1211">
        <v>1</v>
      </c>
      <c r="BP1211">
        <v>1</v>
      </c>
      <c r="BQ1211">
        <v>1</v>
      </c>
      <c r="BR1211">
        <v>1</v>
      </c>
      <c r="BS1211">
        <v>1</v>
      </c>
      <c r="BT1211">
        <v>1</v>
      </c>
      <c r="BU1211">
        <v>1</v>
      </c>
      <c r="BV1211">
        <v>1</v>
      </c>
      <c r="BW1211">
        <v>1</v>
      </c>
    </row>
    <row r="1212" spans="1:75" x14ac:dyDescent="0.25">
      <c r="A1212">
        <v>2449000</v>
      </c>
      <c r="B1212">
        <v>2</v>
      </c>
      <c r="C1212" s="1">
        <v>28004</v>
      </c>
      <c r="D1212">
        <v>1</v>
      </c>
      <c r="E1212">
        <v>30.2</v>
      </c>
      <c r="F1212">
        <v>105.1</v>
      </c>
      <c r="G1212">
        <v>12</v>
      </c>
      <c r="H1212">
        <v>8</v>
      </c>
      <c r="I1212">
        <v>1</v>
      </c>
      <c r="J1212">
        <v>1</v>
      </c>
      <c r="K1212">
        <v>0</v>
      </c>
      <c r="L1212">
        <v>1401.59997558594</v>
      </c>
      <c r="M1212">
        <v>1</v>
      </c>
      <c r="N1212">
        <v>0</v>
      </c>
      <c r="O1212">
        <v>0</v>
      </c>
      <c r="P1212">
        <v>0</v>
      </c>
      <c r="Q1212">
        <v>0</v>
      </c>
      <c r="R1212">
        <v>0</v>
      </c>
      <c r="S1212">
        <v>3.8</v>
      </c>
      <c r="T1212">
        <v>19</v>
      </c>
      <c r="U1212">
        <v>0</v>
      </c>
      <c r="V1212">
        <v>0</v>
      </c>
      <c r="W1212">
        <v>0</v>
      </c>
      <c r="X1212">
        <v>0</v>
      </c>
      <c r="Y1212">
        <v>30.2</v>
      </c>
      <c r="Z1212">
        <v>27</v>
      </c>
      <c r="AA1212">
        <v>1.8</v>
      </c>
      <c r="AB1212">
        <v>0</v>
      </c>
      <c r="AC1212">
        <v>11.4</v>
      </c>
      <c r="AD1212">
        <v>0</v>
      </c>
      <c r="AE1212">
        <v>0</v>
      </c>
      <c r="AF1212">
        <v>0</v>
      </c>
      <c r="AG1212">
        <v>0</v>
      </c>
      <c r="AH1212">
        <v>0</v>
      </c>
      <c r="AI1212">
        <v>0</v>
      </c>
      <c r="AJ1212">
        <v>5.0999999999999996</v>
      </c>
      <c r="AK1212">
        <v>0</v>
      </c>
      <c r="AL1212">
        <v>0</v>
      </c>
      <c r="AM1212">
        <v>0</v>
      </c>
      <c r="AN1212">
        <v>0</v>
      </c>
      <c r="AO1212">
        <v>6.8</v>
      </c>
      <c r="AP1212">
        <v>0</v>
      </c>
      <c r="AQ1212">
        <v>0</v>
      </c>
      <c r="AS1212">
        <v>1</v>
      </c>
      <c r="AT1212">
        <v>1</v>
      </c>
      <c r="AU1212">
        <v>1</v>
      </c>
      <c r="AV1212">
        <v>1</v>
      </c>
      <c r="AW1212">
        <v>1</v>
      </c>
      <c r="AX1212">
        <v>1</v>
      </c>
      <c r="AY1212">
        <v>1</v>
      </c>
      <c r="AZ1212">
        <v>1</v>
      </c>
      <c r="BA1212">
        <v>1</v>
      </c>
      <c r="BB1212">
        <v>1</v>
      </c>
      <c r="BC1212">
        <v>1</v>
      </c>
      <c r="BD1212">
        <v>1</v>
      </c>
      <c r="BE1212">
        <v>1</v>
      </c>
      <c r="BF1212">
        <v>1</v>
      </c>
      <c r="BG1212">
        <v>1</v>
      </c>
      <c r="BH1212">
        <v>1</v>
      </c>
      <c r="BI1212">
        <v>1</v>
      </c>
      <c r="BJ1212">
        <v>1</v>
      </c>
      <c r="BK1212">
        <v>1</v>
      </c>
      <c r="BL1212">
        <v>1</v>
      </c>
      <c r="BM1212">
        <v>1</v>
      </c>
      <c r="BN1212">
        <v>1</v>
      </c>
      <c r="BO1212">
        <v>1</v>
      </c>
      <c r="BP1212">
        <v>1</v>
      </c>
      <c r="BQ1212">
        <v>1</v>
      </c>
      <c r="BR1212">
        <v>1</v>
      </c>
      <c r="BS1212">
        <v>1</v>
      </c>
      <c r="BT1212">
        <v>1</v>
      </c>
      <c r="BU1212">
        <v>1</v>
      </c>
      <c r="BV1212">
        <v>1</v>
      </c>
      <c r="BW1212">
        <v>0</v>
      </c>
    </row>
    <row r="1213" spans="1:75" x14ac:dyDescent="0.25">
      <c r="A1213">
        <v>2449000</v>
      </c>
      <c r="B1213">
        <v>2</v>
      </c>
      <c r="C1213" s="1">
        <v>28034</v>
      </c>
      <c r="D1213">
        <v>1</v>
      </c>
      <c r="E1213">
        <v>28.6</v>
      </c>
      <c r="F1213">
        <v>110.9</v>
      </c>
      <c r="G1213">
        <v>9</v>
      </c>
      <c r="H1213">
        <v>10</v>
      </c>
      <c r="I1213">
        <v>1</v>
      </c>
      <c r="J1213">
        <v>1</v>
      </c>
      <c r="K1213">
        <v>0</v>
      </c>
      <c r="L1213">
        <v>1401.59997558594</v>
      </c>
      <c r="M1213">
        <v>1</v>
      </c>
      <c r="N1213">
        <v>0</v>
      </c>
      <c r="O1213">
        <v>0</v>
      </c>
      <c r="P1213">
        <v>0</v>
      </c>
      <c r="Q1213">
        <v>0</v>
      </c>
      <c r="R1213">
        <v>19.2</v>
      </c>
      <c r="S1213">
        <v>0</v>
      </c>
      <c r="T1213">
        <v>0</v>
      </c>
      <c r="U1213">
        <v>0</v>
      </c>
      <c r="V1213">
        <v>28.6</v>
      </c>
      <c r="W1213">
        <v>6.3</v>
      </c>
      <c r="X1213">
        <v>0</v>
      </c>
      <c r="Y1213">
        <v>0</v>
      </c>
      <c r="Z1213">
        <v>0</v>
      </c>
      <c r="AA1213">
        <v>0</v>
      </c>
      <c r="AB1213">
        <v>0</v>
      </c>
      <c r="AC1213">
        <v>5</v>
      </c>
      <c r="AD1213">
        <v>0</v>
      </c>
      <c r="AE1213">
        <v>7</v>
      </c>
      <c r="AF1213">
        <v>14.1</v>
      </c>
      <c r="AG1213">
        <v>0</v>
      </c>
      <c r="AH1213">
        <v>0</v>
      </c>
      <c r="AI1213">
        <v>0</v>
      </c>
      <c r="AJ1213">
        <v>0</v>
      </c>
      <c r="AK1213">
        <v>0</v>
      </c>
      <c r="AL1213">
        <v>1</v>
      </c>
      <c r="AM1213">
        <v>11.5</v>
      </c>
      <c r="AN1213">
        <v>9.8000000000000007</v>
      </c>
      <c r="AO1213">
        <v>0</v>
      </c>
      <c r="AP1213">
        <v>8.4</v>
      </c>
      <c r="AQ1213">
        <v>0</v>
      </c>
      <c r="AR1213">
        <v>0</v>
      </c>
      <c r="AS1213">
        <v>1</v>
      </c>
      <c r="AT1213">
        <v>1</v>
      </c>
      <c r="AU1213">
        <v>1</v>
      </c>
      <c r="AV1213">
        <v>1</v>
      </c>
      <c r="AW1213">
        <v>1</v>
      </c>
      <c r="AX1213">
        <v>1</v>
      </c>
      <c r="AY1213">
        <v>1</v>
      </c>
      <c r="AZ1213">
        <v>1</v>
      </c>
      <c r="BA1213">
        <v>1</v>
      </c>
      <c r="BB1213">
        <v>1</v>
      </c>
      <c r="BC1213">
        <v>1</v>
      </c>
      <c r="BD1213">
        <v>1</v>
      </c>
      <c r="BE1213">
        <v>1</v>
      </c>
      <c r="BF1213">
        <v>1</v>
      </c>
      <c r="BG1213">
        <v>1</v>
      </c>
      <c r="BH1213">
        <v>1</v>
      </c>
      <c r="BI1213">
        <v>1</v>
      </c>
      <c r="BJ1213">
        <v>1</v>
      </c>
      <c r="BK1213">
        <v>1</v>
      </c>
      <c r="BL1213">
        <v>1</v>
      </c>
      <c r="BM1213">
        <v>1</v>
      </c>
      <c r="BN1213">
        <v>1</v>
      </c>
      <c r="BO1213">
        <v>1</v>
      </c>
      <c r="BP1213">
        <v>1</v>
      </c>
      <c r="BQ1213">
        <v>1</v>
      </c>
      <c r="BR1213">
        <v>1</v>
      </c>
      <c r="BS1213">
        <v>1</v>
      </c>
      <c r="BT1213">
        <v>1</v>
      </c>
      <c r="BU1213">
        <v>1</v>
      </c>
      <c r="BV1213">
        <v>1</v>
      </c>
      <c r="BW1213">
        <v>1</v>
      </c>
    </row>
    <row r="1214" spans="1:75" x14ac:dyDescent="0.25">
      <c r="A1214">
        <v>2449000</v>
      </c>
      <c r="B1214">
        <v>2</v>
      </c>
      <c r="C1214" s="1">
        <v>28065</v>
      </c>
      <c r="D1214">
        <v>1</v>
      </c>
      <c r="E1214">
        <v>30</v>
      </c>
      <c r="F1214">
        <v>115</v>
      </c>
      <c r="G1214">
        <v>4</v>
      </c>
      <c r="H1214">
        <v>6</v>
      </c>
      <c r="I1214">
        <v>1</v>
      </c>
      <c r="J1214">
        <v>1</v>
      </c>
      <c r="K1214">
        <v>0</v>
      </c>
      <c r="L1214">
        <v>1401.59997558594</v>
      </c>
      <c r="M1214">
        <v>1</v>
      </c>
      <c r="N1214">
        <v>0</v>
      </c>
      <c r="O1214">
        <v>0</v>
      </c>
      <c r="P1214">
        <v>0</v>
      </c>
      <c r="Q1214">
        <v>30</v>
      </c>
      <c r="R1214">
        <v>8.8000000000000007</v>
      </c>
      <c r="S1214">
        <v>19.2</v>
      </c>
      <c r="T1214">
        <v>0</v>
      </c>
      <c r="U1214">
        <v>0</v>
      </c>
      <c r="V1214">
        <v>0</v>
      </c>
      <c r="W1214">
        <v>0</v>
      </c>
      <c r="X1214">
        <v>0</v>
      </c>
      <c r="Y1214">
        <v>0</v>
      </c>
      <c r="Z1214">
        <v>24.2</v>
      </c>
      <c r="AA1214">
        <v>6.8</v>
      </c>
      <c r="AB1214">
        <v>0</v>
      </c>
      <c r="AC1214">
        <v>0</v>
      </c>
      <c r="AD1214">
        <v>0</v>
      </c>
      <c r="AE1214">
        <v>0</v>
      </c>
      <c r="AF1214">
        <v>0</v>
      </c>
      <c r="AG1214">
        <v>0</v>
      </c>
      <c r="AH1214">
        <v>26</v>
      </c>
      <c r="AI1214">
        <v>0</v>
      </c>
      <c r="AJ1214">
        <v>0</v>
      </c>
      <c r="AK1214">
        <v>0</v>
      </c>
      <c r="AL1214">
        <v>0</v>
      </c>
      <c r="AM1214">
        <v>0</v>
      </c>
      <c r="AN1214">
        <v>0</v>
      </c>
      <c r="AO1214">
        <v>0</v>
      </c>
      <c r="AP1214">
        <v>0</v>
      </c>
      <c r="AQ1214">
        <v>0</v>
      </c>
      <c r="AS1214">
        <v>1</v>
      </c>
      <c r="AT1214">
        <v>1</v>
      </c>
      <c r="AU1214">
        <v>1</v>
      </c>
      <c r="AV1214">
        <v>1</v>
      </c>
      <c r="AW1214">
        <v>1</v>
      </c>
      <c r="AX1214">
        <v>1</v>
      </c>
      <c r="AY1214">
        <v>1</v>
      </c>
      <c r="AZ1214">
        <v>1</v>
      </c>
      <c r="BA1214">
        <v>1</v>
      </c>
      <c r="BB1214">
        <v>1</v>
      </c>
      <c r="BC1214">
        <v>1</v>
      </c>
      <c r="BD1214">
        <v>1</v>
      </c>
      <c r="BE1214">
        <v>1</v>
      </c>
      <c r="BF1214">
        <v>1</v>
      </c>
      <c r="BG1214">
        <v>1</v>
      </c>
      <c r="BH1214">
        <v>1</v>
      </c>
      <c r="BI1214">
        <v>1</v>
      </c>
      <c r="BJ1214">
        <v>1</v>
      </c>
      <c r="BK1214">
        <v>1</v>
      </c>
      <c r="BL1214">
        <v>1</v>
      </c>
      <c r="BM1214">
        <v>1</v>
      </c>
      <c r="BN1214">
        <v>1</v>
      </c>
      <c r="BO1214">
        <v>1</v>
      </c>
      <c r="BP1214">
        <v>1</v>
      </c>
      <c r="BQ1214">
        <v>1</v>
      </c>
      <c r="BR1214">
        <v>1</v>
      </c>
      <c r="BS1214">
        <v>1</v>
      </c>
      <c r="BT1214">
        <v>1</v>
      </c>
      <c r="BU1214">
        <v>1</v>
      </c>
      <c r="BV1214">
        <v>1</v>
      </c>
      <c r="BW1214">
        <v>0</v>
      </c>
    </row>
    <row r="1215" spans="1:75" x14ac:dyDescent="0.25">
      <c r="A1215">
        <v>2449000</v>
      </c>
      <c r="B1215">
        <v>2</v>
      </c>
      <c r="C1215" s="1">
        <v>28095</v>
      </c>
      <c r="D1215">
        <v>1</v>
      </c>
      <c r="E1215">
        <v>31.2</v>
      </c>
      <c r="F1215">
        <v>133.6</v>
      </c>
      <c r="G1215">
        <v>25</v>
      </c>
      <c r="H1215">
        <v>8</v>
      </c>
      <c r="I1215">
        <v>1</v>
      </c>
      <c r="J1215">
        <v>1</v>
      </c>
      <c r="K1215">
        <v>0</v>
      </c>
      <c r="L1215">
        <v>1401.59997558594</v>
      </c>
      <c r="M1215">
        <v>1</v>
      </c>
      <c r="N1215">
        <v>0</v>
      </c>
      <c r="O1215">
        <v>21.6</v>
      </c>
      <c r="P1215">
        <v>0</v>
      </c>
      <c r="Q1215">
        <v>0</v>
      </c>
      <c r="R1215">
        <v>0</v>
      </c>
      <c r="S1215">
        <v>1.9</v>
      </c>
      <c r="T1215">
        <v>0</v>
      </c>
      <c r="U1215">
        <v>28.9</v>
      </c>
      <c r="V1215">
        <v>15.5</v>
      </c>
      <c r="W1215">
        <v>0</v>
      </c>
      <c r="X1215">
        <v>0</v>
      </c>
      <c r="Y1215">
        <v>0</v>
      </c>
      <c r="Z1215">
        <v>0</v>
      </c>
      <c r="AA1215">
        <v>0</v>
      </c>
      <c r="AB1215">
        <v>0</v>
      </c>
      <c r="AC1215">
        <v>0</v>
      </c>
      <c r="AD1215">
        <v>22.8</v>
      </c>
      <c r="AE1215">
        <v>0</v>
      </c>
      <c r="AF1215">
        <v>0</v>
      </c>
      <c r="AG1215">
        <v>0</v>
      </c>
      <c r="AH1215">
        <v>1.2</v>
      </c>
      <c r="AI1215">
        <v>0</v>
      </c>
      <c r="AJ1215">
        <v>10.5</v>
      </c>
      <c r="AK1215">
        <v>0</v>
      </c>
      <c r="AL1215">
        <v>31.2</v>
      </c>
      <c r="AM1215">
        <v>0</v>
      </c>
      <c r="AN1215">
        <v>0</v>
      </c>
      <c r="AO1215">
        <v>0</v>
      </c>
      <c r="AP1215">
        <v>0</v>
      </c>
      <c r="AQ1215">
        <v>0</v>
      </c>
      <c r="AR1215">
        <v>0</v>
      </c>
      <c r="AS1215">
        <v>1</v>
      </c>
      <c r="AT1215">
        <v>1</v>
      </c>
      <c r="AU1215">
        <v>1</v>
      </c>
      <c r="AV1215">
        <v>1</v>
      </c>
      <c r="AW1215">
        <v>1</v>
      </c>
      <c r="AX1215">
        <v>1</v>
      </c>
      <c r="AY1215">
        <v>1</v>
      </c>
      <c r="AZ1215">
        <v>1</v>
      </c>
      <c r="BA1215">
        <v>1</v>
      </c>
      <c r="BB1215">
        <v>1</v>
      </c>
      <c r="BC1215">
        <v>1</v>
      </c>
      <c r="BD1215">
        <v>1</v>
      </c>
      <c r="BE1215">
        <v>1</v>
      </c>
      <c r="BF1215">
        <v>1</v>
      </c>
      <c r="BG1215">
        <v>1</v>
      </c>
      <c r="BH1215">
        <v>1</v>
      </c>
      <c r="BI1215">
        <v>1</v>
      </c>
      <c r="BJ1215">
        <v>1</v>
      </c>
      <c r="BK1215">
        <v>1</v>
      </c>
      <c r="BL1215">
        <v>1</v>
      </c>
      <c r="BM1215">
        <v>1</v>
      </c>
      <c r="BN1215">
        <v>1</v>
      </c>
      <c r="BO1215">
        <v>1</v>
      </c>
      <c r="BP1215">
        <v>1</v>
      </c>
      <c r="BQ1215">
        <v>1</v>
      </c>
      <c r="BR1215">
        <v>1</v>
      </c>
      <c r="BS1215">
        <v>1</v>
      </c>
      <c r="BT1215">
        <v>1</v>
      </c>
      <c r="BU1215">
        <v>1</v>
      </c>
      <c r="BV1215">
        <v>1</v>
      </c>
      <c r="BW1215">
        <v>1</v>
      </c>
    </row>
    <row r="1216" spans="1:75" x14ac:dyDescent="0.25">
      <c r="A1216">
        <v>2449000</v>
      </c>
      <c r="B1216">
        <v>2</v>
      </c>
      <c r="C1216" s="1">
        <v>28126</v>
      </c>
      <c r="D1216">
        <v>1</v>
      </c>
      <c r="E1216">
        <v>34.4</v>
      </c>
      <c r="F1216">
        <v>166.8</v>
      </c>
      <c r="G1216">
        <v>5</v>
      </c>
      <c r="H1216">
        <v>15</v>
      </c>
      <c r="I1216">
        <v>1</v>
      </c>
      <c r="J1216">
        <v>1</v>
      </c>
      <c r="K1216">
        <v>0</v>
      </c>
      <c r="L1216">
        <v>937.40002441406205</v>
      </c>
      <c r="M1216">
        <v>1</v>
      </c>
      <c r="N1216">
        <v>0</v>
      </c>
      <c r="O1216">
        <v>2.9</v>
      </c>
      <c r="P1216">
        <v>0</v>
      </c>
      <c r="Q1216">
        <v>0</v>
      </c>
      <c r="R1216">
        <v>34.4</v>
      </c>
      <c r="S1216">
        <v>1</v>
      </c>
      <c r="T1216">
        <v>0</v>
      </c>
      <c r="U1216">
        <v>1.2</v>
      </c>
      <c r="V1216">
        <v>4.0999999999999996</v>
      </c>
      <c r="W1216">
        <v>0</v>
      </c>
      <c r="X1216">
        <v>6.3</v>
      </c>
      <c r="Y1216">
        <v>0</v>
      </c>
      <c r="Z1216">
        <v>0</v>
      </c>
      <c r="AA1216">
        <v>6.1</v>
      </c>
      <c r="AB1216">
        <v>32.200000000000003</v>
      </c>
      <c r="AC1216">
        <v>2.8</v>
      </c>
      <c r="AD1216">
        <v>1.7</v>
      </c>
      <c r="AE1216">
        <v>11.2</v>
      </c>
      <c r="AF1216">
        <v>30.4</v>
      </c>
      <c r="AG1216">
        <v>2.8</v>
      </c>
      <c r="AH1216">
        <v>0</v>
      </c>
      <c r="AI1216">
        <v>0</v>
      </c>
      <c r="AJ1216">
        <v>0</v>
      </c>
      <c r="AK1216">
        <v>0</v>
      </c>
      <c r="AL1216">
        <v>0</v>
      </c>
      <c r="AM1216">
        <v>0</v>
      </c>
      <c r="AN1216">
        <v>19.600000000000001</v>
      </c>
      <c r="AO1216">
        <v>10.1</v>
      </c>
      <c r="AP1216">
        <v>0</v>
      </c>
      <c r="AQ1216">
        <v>0</v>
      </c>
      <c r="AR1216">
        <v>0</v>
      </c>
      <c r="AS1216">
        <v>1</v>
      </c>
      <c r="AT1216">
        <v>1</v>
      </c>
      <c r="AU1216">
        <v>1</v>
      </c>
      <c r="AV1216">
        <v>1</v>
      </c>
      <c r="AW1216">
        <v>1</v>
      </c>
      <c r="AX1216">
        <v>1</v>
      </c>
      <c r="AY1216">
        <v>1</v>
      </c>
      <c r="AZ1216">
        <v>1</v>
      </c>
      <c r="BA1216">
        <v>1</v>
      </c>
      <c r="BB1216">
        <v>1</v>
      </c>
      <c r="BC1216">
        <v>1</v>
      </c>
      <c r="BD1216">
        <v>1</v>
      </c>
      <c r="BE1216">
        <v>1</v>
      </c>
      <c r="BF1216">
        <v>1</v>
      </c>
      <c r="BG1216">
        <v>1</v>
      </c>
      <c r="BH1216">
        <v>1</v>
      </c>
      <c r="BI1216">
        <v>1</v>
      </c>
      <c r="BJ1216">
        <v>1</v>
      </c>
      <c r="BK1216">
        <v>1</v>
      </c>
      <c r="BL1216">
        <v>1</v>
      </c>
      <c r="BM1216">
        <v>1</v>
      </c>
      <c r="BN1216">
        <v>1</v>
      </c>
      <c r="BO1216">
        <v>1</v>
      </c>
      <c r="BP1216">
        <v>1</v>
      </c>
      <c r="BQ1216">
        <v>1</v>
      </c>
      <c r="BR1216">
        <v>1</v>
      </c>
      <c r="BS1216">
        <v>1</v>
      </c>
      <c r="BT1216">
        <v>1</v>
      </c>
      <c r="BU1216">
        <v>1</v>
      </c>
      <c r="BV1216">
        <v>1</v>
      </c>
      <c r="BW1216">
        <v>1</v>
      </c>
    </row>
    <row r="1217" spans="1:75" x14ac:dyDescent="0.25">
      <c r="A1217">
        <v>2449000</v>
      </c>
      <c r="B1217">
        <v>2</v>
      </c>
      <c r="C1217" s="1">
        <v>28157</v>
      </c>
      <c r="D1217">
        <v>1</v>
      </c>
      <c r="E1217">
        <v>38.1</v>
      </c>
      <c r="F1217">
        <v>108.2</v>
      </c>
      <c r="G1217">
        <v>5</v>
      </c>
      <c r="H1217">
        <v>9</v>
      </c>
      <c r="I1217">
        <v>1</v>
      </c>
      <c r="J1217">
        <v>1</v>
      </c>
      <c r="K1217">
        <v>0</v>
      </c>
      <c r="L1217">
        <v>937.40002441406205</v>
      </c>
      <c r="M1217">
        <v>1</v>
      </c>
      <c r="N1217">
        <v>4.0999999999999996</v>
      </c>
      <c r="O1217">
        <v>32.1</v>
      </c>
      <c r="P1217">
        <v>0</v>
      </c>
      <c r="Q1217">
        <v>1.6</v>
      </c>
      <c r="R1217">
        <v>38.1</v>
      </c>
      <c r="S1217">
        <v>8</v>
      </c>
      <c r="T1217">
        <v>3.1</v>
      </c>
      <c r="U1217">
        <v>10.4</v>
      </c>
      <c r="V1217">
        <v>0</v>
      </c>
      <c r="W1217">
        <v>0</v>
      </c>
      <c r="X1217">
        <v>1.6</v>
      </c>
      <c r="Y1217">
        <v>0</v>
      </c>
      <c r="Z1217">
        <v>9.1999999999999993</v>
      </c>
      <c r="AA1217">
        <v>0</v>
      </c>
      <c r="AB1217">
        <v>0</v>
      </c>
      <c r="AC1217">
        <v>0</v>
      </c>
      <c r="AD1217">
        <v>0</v>
      </c>
      <c r="AE1217">
        <v>0</v>
      </c>
      <c r="AF1217">
        <v>0</v>
      </c>
      <c r="AG1217">
        <v>0</v>
      </c>
      <c r="AH1217">
        <v>0</v>
      </c>
      <c r="AI1217">
        <v>0</v>
      </c>
      <c r="AJ1217">
        <v>0</v>
      </c>
      <c r="AK1217">
        <v>0</v>
      </c>
      <c r="AL1217">
        <v>0</v>
      </c>
      <c r="AM1217">
        <v>0</v>
      </c>
      <c r="AN1217">
        <v>0</v>
      </c>
      <c r="AO1217">
        <v>0</v>
      </c>
      <c r="AS1217">
        <v>1</v>
      </c>
      <c r="AT1217">
        <v>1</v>
      </c>
      <c r="AU1217">
        <v>1</v>
      </c>
      <c r="AV1217">
        <v>1</v>
      </c>
      <c r="AW1217">
        <v>1</v>
      </c>
      <c r="AX1217">
        <v>1</v>
      </c>
      <c r="AY1217">
        <v>1</v>
      </c>
      <c r="AZ1217">
        <v>1</v>
      </c>
      <c r="BA1217">
        <v>1</v>
      </c>
      <c r="BB1217">
        <v>1</v>
      </c>
      <c r="BC1217">
        <v>1</v>
      </c>
      <c r="BD1217">
        <v>1</v>
      </c>
      <c r="BE1217">
        <v>1</v>
      </c>
      <c r="BF1217">
        <v>1</v>
      </c>
      <c r="BG1217">
        <v>1</v>
      </c>
      <c r="BH1217">
        <v>1</v>
      </c>
      <c r="BI1217">
        <v>1</v>
      </c>
      <c r="BJ1217">
        <v>1</v>
      </c>
      <c r="BK1217">
        <v>1</v>
      </c>
      <c r="BL1217">
        <v>1</v>
      </c>
      <c r="BM1217">
        <v>1</v>
      </c>
      <c r="BN1217">
        <v>1</v>
      </c>
      <c r="BO1217">
        <v>1</v>
      </c>
      <c r="BP1217">
        <v>1</v>
      </c>
      <c r="BQ1217">
        <v>1</v>
      </c>
      <c r="BR1217">
        <v>1</v>
      </c>
      <c r="BS1217">
        <v>1</v>
      </c>
      <c r="BT1217">
        <v>1</v>
      </c>
      <c r="BU1217">
        <v>0</v>
      </c>
      <c r="BV1217">
        <v>0</v>
      </c>
      <c r="BW1217">
        <v>0</v>
      </c>
    </row>
    <row r="1218" spans="1:75" x14ac:dyDescent="0.25">
      <c r="A1218">
        <v>2449000</v>
      </c>
      <c r="B1218">
        <v>2</v>
      </c>
      <c r="C1218" s="1">
        <v>28185</v>
      </c>
      <c r="D1218">
        <v>1</v>
      </c>
      <c r="E1218">
        <v>32.6</v>
      </c>
      <c r="F1218">
        <v>166.3</v>
      </c>
      <c r="G1218">
        <v>2</v>
      </c>
      <c r="H1218">
        <v>13</v>
      </c>
      <c r="I1218">
        <v>1</v>
      </c>
      <c r="J1218">
        <v>1</v>
      </c>
      <c r="K1218">
        <v>0</v>
      </c>
      <c r="L1218">
        <v>937.40002441406205</v>
      </c>
      <c r="M1218">
        <v>1</v>
      </c>
      <c r="N1218">
        <v>0</v>
      </c>
      <c r="O1218">
        <v>32.6</v>
      </c>
      <c r="P1218">
        <v>0</v>
      </c>
      <c r="Q1218">
        <v>0</v>
      </c>
      <c r="R1218">
        <v>0</v>
      </c>
      <c r="S1218">
        <v>0</v>
      </c>
      <c r="T1218">
        <v>0</v>
      </c>
      <c r="U1218">
        <v>1.4</v>
      </c>
      <c r="V1218">
        <v>0</v>
      </c>
      <c r="W1218">
        <v>0</v>
      </c>
      <c r="X1218">
        <v>0</v>
      </c>
      <c r="Y1218">
        <v>0</v>
      </c>
      <c r="Z1218">
        <v>0</v>
      </c>
      <c r="AA1218">
        <v>0</v>
      </c>
      <c r="AB1218">
        <v>0</v>
      </c>
      <c r="AC1218">
        <v>17.8</v>
      </c>
      <c r="AD1218">
        <v>13.6</v>
      </c>
      <c r="AE1218">
        <v>0</v>
      </c>
      <c r="AF1218">
        <v>0</v>
      </c>
      <c r="AG1218">
        <v>7.6</v>
      </c>
      <c r="AH1218">
        <v>16.399999999999999</v>
      </c>
      <c r="AI1218">
        <v>23</v>
      </c>
      <c r="AJ1218">
        <v>4.2</v>
      </c>
      <c r="AK1218">
        <v>2.8</v>
      </c>
      <c r="AL1218">
        <v>0</v>
      </c>
      <c r="AM1218">
        <v>0</v>
      </c>
      <c r="AN1218">
        <v>0</v>
      </c>
      <c r="AO1218">
        <v>20.7</v>
      </c>
      <c r="AP1218">
        <v>10.3</v>
      </c>
      <c r="AQ1218">
        <v>11.2</v>
      </c>
      <c r="AR1218">
        <v>4.7</v>
      </c>
      <c r="AS1218">
        <v>1</v>
      </c>
      <c r="AT1218">
        <v>1</v>
      </c>
      <c r="AU1218">
        <v>1</v>
      </c>
      <c r="AV1218">
        <v>1</v>
      </c>
      <c r="AW1218">
        <v>1</v>
      </c>
      <c r="AX1218">
        <v>1</v>
      </c>
      <c r="AY1218">
        <v>1</v>
      </c>
      <c r="AZ1218">
        <v>1</v>
      </c>
      <c r="BA1218">
        <v>1</v>
      </c>
      <c r="BB1218">
        <v>1</v>
      </c>
      <c r="BC1218">
        <v>1</v>
      </c>
      <c r="BD1218">
        <v>1</v>
      </c>
      <c r="BE1218">
        <v>1</v>
      </c>
      <c r="BF1218">
        <v>1</v>
      </c>
      <c r="BG1218">
        <v>1</v>
      </c>
      <c r="BH1218">
        <v>1</v>
      </c>
      <c r="BI1218">
        <v>1</v>
      </c>
      <c r="BJ1218">
        <v>1</v>
      </c>
      <c r="BK1218">
        <v>1</v>
      </c>
      <c r="BL1218">
        <v>1</v>
      </c>
      <c r="BM1218">
        <v>1</v>
      </c>
      <c r="BN1218">
        <v>1</v>
      </c>
      <c r="BO1218">
        <v>1</v>
      </c>
      <c r="BP1218">
        <v>1</v>
      </c>
      <c r="BQ1218">
        <v>1</v>
      </c>
      <c r="BR1218">
        <v>1</v>
      </c>
      <c r="BS1218">
        <v>1</v>
      </c>
      <c r="BT1218">
        <v>1</v>
      </c>
      <c r="BU1218">
        <v>1</v>
      </c>
      <c r="BV1218">
        <v>1</v>
      </c>
      <c r="BW1218">
        <v>1</v>
      </c>
    </row>
    <row r="1219" spans="1:75" x14ac:dyDescent="0.25">
      <c r="A1219">
        <v>2449000</v>
      </c>
      <c r="B1219">
        <v>2</v>
      </c>
      <c r="C1219" s="1">
        <v>28216</v>
      </c>
      <c r="D1219">
        <v>1</v>
      </c>
      <c r="E1219">
        <v>40.6</v>
      </c>
      <c r="F1219">
        <v>92.1</v>
      </c>
      <c r="G1219">
        <v>9</v>
      </c>
      <c r="H1219">
        <v>9</v>
      </c>
      <c r="I1219">
        <v>1</v>
      </c>
      <c r="J1219">
        <v>1</v>
      </c>
      <c r="K1219">
        <v>0</v>
      </c>
      <c r="L1219">
        <v>937.40002441406205</v>
      </c>
      <c r="M1219">
        <v>1</v>
      </c>
      <c r="N1219">
        <v>11.8</v>
      </c>
      <c r="O1219">
        <v>0</v>
      </c>
      <c r="P1219">
        <v>0</v>
      </c>
      <c r="Q1219">
        <v>15.4</v>
      </c>
      <c r="R1219">
        <v>0</v>
      </c>
      <c r="S1219">
        <v>0</v>
      </c>
      <c r="T1219">
        <v>0</v>
      </c>
      <c r="U1219">
        <v>0</v>
      </c>
      <c r="V1219">
        <v>40.6</v>
      </c>
      <c r="W1219">
        <v>10.4</v>
      </c>
      <c r="X1219">
        <v>2.8</v>
      </c>
      <c r="Y1219">
        <v>0</v>
      </c>
      <c r="Z1219">
        <v>0</v>
      </c>
      <c r="AA1219">
        <v>0</v>
      </c>
      <c r="AB1219">
        <v>5.0999999999999996</v>
      </c>
      <c r="AC1219">
        <v>0</v>
      </c>
      <c r="AD1219">
        <v>0</v>
      </c>
      <c r="AE1219">
        <v>0</v>
      </c>
      <c r="AF1219">
        <v>0</v>
      </c>
      <c r="AG1219">
        <v>2.5</v>
      </c>
      <c r="AH1219">
        <v>0</v>
      </c>
      <c r="AI1219">
        <v>0</v>
      </c>
      <c r="AJ1219">
        <v>0</v>
      </c>
      <c r="AK1219">
        <v>0</v>
      </c>
      <c r="AL1219">
        <v>2.1</v>
      </c>
      <c r="AM1219">
        <v>0</v>
      </c>
      <c r="AN1219">
        <v>1.4</v>
      </c>
      <c r="AO1219">
        <v>0</v>
      </c>
      <c r="AP1219">
        <v>0</v>
      </c>
      <c r="AQ1219">
        <v>0</v>
      </c>
      <c r="AS1219">
        <v>1</v>
      </c>
      <c r="AT1219">
        <v>1</v>
      </c>
      <c r="AU1219">
        <v>1</v>
      </c>
      <c r="AV1219">
        <v>1</v>
      </c>
      <c r="AW1219">
        <v>1</v>
      </c>
      <c r="AX1219">
        <v>1</v>
      </c>
      <c r="AY1219">
        <v>1</v>
      </c>
      <c r="AZ1219">
        <v>1</v>
      </c>
      <c r="BA1219">
        <v>1</v>
      </c>
      <c r="BB1219">
        <v>1</v>
      </c>
      <c r="BC1219">
        <v>1</v>
      </c>
      <c r="BD1219">
        <v>1</v>
      </c>
      <c r="BE1219">
        <v>1</v>
      </c>
      <c r="BF1219">
        <v>1</v>
      </c>
      <c r="BG1219">
        <v>1</v>
      </c>
      <c r="BH1219">
        <v>1</v>
      </c>
      <c r="BI1219">
        <v>1</v>
      </c>
      <c r="BJ1219">
        <v>1</v>
      </c>
      <c r="BK1219">
        <v>1</v>
      </c>
      <c r="BL1219">
        <v>1</v>
      </c>
      <c r="BM1219">
        <v>1</v>
      </c>
      <c r="BN1219">
        <v>1</v>
      </c>
      <c r="BO1219">
        <v>1</v>
      </c>
      <c r="BP1219">
        <v>1</v>
      </c>
      <c r="BQ1219">
        <v>1</v>
      </c>
      <c r="BR1219">
        <v>1</v>
      </c>
      <c r="BS1219">
        <v>1</v>
      </c>
      <c r="BT1219">
        <v>1</v>
      </c>
      <c r="BU1219">
        <v>1</v>
      </c>
      <c r="BV1219">
        <v>1</v>
      </c>
      <c r="BW1219">
        <v>0</v>
      </c>
    </row>
    <row r="1220" spans="1:75" x14ac:dyDescent="0.25">
      <c r="A1220">
        <v>2449000</v>
      </c>
      <c r="B1220">
        <v>2</v>
      </c>
      <c r="C1220" s="1">
        <v>28246</v>
      </c>
      <c r="D1220">
        <v>1</v>
      </c>
      <c r="E1220">
        <v>2.2000000000000002</v>
      </c>
      <c r="F1220">
        <v>5.5</v>
      </c>
      <c r="G1220">
        <v>17</v>
      </c>
      <c r="H1220">
        <v>3</v>
      </c>
      <c r="I1220">
        <v>1</v>
      </c>
      <c r="J1220">
        <v>1</v>
      </c>
      <c r="K1220">
        <v>0</v>
      </c>
      <c r="L1220">
        <v>937.40002441406205</v>
      </c>
      <c r="M1220">
        <v>1</v>
      </c>
      <c r="N1220">
        <v>0</v>
      </c>
      <c r="O1220">
        <v>0</v>
      </c>
      <c r="P1220">
        <v>0</v>
      </c>
      <c r="Q1220">
        <v>0</v>
      </c>
      <c r="R1220">
        <v>0</v>
      </c>
      <c r="S1220">
        <v>0</v>
      </c>
      <c r="T1220">
        <v>0</v>
      </c>
      <c r="U1220">
        <v>0</v>
      </c>
      <c r="V1220">
        <v>0</v>
      </c>
      <c r="W1220">
        <v>0</v>
      </c>
      <c r="X1220">
        <v>1.6</v>
      </c>
      <c r="Y1220">
        <v>0</v>
      </c>
      <c r="Z1220">
        <v>1.7</v>
      </c>
      <c r="AA1220">
        <v>0</v>
      </c>
      <c r="AB1220">
        <v>0</v>
      </c>
      <c r="AC1220">
        <v>0</v>
      </c>
      <c r="AD1220">
        <v>2.2000000000000002</v>
      </c>
      <c r="AE1220">
        <v>0</v>
      </c>
      <c r="AF1220">
        <v>0</v>
      </c>
      <c r="AG1220">
        <v>0</v>
      </c>
      <c r="AH1220">
        <v>0</v>
      </c>
      <c r="AI1220">
        <v>0</v>
      </c>
      <c r="AJ1220">
        <v>0</v>
      </c>
      <c r="AK1220">
        <v>0</v>
      </c>
      <c r="AL1220">
        <v>0</v>
      </c>
      <c r="AM1220">
        <v>0</v>
      </c>
      <c r="AN1220">
        <v>0</v>
      </c>
      <c r="AO1220">
        <v>0</v>
      </c>
      <c r="AP1220">
        <v>0</v>
      </c>
      <c r="AQ1220">
        <v>0</v>
      </c>
      <c r="AR1220">
        <v>0</v>
      </c>
      <c r="AS1220">
        <v>1</v>
      </c>
      <c r="AT1220">
        <v>1</v>
      </c>
      <c r="AU1220">
        <v>1</v>
      </c>
      <c r="AV1220">
        <v>1</v>
      </c>
      <c r="AW1220">
        <v>1</v>
      </c>
      <c r="AX1220">
        <v>1</v>
      </c>
      <c r="AY1220">
        <v>1</v>
      </c>
      <c r="AZ1220">
        <v>1</v>
      </c>
      <c r="BA1220">
        <v>1</v>
      </c>
      <c r="BB1220">
        <v>1</v>
      </c>
      <c r="BC1220">
        <v>1</v>
      </c>
      <c r="BD1220">
        <v>1</v>
      </c>
      <c r="BE1220">
        <v>1</v>
      </c>
      <c r="BF1220">
        <v>1</v>
      </c>
      <c r="BG1220">
        <v>1</v>
      </c>
      <c r="BH1220">
        <v>1</v>
      </c>
      <c r="BI1220">
        <v>1</v>
      </c>
      <c r="BJ1220">
        <v>1</v>
      </c>
      <c r="BK1220">
        <v>1</v>
      </c>
      <c r="BL1220">
        <v>1</v>
      </c>
      <c r="BM1220">
        <v>1</v>
      </c>
      <c r="BN1220">
        <v>1</v>
      </c>
      <c r="BO1220">
        <v>1</v>
      </c>
      <c r="BP1220">
        <v>1</v>
      </c>
      <c r="BQ1220">
        <v>1</v>
      </c>
      <c r="BR1220">
        <v>1</v>
      </c>
      <c r="BS1220">
        <v>1</v>
      </c>
      <c r="BT1220">
        <v>1</v>
      </c>
      <c r="BU1220">
        <v>1</v>
      </c>
      <c r="BV1220">
        <v>1</v>
      </c>
      <c r="BW1220">
        <v>1</v>
      </c>
    </row>
    <row r="1221" spans="1:75" x14ac:dyDescent="0.25">
      <c r="A1221">
        <v>2449000</v>
      </c>
      <c r="B1221">
        <v>2</v>
      </c>
      <c r="C1221" s="1">
        <v>28277</v>
      </c>
      <c r="D1221">
        <v>1</v>
      </c>
      <c r="E1221">
        <v>14.9</v>
      </c>
      <c r="F1221">
        <v>48</v>
      </c>
      <c r="G1221">
        <v>23</v>
      </c>
      <c r="H1221">
        <v>5</v>
      </c>
      <c r="I1221">
        <v>1</v>
      </c>
      <c r="J1221">
        <v>1</v>
      </c>
      <c r="K1221">
        <v>0</v>
      </c>
      <c r="L1221">
        <v>937.40002441406205</v>
      </c>
      <c r="M1221">
        <v>1</v>
      </c>
      <c r="N1221">
        <v>0</v>
      </c>
      <c r="O1221">
        <v>0</v>
      </c>
      <c r="P1221">
        <v>0</v>
      </c>
      <c r="Q1221">
        <v>0</v>
      </c>
      <c r="R1221">
        <v>0</v>
      </c>
      <c r="S1221">
        <v>0</v>
      </c>
      <c r="T1221">
        <v>0</v>
      </c>
      <c r="U1221">
        <v>0</v>
      </c>
      <c r="V1221">
        <v>0</v>
      </c>
      <c r="W1221">
        <v>0</v>
      </c>
      <c r="X1221">
        <v>0</v>
      </c>
      <c r="Y1221">
        <v>0</v>
      </c>
      <c r="Z1221">
        <v>0</v>
      </c>
      <c r="AA1221">
        <v>0</v>
      </c>
      <c r="AB1221">
        <v>0</v>
      </c>
      <c r="AC1221">
        <v>8.1999999999999993</v>
      </c>
      <c r="AD1221">
        <v>0</v>
      </c>
      <c r="AE1221">
        <v>0</v>
      </c>
      <c r="AF1221">
        <v>0</v>
      </c>
      <c r="AG1221">
        <v>0</v>
      </c>
      <c r="AH1221">
        <v>8.1999999999999993</v>
      </c>
      <c r="AI1221">
        <v>12.1</v>
      </c>
      <c r="AJ1221">
        <v>14.9</v>
      </c>
      <c r="AK1221">
        <v>0</v>
      </c>
      <c r="AL1221">
        <v>4.5999999999999996</v>
      </c>
      <c r="AM1221">
        <v>0</v>
      </c>
      <c r="AN1221">
        <v>0</v>
      </c>
      <c r="AO1221">
        <v>0</v>
      </c>
      <c r="AP1221">
        <v>0</v>
      </c>
      <c r="AQ1221">
        <v>0</v>
      </c>
      <c r="AS1221">
        <v>1</v>
      </c>
      <c r="AT1221">
        <v>1</v>
      </c>
      <c r="AU1221">
        <v>1</v>
      </c>
      <c r="AV1221">
        <v>1</v>
      </c>
      <c r="AW1221">
        <v>1</v>
      </c>
      <c r="AX1221">
        <v>1</v>
      </c>
      <c r="AY1221">
        <v>1</v>
      </c>
      <c r="AZ1221">
        <v>1</v>
      </c>
      <c r="BA1221">
        <v>1</v>
      </c>
      <c r="BB1221">
        <v>1</v>
      </c>
      <c r="BC1221">
        <v>1</v>
      </c>
      <c r="BD1221">
        <v>1</v>
      </c>
      <c r="BE1221">
        <v>1</v>
      </c>
      <c r="BF1221">
        <v>1</v>
      </c>
      <c r="BG1221">
        <v>1</v>
      </c>
      <c r="BH1221">
        <v>1</v>
      </c>
      <c r="BI1221">
        <v>1</v>
      </c>
      <c r="BJ1221">
        <v>1</v>
      </c>
      <c r="BK1221">
        <v>1</v>
      </c>
      <c r="BL1221">
        <v>1</v>
      </c>
      <c r="BM1221">
        <v>1</v>
      </c>
      <c r="BN1221">
        <v>1</v>
      </c>
      <c r="BO1221">
        <v>1</v>
      </c>
      <c r="BP1221">
        <v>1</v>
      </c>
      <c r="BQ1221">
        <v>1</v>
      </c>
      <c r="BR1221">
        <v>1</v>
      </c>
      <c r="BS1221">
        <v>1</v>
      </c>
      <c r="BT1221">
        <v>1</v>
      </c>
      <c r="BU1221">
        <v>1</v>
      </c>
      <c r="BV1221">
        <v>1</v>
      </c>
      <c r="BW1221">
        <v>0</v>
      </c>
    </row>
    <row r="1222" spans="1:75" x14ac:dyDescent="0.25">
      <c r="A1222">
        <v>2449000</v>
      </c>
      <c r="B1222">
        <v>2</v>
      </c>
      <c r="C1222" s="1">
        <v>28307</v>
      </c>
      <c r="D1222">
        <v>1</v>
      </c>
      <c r="E1222">
        <v>13.1</v>
      </c>
      <c r="F1222">
        <v>27.2</v>
      </c>
      <c r="G1222">
        <v>25</v>
      </c>
      <c r="H1222">
        <v>3</v>
      </c>
      <c r="I1222">
        <v>1</v>
      </c>
      <c r="J1222">
        <v>1</v>
      </c>
      <c r="K1222">
        <v>0</v>
      </c>
      <c r="L1222">
        <v>937.40002441406205</v>
      </c>
      <c r="M1222">
        <v>1</v>
      </c>
      <c r="N1222">
        <v>0</v>
      </c>
      <c r="O1222">
        <v>0</v>
      </c>
      <c r="P1222">
        <v>0</v>
      </c>
      <c r="Q1222">
        <v>0</v>
      </c>
      <c r="R1222">
        <v>0</v>
      </c>
      <c r="S1222">
        <v>0</v>
      </c>
      <c r="T1222">
        <v>0</v>
      </c>
      <c r="U1222">
        <v>0</v>
      </c>
      <c r="V1222">
        <v>0</v>
      </c>
      <c r="W1222">
        <v>0</v>
      </c>
      <c r="X1222">
        <v>0</v>
      </c>
      <c r="Y1222">
        <v>0</v>
      </c>
      <c r="Z1222">
        <v>0</v>
      </c>
      <c r="AA1222">
        <v>0</v>
      </c>
      <c r="AB1222">
        <v>0</v>
      </c>
      <c r="AC1222">
        <v>2.2999999999999998</v>
      </c>
      <c r="AD1222">
        <v>0</v>
      </c>
      <c r="AE1222">
        <v>0</v>
      </c>
      <c r="AF1222">
        <v>0</v>
      </c>
      <c r="AG1222">
        <v>0</v>
      </c>
      <c r="AH1222">
        <v>0</v>
      </c>
      <c r="AI1222">
        <v>11.8</v>
      </c>
      <c r="AJ1222">
        <v>0</v>
      </c>
      <c r="AK1222">
        <v>0</v>
      </c>
      <c r="AL1222">
        <v>13.1</v>
      </c>
      <c r="AM1222">
        <v>0</v>
      </c>
      <c r="AN1222">
        <v>0</v>
      </c>
      <c r="AO1222">
        <v>0</v>
      </c>
      <c r="AP1222">
        <v>0</v>
      </c>
      <c r="AQ1222">
        <v>0</v>
      </c>
      <c r="AR1222">
        <v>0</v>
      </c>
      <c r="AS1222">
        <v>1</v>
      </c>
      <c r="AT1222">
        <v>1</v>
      </c>
      <c r="AU1222">
        <v>1</v>
      </c>
      <c r="AV1222">
        <v>1</v>
      </c>
      <c r="AW1222">
        <v>1</v>
      </c>
      <c r="AX1222">
        <v>1</v>
      </c>
      <c r="AY1222">
        <v>1</v>
      </c>
      <c r="AZ1222">
        <v>1</v>
      </c>
      <c r="BA1222">
        <v>1</v>
      </c>
      <c r="BB1222">
        <v>1</v>
      </c>
      <c r="BC1222">
        <v>1</v>
      </c>
      <c r="BD1222">
        <v>1</v>
      </c>
      <c r="BE1222">
        <v>1</v>
      </c>
      <c r="BF1222">
        <v>1</v>
      </c>
      <c r="BG1222">
        <v>1</v>
      </c>
      <c r="BH1222">
        <v>1</v>
      </c>
      <c r="BI1222">
        <v>1</v>
      </c>
      <c r="BJ1222">
        <v>1</v>
      </c>
      <c r="BK1222">
        <v>1</v>
      </c>
      <c r="BL1222">
        <v>1</v>
      </c>
      <c r="BM1222">
        <v>1</v>
      </c>
      <c r="BN1222">
        <v>1</v>
      </c>
      <c r="BO1222">
        <v>1</v>
      </c>
      <c r="BP1222">
        <v>1</v>
      </c>
      <c r="BQ1222">
        <v>1</v>
      </c>
      <c r="BR1222">
        <v>1</v>
      </c>
      <c r="BS1222">
        <v>1</v>
      </c>
      <c r="BT1222">
        <v>1</v>
      </c>
      <c r="BU1222">
        <v>1</v>
      </c>
      <c r="BV1222">
        <v>1</v>
      </c>
      <c r="BW1222">
        <v>1</v>
      </c>
    </row>
    <row r="1223" spans="1:75" x14ac:dyDescent="0.25">
      <c r="A1223">
        <v>2449000</v>
      </c>
      <c r="B1223">
        <v>2</v>
      </c>
      <c r="C1223" s="1">
        <v>28338</v>
      </c>
      <c r="D1223">
        <v>1</v>
      </c>
      <c r="E1223">
        <v>15.4</v>
      </c>
      <c r="F1223">
        <v>20.8</v>
      </c>
      <c r="G1223">
        <v>30</v>
      </c>
      <c r="H1223">
        <v>4</v>
      </c>
      <c r="I1223">
        <v>1</v>
      </c>
      <c r="J1223">
        <v>1</v>
      </c>
      <c r="K1223">
        <v>0</v>
      </c>
      <c r="L1223">
        <v>937.40002441406205</v>
      </c>
      <c r="M1223">
        <v>1</v>
      </c>
      <c r="N1223">
        <v>0</v>
      </c>
      <c r="O1223">
        <v>1.2</v>
      </c>
      <c r="P1223">
        <v>0</v>
      </c>
      <c r="Q1223">
        <v>0</v>
      </c>
      <c r="R1223">
        <v>0</v>
      </c>
      <c r="S1223">
        <v>0</v>
      </c>
      <c r="T1223">
        <v>0</v>
      </c>
      <c r="U1223">
        <v>0</v>
      </c>
      <c r="V1223">
        <v>0</v>
      </c>
      <c r="W1223">
        <v>0</v>
      </c>
      <c r="X1223">
        <v>0</v>
      </c>
      <c r="Y1223">
        <v>0</v>
      </c>
      <c r="Z1223">
        <v>0</v>
      </c>
      <c r="AA1223">
        <v>3.2</v>
      </c>
      <c r="AB1223">
        <v>0</v>
      </c>
      <c r="AC1223">
        <v>0</v>
      </c>
      <c r="AD1223">
        <v>0</v>
      </c>
      <c r="AE1223">
        <v>0</v>
      </c>
      <c r="AF1223">
        <v>0</v>
      </c>
      <c r="AG1223">
        <v>0</v>
      </c>
      <c r="AH1223">
        <v>0</v>
      </c>
      <c r="AI1223">
        <v>0</v>
      </c>
      <c r="AJ1223">
        <v>0</v>
      </c>
      <c r="AK1223">
        <v>0</v>
      </c>
      <c r="AL1223">
        <v>0</v>
      </c>
      <c r="AM1223">
        <v>0</v>
      </c>
      <c r="AN1223">
        <v>0</v>
      </c>
      <c r="AO1223">
        <v>0</v>
      </c>
      <c r="AP1223">
        <v>0</v>
      </c>
      <c r="AQ1223">
        <v>15.4</v>
      </c>
      <c r="AR1223">
        <v>1</v>
      </c>
      <c r="AS1223">
        <v>1</v>
      </c>
      <c r="AT1223">
        <v>1</v>
      </c>
      <c r="AU1223">
        <v>1</v>
      </c>
      <c r="AV1223">
        <v>1</v>
      </c>
      <c r="AW1223">
        <v>1</v>
      </c>
      <c r="AX1223">
        <v>1</v>
      </c>
      <c r="AY1223">
        <v>1</v>
      </c>
      <c r="AZ1223">
        <v>1</v>
      </c>
      <c r="BA1223">
        <v>1</v>
      </c>
      <c r="BB1223">
        <v>1</v>
      </c>
      <c r="BC1223">
        <v>1</v>
      </c>
      <c r="BD1223">
        <v>1</v>
      </c>
      <c r="BE1223">
        <v>1</v>
      </c>
      <c r="BF1223">
        <v>1</v>
      </c>
      <c r="BG1223">
        <v>1</v>
      </c>
      <c r="BH1223">
        <v>1</v>
      </c>
      <c r="BI1223">
        <v>1</v>
      </c>
      <c r="BJ1223">
        <v>1</v>
      </c>
      <c r="BK1223">
        <v>1</v>
      </c>
      <c r="BL1223">
        <v>1</v>
      </c>
      <c r="BM1223">
        <v>1</v>
      </c>
      <c r="BN1223">
        <v>1</v>
      </c>
      <c r="BO1223">
        <v>1</v>
      </c>
      <c r="BP1223">
        <v>1</v>
      </c>
      <c r="BQ1223">
        <v>1</v>
      </c>
      <c r="BR1223">
        <v>1</v>
      </c>
      <c r="BS1223">
        <v>1</v>
      </c>
      <c r="BT1223">
        <v>1</v>
      </c>
      <c r="BU1223">
        <v>1</v>
      </c>
      <c r="BV1223">
        <v>1</v>
      </c>
      <c r="BW1223">
        <v>1</v>
      </c>
    </row>
    <row r="1224" spans="1:75" x14ac:dyDescent="0.25">
      <c r="A1224">
        <v>2449000</v>
      </c>
      <c r="B1224">
        <v>2</v>
      </c>
      <c r="C1224" s="1">
        <v>28369</v>
      </c>
      <c r="D1224">
        <v>1</v>
      </c>
      <c r="E1224">
        <v>10.5</v>
      </c>
      <c r="F1224">
        <v>24.1</v>
      </c>
      <c r="G1224">
        <v>17</v>
      </c>
      <c r="H1224">
        <v>5</v>
      </c>
      <c r="I1224">
        <v>1</v>
      </c>
      <c r="J1224">
        <v>1</v>
      </c>
      <c r="K1224">
        <v>0</v>
      </c>
      <c r="L1224">
        <v>937.40002441406205</v>
      </c>
      <c r="M1224">
        <v>1</v>
      </c>
      <c r="N1224">
        <v>0</v>
      </c>
      <c r="O1224">
        <v>0</v>
      </c>
      <c r="P1224">
        <v>0</v>
      </c>
      <c r="Q1224">
        <v>0</v>
      </c>
      <c r="R1224">
        <v>0</v>
      </c>
      <c r="S1224">
        <v>0</v>
      </c>
      <c r="T1224">
        <v>3.1</v>
      </c>
      <c r="U1224">
        <v>5.2</v>
      </c>
      <c r="V1224">
        <v>0</v>
      </c>
      <c r="W1224">
        <v>0</v>
      </c>
      <c r="X1224">
        <v>0</v>
      </c>
      <c r="Y1224">
        <v>0</v>
      </c>
      <c r="Z1224">
        <v>0</v>
      </c>
      <c r="AA1224">
        <v>0</v>
      </c>
      <c r="AB1224">
        <v>0</v>
      </c>
      <c r="AC1224">
        <v>3.2</v>
      </c>
      <c r="AD1224">
        <v>10.5</v>
      </c>
      <c r="AE1224">
        <v>0</v>
      </c>
      <c r="AF1224">
        <v>2.1</v>
      </c>
      <c r="AG1224">
        <v>0</v>
      </c>
      <c r="AH1224">
        <v>0</v>
      </c>
      <c r="AI1224">
        <v>0</v>
      </c>
      <c r="AJ1224">
        <v>0</v>
      </c>
      <c r="AK1224">
        <v>0</v>
      </c>
      <c r="AL1224">
        <v>0</v>
      </c>
      <c r="AM1224">
        <v>0</v>
      </c>
      <c r="AN1224">
        <v>0</v>
      </c>
      <c r="AO1224">
        <v>0</v>
      </c>
      <c r="AP1224">
        <v>0</v>
      </c>
      <c r="AQ1224">
        <v>0</v>
      </c>
      <c r="AS1224">
        <v>1</v>
      </c>
      <c r="AT1224">
        <v>1</v>
      </c>
      <c r="AU1224">
        <v>1</v>
      </c>
      <c r="AV1224">
        <v>1</v>
      </c>
      <c r="AW1224">
        <v>1</v>
      </c>
      <c r="AX1224">
        <v>1</v>
      </c>
      <c r="AY1224">
        <v>1</v>
      </c>
      <c r="AZ1224">
        <v>1</v>
      </c>
      <c r="BA1224">
        <v>1</v>
      </c>
      <c r="BB1224">
        <v>1</v>
      </c>
      <c r="BC1224">
        <v>1</v>
      </c>
      <c r="BD1224">
        <v>1</v>
      </c>
      <c r="BE1224">
        <v>1</v>
      </c>
      <c r="BF1224">
        <v>1</v>
      </c>
      <c r="BG1224">
        <v>1</v>
      </c>
      <c r="BH1224">
        <v>1</v>
      </c>
      <c r="BI1224">
        <v>1</v>
      </c>
      <c r="BJ1224">
        <v>1</v>
      </c>
      <c r="BK1224">
        <v>1</v>
      </c>
      <c r="BL1224">
        <v>1</v>
      </c>
      <c r="BM1224">
        <v>1</v>
      </c>
      <c r="BN1224">
        <v>1</v>
      </c>
      <c r="BO1224">
        <v>1</v>
      </c>
      <c r="BP1224">
        <v>1</v>
      </c>
      <c r="BQ1224">
        <v>1</v>
      </c>
      <c r="BR1224">
        <v>1</v>
      </c>
      <c r="BS1224">
        <v>1</v>
      </c>
      <c r="BT1224">
        <v>1</v>
      </c>
      <c r="BU1224">
        <v>1</v>
      </c>
      <c r="BV1224">
        <v>1</v>
      </c>
      <c r="BW1224">
        <v>0</v>
      </c>
    </row>
    <row r="1225" spans="1:75" x14ac:dyDescent="0.25">
      <c r="A1225">
        <v>2449000</v>
      </c>
      <c r="B1225">
        <v>2</v>
      </c>
      <c r="C1225" s="1">
        <v>28399</v>
      </c>
      <c r="D1225">
        <v>1</v>
      </c>
      <c r="E1225">
        <v>34.200000000000003</v>
      </c>
      <c r="F1225">
        <v>109.9</v>
      </c>
      <c r="G1225">
        <v>2</v>
      </c>
      <c r="H1225">
        <v>9</v>
      </c>
      <c r="I1225">
        <v>1</v>
      </c>
      <c r="J1225">
        <v>1</v>
      </c>
      <c r="K1225">
        <v>0</v>
      </c>
      <c r="L1225">
        <v>937.40002441406205</v>
      </c>
      <c r="M1225">
        <v>1</v>
      </c>
      <c r="N1225">
        <v>0</v>
      </c>
      <c r="O1225">
        <v>34.200000000000003</v>
      </c>
      <c r="P1225">
        <v>3.2</v>
      </c>
      <c r="Q1225">
        <v>0</v>
      </c>
      <c r="R1225">
        <v>1.2</v>
      </c>
      <c r="S1225">
        <v>12.1</v>
      </c>
      <c r="T1225">
        <v>0</v>
      </c>
      <c r="U1225">
        <v>0</v>
      </c>
      <c r="V1225">
        <v>0</v>
      </c>
      <c r="W1225">
        <v>0</v>
      </c>
      <c r="X1225">
        <v>0</v>
      </c>
      <c r="Y1225">
        <v>0</v>
      </c>
      <c r="Z1225">
        <v>7.4</v>
      </c>
      <c r="AA1225">
        <v>0</v>
      </c>
      <c r="AB1225">
        <v>0</v>
      </c>
      <c r="AC1225">
        <v>18.5</v>
      </c>
      <c r="AD1225">
        <v>15.3</v>
      </c>
      <c r="AE1225">
        <v>7.2</v>
      </c>
      <c r="AF1225">
        <v>0</v>
      </c>
      <c r="AG1225">
        <v>0</v>
      </c>
      <c r="AH1225">
        <v>0</v>
      </c>
      <c r="AI1225">
        <v>0</v>
      </c>
      <c r="AJ1225">
        <v>0</v>
      </c>
      <c r="AK1225">
        <v>0</v>
      </c>
      <c r="AL1225">
        <v>0</v>
      </c>
      <c r="AM1225">
        <v>0</v>
      </c>
      <c r="AN1225">
        <v>0</v>
      </c>
      <c r="AO1225">
        <v>10.8</v>
      </c>
      <c r="AP1225">
        <v>0</v>
      </c>
      <c r="AQ1225">
        <v>0</v>
      </c>
      <c r="AR1225">
        <v>0</v>
      </c>
      <c r="AS1225">
        <v>1</v>
      </c>
      <c r="AT1225">
        <v>1</v>
      </c>
      <c r="AU1225">
        <v>1</v>
      </c>
      <c r="AV1225">
        <v>1</v>
      </c>
      <c r="AW1225">
        <v>1</v>
      </c>
      <c r="AX1225">
        <v>1</v>
      </c>
      <c r="AY1225">
        <v>1</v>
      </c>
      <c r="AZ1225">
        <v>1</v>
      </c>
      <c r="BA1225">
        <v>1</v>
      </c>
      <c r="BB1225">
        <v>1</v>
      </c>
      <c r="BC1225">
        <v>1</v>
      </c>
      <c r="BD1225">
        <v>1</v>
      </c>
      <c r="BE1225">
        <v>1</v>
      </c>
      <c r="BF1225">
        <v>1</v>
      </c>
      <c r="BG1225">
        <v>1</v>
      </c>
      <c r="BH1225">
        <v>1</v>
      </c>
      <c r="BI1225">
        <v>1</v>
      </c>
      <c r="BJ1225">
        <v>1</v>
      </c>
      <c r="BK1225">
        <v>1</v>
      </c>
      <c r="BL1225">
        <v>1</v>
      </c>
      <c r="BM1225">
        <v>1</v>
      </c>
      <c r="BN1225">
        <v>1</v>
      </c>
      <c r="BO1225">
        <v>1</v>
      </c>
      <c r="BP1225">
        <v>1</v>
      </c>
      <c r="BQ1225">
        <v>1</v>
      </c>
      <c r="BR1225">
        <v>1</v>
      </c>
      <c r="BS1225">
        <v>1</v>
      </c>
      <c r="BT1225">
        <v>1</v>
      </c>
      <c r="BU1225">
        <v>1</v>
      </c>
      <c r="BV1225">
        <v>1</v>
      </c>
      <c r="BW1225">
        <v>1</v>
      </c>
    </row>
    <row r="1226" spans="1:75" x14ac:dyDescent="0.25">
      <c r="A1226">
        <v>2449000</v>
      </c>
      <c r="B1226">
        <v>2</v>
      </c>
      <c r="C1226" s="1">
        <v>28430</v>
      </c>
      <c r="D1226">
        <v>1</v>
      </c>
      <c r="E1226">
        <v>22</v>
      </c>
      <c r="F1226">
        <v>52.8</v>
      </c>
      <c r="G1226">
        <v>2</v>
      </c>
      <c r="H1226">
        <v>5</v>
      </c>
      <c r="I1226">
        <v>1</v>
      </c>
      <c r="J1226">
        <v>1</v>
      </c>
      <c r="K1226">
        <v>0</v>
      </c>
      <c r="L1226">
        <v>937.40002441406205</v>
      </c>
      <c r="M1226">
        <v>1</v>
      </c>
      <c r="N1226">
        <v>0</v>
      </c>
      <c r="O1226">
        <v>22</v>
      </c>
      <c r="P1226">
        <v>0</v>
      </c>
      <c r="Q1226">
        <v>0</v>
      </c>
      <c r="R1226">
        <v>0</v>
      </c>
      <c r="S1226">
        <v>0</v>
      </c>
      <c r="T1226">
        <v>9</v>
      </c>
      <c r="U1226">
        <v>0</v>
      </c>
      <c r="V1226">
        <v>0</v>
      </c>
      <c r="W1226">
        <v>0</v>
      </c>
      <c r="X1226">
        <v>0</v>
      </c>
      <c r="Y1226">
        <v>0</v>
      </c>
      <c r="Z1226">
        <v>0</v>
      </c>
      <c r="AA1226">
        <v>0</v>
      </c>
      <c r="AB1226">
        <v>3.8</v>
      </c>
      <c r="AC1226">
        <v>0</v>
      </c>
      <c r="AD1226">
        <v>0</v>
      </c>
      <c r="AE1226">
        <v>0</v>
      </c>
      <c r="AF1226">
        <v>0</v>
      </c>
      <c r="AG1226">
        <v>0</v>
      </c>
      <c r="AH1226">
        <v>0</v>
      </c>
      <c r="AI1226">
        <v>0</v>
      </c>
      <c r="AJ1226">
        <v>0</v>
      </c>
      <c r="AK1226">
        <v>0</v>
      </c>
      <c r="AL1226">
        <v>4.5999999999999996</v>
      </c>
      <c r="AM1226">
        <v>0</v>
      </c>
      <c r="AN1226">
        <v>0</v>
      </c>
      <c r="AO1226">
        <v>13.4</v>
      </c>
      <c r="AP1226">
        <v>0</v>
      </c>
      <c r="AQ1226">
        <v>0</v>
      </c>
      <c r="AS1226">
        <v>1</v>
      </c>
      <c r="AT1226">
        <v>1</v>
      </c>
      <c r="AU1226">
        <v>1</v>
      </c>
      <c r="AV1226">
        <v>1</v>
      </c>
      <c r="AW1226">
        <v>1</v>
      </c>
      <c r="AX1226">
        <v>1</v>
      </c>
      <c r="AY1226">
        <v>1</v>
      </c>
      <c r="AZ1226">
        <v>1</v>
      </c>
      <c r="BA1226">
        <v>1</v>
      </c>
      <c r="BB1226">
        <v>1</v>
      </c>
      <c r="BC1226">
        <v>1</v>
      </c>
      <c r="BD1226">
        <v>1</v>
      </c>
      <c r="BE1226">
        <v>1</v>
      </c>
      <c r="BF1226">
        <v>1</v>
      </c>
      <c r="BG1226">
        <v>1</v>
      </c>
      <c r="BH1226">
        <v>1</v>
      </c>
      <c r="BI1226">
        <v>1</v>
      </c>
      <c r="BJ1226">
        <v>1</v>
      </c>
      <c r="BK1226">
        <v>1</v>
      </c>
      <c r="BL1226">
        <v>1</v>
      </c>
      <c r="BM1226">
        <v>1</v>
      </c>
      <c r="BN1226">
        <v>1</v>
      </c>
      <c r="BO1226">
        <v>1</v>
      </c>
      <c r="BP1226">
        <v>1</v>
      </c>
      <c r="BQ1226">
        <v>1</v>
      </c>
      <c r="BR1226">
        <v>1</v>
      </c>
      <c r="BS1226">
        <v>1</v>
      </c>
      <c r="BT1226">
        <v>1</v>
      </c>
      <c r="BU1226">
        <v>1</v>
      </c>
      <c r="BV1226">
        <v>1</v>
      </c>
      <c r="BW1226">
        <v>0</v>
      </c>
    </row>
    <row r="1227" spans="1:75" x14ac:dyDescent="0.25">
      <c r="A1227">
        <v>2449000</v>
      </c>
      <c r="B1227">
        <v>2</v>
      </c>
      <c r="C1227" s="1">
        <v>28460</v>
      </c>
      <c r="D1227">
        <v>1</v>
      </c>
      <c r="E1227">
        <v>30.2</v>
      </c>
      <c r="F1227">
        <v>115.7</v>
      </c>
      <c r="G1227">
        <v>23</v>
      </c>
      <c r="H1227">
        <v>7</v>
      </c>
      <c r="I1227">
        <v>1</v>
      </c>
      <c r="J1227">
        <v>1</v>
      </c>
      <c r="K1227">
        <v>0</v>
      </c>
      <c r="L1227">
        <v>937.40002441406205</v>
      </c>
      <c r="M1227">
        <v>1</v>
      </c>
      <c r="N1227">
        <v>0</v>
      </c>
      <c r="O1227">
        <v>14.2</v>
      </c>
      <c r="P1227">
        <v>0</v>
      </c>
      <c r="Q1227">
        <v>3.9</v>
      </c>
      <c r="R1227">
        <v>0</v>
      </c>
      <c r="S1227">
        <v>0</v>
      </c>
      <c r="T1227">
        <v>21.2</v>
      </c>
      <c r="U1227">
        <v>24.8</v>
      </c>
      <c r="V1227">
        <v>1.2</v>
      </c>
      <c r="W1227">
        <v>0</v>
      </c>
      <c r="X1227">
        <v>0</v>
      </c>
      <c r="Y1227">
        <v>0</v>
      </c>
      <c r="Z1227">
        <v>0</v>
      </c>
      <c r="AA1227">
        <v>0</v>
      </c>
      <c r="AB1227">
        <v>0</v>
      </c>
      <c r="AC1227">
        <v>0</v>
      </c>
      <c r="AD1227">
        <v>0</v>
      </c>
      <c r="AE1227">
        <v>0</v>
      </c>
      <c r="AF1227">
        <v>0</v>
      </c>
      <c r="AG1227">
        <v>0</v>
      </c>
      <c r="AH1227">
        <v>20.2</v>
      </c>
      <c r="AI1227">
        <v>0</v>
      </c>
      <c r="AJ1227">
        <v>30.2</v>
      </c>
      <c r="AK1227">
        <v>0</v>
      </c>
      <c r="AL1227">
        <v>0</v>
      </c>
      <c r="AM1227">
        <v>0</v>
      </c>
      <c r="AN1227">
        <v>0</v>
      </c>
      <c r="AO1227">
        <v>0</v>
      </c>
      <c r="AP1227">
        <v>0</v>
      </c>
      <c r="AQ1227">
        <v>0</v>
      </c>
      <c r="AR1227">
        <v>0</v>
      </c>
      <c r="AS1227">
        <v>1</v>
      </c>
      <c r="AT1227">
        <v>1</v>
      </c>
      <c r="AU1227">
        <v>1</v>
      </c>
      <c r="AV1227">
        <v>1</v>
      </c>
      <c r="AW1227">
        <v>1</v>
      </c>
      <c r="AX1227">
        <v>1</v>
      </c>
      <c r="AY1227">
        <v>1</v>
      </c>
      <c r="AZ1227">
        <v>1</v>
      </c>
      <c r="BA1227">
        <v>1</v>
      </c>
      <c r="BB1227">
        <v>1</v>
      </c>
      <c r="BC1227">
        <v>1</v>
      </c>
      <c r="BD1227">
        <v>1</v>
      </c>
      <c r="BE1227">
        <v>1</v>
      </c>
      <c r="BF1227">
        <v>1</v>
      </c>
      <c r="BG1227">
        <v>1</v>
      </c>
      <c r="BH1227">
        <v>1</v>
      </c>
      <c r="BI1227">
        <v>1</v>
      </c>
      <c r="BJ1227">
        <v>1</v>
      </c>
      <c r="BK1227">
        <v>1</v>
      </c>
      <c r="BL1227">
        <v>1</v>
      </c>
      <c r="BM1227">
        <v>1</v>
      </c>
      <c r="BN1227">
        <v>1</v>
      </c>
      <c r="BO1227">
        <v>1</v>
      </c>
      <c r="BP1227">
        <v>1</v>
      </c>
      <c r="BQ1227">
        <v>1</v>
      </c>
      <c r="BR1227">
        <v>1</v>
      </c>
      <c r="BS1227">
        <v>1</v>
      </c>
      <c r="BT1227">
        <v>1</v>
      </c>
      <c r="BU1227">
        <v>1</v>
      </c>
      <c r="BV1227">
        <v>1</v>
      </c>
      <c r="BW1227">
        <v>1</v>
      </c>
    </row>
    <row r="1228" spans="1:75" x14ac:dyDescent="0.25">
      <c r="A1228">
        <v>2449000</v>
      </c>
      <c r="B1228">
        <v>2</v>
      </c>
      <c r="C1228" s="1">
        <v>28491</v>
      </c>
      <c r="D1228">
        <v>1</v>
      </c>
      <c r="E1228">
        <v>51.3</v>
      </c>
      <c r="F1228">
        <v>129.9</v>
      </c>
      <c r="G1228">
        <v>16</v>
      </c>
      <c r="H1228">
        <v>6</v>
      </c>
      <c r="I1228">
        <v>1</v>
      </c>
      <c r="J1228">
        <v>1</v>
      </c>
      <c r="K1228">
        <v>0</v>
      </c>
      <c r="L1228">
        <v>782.09997558593795</v>
      </c>
      <c r="M1228">
        <v>1</v>
      </c>
      <c r="N1228">
        <v>16.8</v>
      </c>
      <c r="O1228">
        <v>0</v>
      </c>
      <c r="P1228">
        <v>0</v>
      </c>
      <c r="Q1228">
        <v>0</v>
      </c>
      <c r="R1228">
        <v>0</v>
      </c>
      <c r="S1228">
        <v>0</v>
      </c>
      <c r="T1228">
        <v>0</v>
      </c>
      <c r="U1228">
        <v>0</v>
      </c>
      <c r="V1228">
        <v>50.1</v>
      </c>
      <c r="W1228">
        <v>0</v>
      </c>
      <c r="X1228">
        <v>0</v>
      </c>
      <c r="Y1228">
        <v>0</v>
      </c>
      <c r="Z1228">
        <v>0</v>
      </c>
      <c r="AA1228">
        <v>0</v>
      </c>
      <c r="AB1228">
        <v>0</v>
      </c>
      <c r="AC1228">
        <v>51.3</v>
      </c>
      <c r="AD1228">
        <v>1.2</v>
      </c>
      <c r="AE1228">
        <v>2.2999999999999998</v>
      </c>
      <c r="AF1228">
        <v>0</v>
      </c>
      <c r="AG1228">
        <v>0</v>
      </c>
      <c r="AH1228">
        <v>8.1999999999999993</v>
      </c>
      <c r="AI1228">
        <v>0</v>
      </c>
      <c r="AJ1228">
        <v>0</v>
      </c>
      <c r="AK1228">
        <v>0</v>
      </c>
      <c r="AL1228">
        <v>0</v>
      </c>
      <c r="AM1228">
        <v>0</v>
      </c>
      <c r="AN1228">
        <v>0</v>
      </c>
      <c r="AO1228">
        <v>0</v>
      </c>
      <c r="AP1228">
        <v>0</v>
      </c>
      <c r="AQ1228">
        <v>0</v>
      </c>
      <c r="AR1228">
        <v>0</v>
      </c>
      <c r="AS1228">
        <v>1</v>
      </c>
      <c r="AT1228">
        <v>1</v>
      </c>
      <c r="AU1228">
        <v>1</v>
      </c>
      <c r="AV1228">
        <v>1</v>
      </c>
      <c r="AW1228">
        <v>1</v>
      </c>
      <c r="AX1228">
        <v>1</v>
      </c>
      <c r="AY1228">
        <v>1</v>
      </c>
      <c r="AZ1228">
        <v>1</v>
      </c>
      <c r="BA1228">
        <v>1</v>
      </c>
      <c r="BB1228">
        <v>1</v>
      </c>
      <c r="BC1228">
        <v>1</v>
      </c>
      <c r="BD1228">
        <v>1</v>
      </c>
      <c r="BE1228">
        <v>1</v>
      </c>
      <c r="BF1228">
        <v>1</v>
      </c>
      <c r="BG1228">
        <v>1</v>
      </c>
      <c r="BH1228">
        <v>1</v>
      </c>
      <c r="BI1228">
        <v>1</v>
      </c>
      <c r="BJ1228">
        <v>1</v>
      </c>
      <c r="BK1228">
        <v>1</v>
      </c>
      <c r="BL1228">
        <v>1</v>
      </c>
      <c r="BM1228">
        <v>1</v>
      </c>
      <c r="BN1228">
        <v>1</v>
      </c>
      <c r="BO1228">
        <v>1</v>
      </c>
      <c r="BP1228">
        <v>1</v>
      </c>
      <c r="BQ1228">
        <v>1</v>
      </c>
      <c r="BR1228">
        <v>1</v>
      </c>
      <c r="BS1228">
        <v>1</v>
      </c>
      <c r="BT1228">
        <v>1</v>
      </c>
      <c r="BU1228">
        <v>1</v>
      </c>
      <c r="BV1228">
        <v>1</v>
      </c>
      <c r="BW1228">
        <v>1</v>
      </c>
    </row>
    <row r="1229" spans="1:75" x14ac:dyDescent="0.25">
      <c r="A1229">
        <v>2449000</v>
      </c>
      <c r="B1229">
        <v>2</v>
      </c>
      <c r="C1229" s="1">
        <v>28522</v>
      </c>
      <c r="D1229">
        <v>1</v>
      </c>
      <c r="E1229">
        <v>38.5</v>
      </c>
      <c r="F1229">
        <v>42.3</v>
      </c>
      <c r="G1229">
        <v>22</v>
      </c>
      <c r="H1229">
        <v>3</v>
      </c>
      <c r="I1229">
        <v>1</v>
      </c>
      <c r="J1229">
        <v>1</v>
      </c>
      <c r="K1229">
        <v>0</v>
      </c>
      <c r="L1229">
        <v>782.09997558593795</v>
      </c>
      <c r="M1229">
        <v>1</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38.5</v>
      </c>
      <c r="AJ1229">
        <v>1</v>
      </c>
      <c r="AK1229">
        <v>2.8</v>
      </c>
      <c r="AL1229">
        <v>0</v>
      </c>
      <c r="AM1229">
        <v>0</v>
      </c>
      <c r="AN1229">
        <v>0</v>
      </c>
      <c r="AO1229">
        <v>0</v>
      </c>
      <c r="AS1229">
        <v>1</v>
      </c>
      <c r="AT1229">
        <v>1</v>
      </c>
      <c r="AU1229">
        <v>1</v>
      </c>
      <c r="AV1229">
        <v>1</v>
      </c>
      <c r="AW1229">
        <v>1</v>
      </c>
      <c r="AX1229">
        <v>1</v>
      </c>
      <c r="AY1229">
        <v>1</v>
      </c>
      <c r="AZ1229">
        <v>1</v>
      </c>
      <c r="BA1229">
        <v>1</v>
      </c>
      <c r="BB1229">
        <v>1</v>
      </c>
      <c r="BC1229">
        <v>1</v>
      </c>
      <c r="BD1229">
        <v>1</v>
      </c>
      <c r="BE1229">
        <v>1</v>
      </c>
      <c r="BF1229">
        <v>1</v>
      </c>
      <c r="BG1229">
        <v>1</v>
      </c>
      <c r="BH1229">
        <v>1</v>
      </c>
      <c r="BI1229">
        <v>1</v>
      </c>
      <c r="BJ1229">
        <v>1</v>
      </c>
      <c r="BK1229">
        <v>1</v>
      </c>
      <c r="BL1229">
        <v>1</v>
      </c>
      <c r="BM1229">
        <v>1</v>
      </c>
      <c r="BN1229">
        <v>1</v>
      </c>
      <c r="BO1229">
        <v>1</v>
      </c>
      <c r="BP1229">
        <v>1</v>
      </c>
      <c r="BQ1229">
        <v>1</v>
      </c>
      <c r="BR1229">
        <v>1</v>
      </c>
      <c r="BS1229">
        <v>1</v>
      </c>
      <c r="BT1229">
        <v>1</v>
      </c>
      <c r="BU1229">
        <v>0</v>
      </c>
      <c r="BV1229">
        <v>0</v>
      </c>
      <c r="BW1229">
        <v>0</v>
      </c>
    </row>
    <row r="1230" spans="1:75" x14ac:dyDescent="0.25">
      <c r="A1230">
        <v>2449000</v>
      </c>
      <c r="B1230">
        <v>2</v>
      </c>
      <c r="C1230" s="1">
        <v>28550</v>
      </c>
      <c r="D1230">
        <v>1</v>
      </c>
      <c r="E1230">
        <v>51.6</v>
      </c>
      <c r="F1230">
        <v>164.4</v>
      </c>
      <c r="G1230">
        <v>27</v>
      </c>
      <c r="H1230">
        <v>10</v>
      </c>
      <c r="I1230">
        <v>1</v>
      </c>
      <c r="J1230">
        <v>1</v>
      </c>
      <c r="K1230">
        <v>0</v>
      </c>
      <c r="L1230">
        <v>782.09997558593795</v>
      </c>
      <c r="M1230">
        <v>1</v>
      </c>
      <c r="N1230">
        <v>0</v>
      </c>
      <c r="O1230">
        <v>0</v>
      </c>
      <c r="P1230">
        <v>24.8</v>
      </c>
      <c r="Q1230">
        <v>2.8</v>
      </c>
      <c r="R1230">
        <v>8</v>
      </c>
      <c r="S1230">
        <v>2</v>
      </c>
      <c r="T1230">
        <v>0</v>
      </c>
      <c r="U1230">
        <v>0</v>
      </c>
      <c r="V1230">
        <v>0</v>
      </c>
      <c r="W1230">
        <v>10.199999999999999</v>
      </c>
      <c r="X1230">
        <v>20.6</v>
      </c>
      <c r="Y1230">
        <v>0</v>
      </c>
      <c r="Z1230">
        <v>0</v>
      </c>
      <c r="AA1230">
        <v>0</v>
      </c>
      <c r="AB1230">
        <v>0</v>
      </c>
      <c r="AC1230">
        <v>0</v>
      </c>
      <c r="AD1230">
        <v>0</v>
      </c>
      <c r="AE1230">
        <v>0</v>
      </c>
      <c r="AF1230">
        <v>0</v>
      </c>
      <c r="AG1230">
        <v>0</v>
      </c>
      <c r="AH1230">
        <v>0</v>
      </c>
      <c r="AI1230">
        <v>0</v>
      </c>
      <c r="AJ1230">
        <v>0</v>
      </c>
      <c r="AK1230">
        <v>0</v>
      </c>
      <c r="AL1230">
        <v>0</v>
      </c>
      <c r="AM1230">
        <v>12.2</v>
      </c>
      <c r="AN1230">
        <v>51.6</v>
      </c>
      <c r="AO1230">
        <v>20.6</v>
      </c>
      <c r="AP1230">
        <v>11.6</v>
      </c>
      <c r="AQ1230">
        <v>0</v>
      </c>
      <c r="AR1230">
        <v>0</v>
      </c>
      <c r="AS1230">
        <v>1</v>
      </c>
      <c r="AT1230">
        <v>1</v>
      </c>
      <c r="AU1230">
        <v>1</v>
      </c>
      <c r="AV1230">
        <v>1</v>
      </c>
      <c r="AW1230">
        <v>1</v>
      </c>
      <c r="AX1230">
        <v>1</v>
      </c>
      <c r="AY1230">
        <v>1</v>
      </c>
      <c r="AZ1230">
        <v>1</v>
      </c>
      <c r="BA1230">
        <v>1</v>
      </c>
      <c r="BB1230">
        <v>1</v>
      </c>
      <c r="BC1230">
        <v>1</v>
      </c>
      <c r="BD1230">
        <v>1</v>
      </c>
      <c r="BE1230">
        <v>1</v>
      </c>
      <c r="BF1230">
        <v>1</v>
      </c>
      <c r="BG1230">
        <v>1</v>
      </c>
      <c r="BH1230">
        <v>1</v>
      </c>
      <c r="BI1230">
        <v>1</v>
      </c>
      <c r="BJ1230">
        <v>1</v>
      </c>
      <c r="BK1230">
        <v>1</v>
      </c>
      <c r="BL1230">
        <v>1</v>
      </c>
      <c r="BM1230">
        <v>1</v>
      </c>
      <c r="BN1230">
        <v>1</v>
      </c>
      <c r="BO1230">
        <v>1</v>
      </c>
      <c r="BP1230">
        <v>1</v>
      </c>
      <c r="BQ1230">
        <v>1</v>
      </c>
      <c r="BR1230">
        <v>1</v>
      </c>
      <c r="BS1230">
        <v>1</v>
      </c>
      <c r="BT1230">
        <v>1</v>
      </c>
      <c r="BU1230">
        <v>1</v>
      </c>
      <c r="BV1230">
        <v>1</v>
      </c>
      <c r="BW1230">
        <v>1</v>
      </c>
    </row>
    <row r="1231" spans="1:75" x14ac:dyDescent="0.25">
      <c r="A1231">
        <v>2449000</v>
      </c>
      <c r="B1231">
        <v>2</v>
      </c>
      <c r="C1231" s="1">
        <v>28581</v>
      </c>
      <c r="D1231">
        <v>1</v>
      </c>
      <c r="E1231">
        <v>1.8</v>
      </c>
      <c r="F1231">
        <v>1.8</v>
      </c>
      <c r="G1231">
        <v>4</v>
      </c>
      <c r="H1231">
        <v>1</v>
      </c>
      <c r="I1231">
        <v>1</v>
      </c>
      <c r="J1231">
        <v>1</v>
      </c>
      <c r="K1231">
        <v>0</v>
      </c>
      <c r="L1231">
        <v>782.09997558593795</v>
      </c>
      <c r="M1231">
        <v>1</v>
      </c>
      <c r="N1231">
        <v>0</v>
      </c>
      <c r="O1231">
        <v>0</v>
      </c>
      <c r="P1231">
        <v>0</v>
      </c>
      <c r="Q1231">
        <v>1.8</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S1231">
        <v>1</v>
      </c>
      <c r="AT1231">
        <v>1</v>
      </c>
      <c r="AU1231">
        <v>1</v>
      </c>
      <c r="AV1231">
        <v>1</v>
      </c>
      <c r="AW1231">
        <v>1</v>
      </c>
      <c r="AX1231">
        <v>1</v>
      </c>
      <c r="AY1231">
        <v>1</v>
      </c>
      <c r="AZ1231">
        <v>1</v>
      </c>
      <c r="BA1231">
        <v>1</v>
      </c>
      <c r="BB1231">
        <v>1</v>
      </c>
      <c r="BC1231">
        <v>1</v>
      </c>
      <c r="BD1231">
        <v>1</v>
      </c>
      <c r="BE1231">
        <v>1</v>
      </c>
      <c r="BF1231">
        <v>1</v>
      </c>
      <c r="BG1231">
        <v>1</v>
      </c>
      <c r="BH1231">
        <v>1</v>
      </c>
      <c r="BI1231">
        <v>1</v>
      </c>
      <c r="BJ1231">
        <v>1</v>
      </c>
      <c r="BK1231">
        <v>1</v>
      </c>
      <c r="BL1231">
        <v>1</v>
      </c>
      <c r="BM1231">
        <v>1</v>
      </c>
      <c r="BN1231">
        <v>1</v>
      </c>
      <c r="BO1231">
        <v>1</v>
      </c>
      <c r="BP1231">
        <v>1</v>
      </c>
      <c r="BQ1231">
        <v>1</v>
      </c>
      <c r="BR1231">
        <v>1</v>
      </c>
      <c r="BS1231">
        <v>1</v>
      </c>
      <c r="BT1231">
        <v>1</v>
      </c>
      <c r="BU1231">
        <v>1</v>
      </c>
      <c r="BV1231">
        <v>1</v>
      </c>
      <c r="BW1231">
        <v>0</v>
      </c>
    </row>
    <row r="1232" spans="1:75" x14ac:dyDescent="0.25">
      <c r="A1232">
        <v>2449000</v>
      </c>
      <c r="B1232">
        <v>2</v>
      </c>
      <c r="C1232" s="1">
        <v>28611</v>
      </c>
      <c r="D1232">
        <v>1</v>
      </c>
      <c r="E1232">
        <v>43.8</v>
      </c>
      <c r="F1232">
        <v>47.6</v>
      </c>
      <c r="G1232">
        <v>17</v>
      </c>
      <c r="H1232">
        <v>2</v>
      </c>
      <c r="I1232">
        <v>1</v>
      </c>
      <c r="J1232">
        <v>1</v>
      </c>
      <c r="K1232">
        <v>0</v>
      </c>
      <c r="L1232">
        <v>782.09997558593795</v>
      </c>
      <c r="M1232">
        <v>1</v>
      </c>
      <c r="N1232">
        <v>3.8</v>
      </c>
      <c r="O1232">
        <v>0</v>
      </c>
      <c r="P1232">
        <v>0</v>
      </c>
      <c r="Q1232">
        <v>0</v>
      </c>
      <c r="R1232">
        <v>0</v>
      </c>
      <c r="S1232">
        <v>0</v>
      </c>
      <c r="T1232">
        <v>0</v>
      </c>
      <c r="U1232">
        <v>0</v>
      </c>
      <c r="V1232">
        <v>0</v>
      </c>
      <c r="W1232">
        <v>0</v>
      </c>
      <c r="X1232">
        <v>0</v>
      </c>
      <c r="Y1232">
        <v>0</v>
      </c>
      <c r="Z1232">
        <v>0</v>
      </c>
      <c r="AA1232">
        <v>0</v>
      </c>
      <c r="AB1232">
        <v>0</v>
      </c>
      <c r="AC1232">
        <v>0</v>
      </c>
      <c r="AD1232">
        <v>43.8</v>
      </c>
      <c r="AE1232">
        <v>0</v>
      </c>
      <c r="AF1232">
        <v>0</v>
      </c>
      <c r="AG1232">
        <v>0</v>
      </c>
      <c r="AH1232">
        <v>0</v>
      </c>
      <c r="AI1232">
        <v>0</v>
      </c>
      <c r="AJ1232">
        <v>0</v>
      </c>
      <c r="AK1232">
        <v>0</v>
      </c>
      <c r="AL1232">
        <v>0</v>
      </c>
      <c r="AM1232">
        <v>0</v>
      </c>
      <c r="AN1232">
        <v>0</v>
      </c>
      <c r="AO1232">
        <v>0</v>
      </c>
      <c r="AP1232">
        <v>0</v>
      </c>
      <c r="AQ1232">
        <v>0</v>
      </c>
      <c r="AR1232">
        <v>0</v>
      </c>
      <c r="AS1232">
        <v>1</v>
      </c>
      <c r="AT1232">
        <v>1</v>
      </c>
      <c r="AU1232">
        <v>1</v>
      </c>
      <c r="AV1232">
        <v>1</v>
      </c>
      <c r="AW1232">
        <v>1</v>
      </c>
      <c r="AX1232">
        <v>1</v>
      </c>
      <c r="AY1232">
        <v>1</v>
      </c>
      <c r="AZ1232">
        <v>1</v>
      </c>
      <c r="BA1232">
        <v>1</v>
      </c>
      <c r="BB1232">
        <v>1</v>
      </c>
      <c r="BC1232">
        <v>1</v>
      </c>
      <c r="BD1232">
        <v>1</v>
      </c>
      <c r="BE1232">
        <v>1</v>
      </c>
      <c r="BF1232">
        <v>1</v>
      </c>
      <c r="BG1232">
        <v>1</v>
      </c>
      <c r="BH1232">
        <v>1</v>
      </c>
      <c r="BI1232">
        <v>1</v>
      </c>
      <c r="BJ1232">
        <v>1</v>
      </c>
      <c r="BK1232">
        <v>1</v>
      </c>
      <c r="BL1232">
        <v>1</v>
      </c>
      <c r="BM1232">
        <v>1</v>
      </c>
      <c r="BN1232">
        <v>1</v>
      </c>
      <c r="BO1232">
        <v>1</v>
      </c>
      <c r="BP1232">
        <v>1</v>
      </c>
      <c r="BQ1232">
        <v>1</v>
      </c>
      <c r="BR1232">
        <v>1</v>
      </c>
      <c r="BS1232">
        <v>1</v>
      </c>
      <c r="BT1232">
        <v>1</v>
      </c>
      <c r="BU1232">
        <v>1</v>
      </c>
      <c r="BV1232">
        <v>1</v>
      </c>
      <c r="BW1232">
        <v>1</v>
      </c>
    </row>
    <row r="1233" spans="1:75" x14ac:dyDescent="0.25">
      <c r="A1233">
        <v>2449000</v>
      </c>
      <c r="B1233">
        <v>2</v>
      </c>
      <c r="C1233" s="1">
        <v>28642</v>
      </c>
      <c r="D1233">
        <v>1</v>
      </c>
      <c r="E1233">
        <v>18.399999999999999</v>
      </c>
      <c r="F1233">
        <v>18.399999999999999</v>
      </c>
      <c r="G1233">
        <v>10</v>
      </c>
      <c r="H1233">
        <v>1</v>
      </c>
      <c r="I1233">
        <v>1</v>
      </c>
      <c r="J1233">
        <v>1</v>
      </c>
      <c r="K1233">
        <v>0</v>
      </c>
      <c r="L1233">
        <v>782.09997558593795</v>
      </c>
      <c r="M1233">
        <v>1</v>
      </c>
      <c r="N1233">
        <v>0</v>
      </c>
      <c r="O1233">
        <v>0</v>
      </c>
      <c r="P1233">
        <v>0</v>
      </c>
      <c r="Q1233">
        <v>0</v>
      </c>
      <c r="R1233">
        <v>0</v>
      </c>
      <c r="S1233">
        <v>0</v>
      </c>
      <c r="T1233">
        <v>0</v>
      </c>
      <c r="U1233">
        <v>0</v>
      </c>
      <c r="V1233">
        <v>0</v>
      </c>
      <c r="W1233">
        <v>18.399999999999999</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S1233">
        <v>1</v>
      </c>
      <c r="AT1233">
        <v>1</v>
      </c>
      <c r="AU1233">
        <v>1</v>
      </c>
      <c r="AV1233">
        <v>1</v>
      </c>
      <c r="AW1233">
        <v>1</v>
      </c>
      <c r="AX1233">
        <v>1</v>
      </c>
      <c r="AY1233">
        <v>1</v>
      </c>
      <c r="AZ1233">
        <v>1</v>
      </c>
      <c r="BA1233">
        <v>1</v>
      </c>
      <c r="BB1233">
        <v>1</v>
      </c>
      <c r="BC1233">
        <v>1</v>
      </c>
      <c r="BD1233">
        <v>1</v>
      </c>
      <c r="BE1233">
        <v>1</v>
      </c>
      <c r="BF1233">
        <v>1</v>
      </c>
      <c r="BG1233">
        <v>1</v>
      </c>
      <c r="BH1233">
        <v>1</v>
      </c>
      <c r="BI1233">
        <v>1</v>
      </c>
      <c r="BJ1233">
        <v>1</v>
      </c>
      <c r="BK1233">
        <v>1</v>
      </c>
      <c r="BL1233">
        <v>1</v>
      </c>
      <c r="BM1233">
        <v>1</v>
      </c>
      <c r="BN1233">
        <v>1</v>
      </c>
      <c r="BO1233">
        <v>1</v>
      </c>
      <c r="BP1233">
        <v>1</v>
      </c>
      <c r="BQ1233">
        <v>1</v>
      </c>
      <c r="BR1233">
        <v>1</v>
      </c>
      <c r="BS1233">
        <v>1</v>
      </c>
      <c r="BT1233">
        <v>1</v>
      </c>
      <c r="BU1233">
        <v>1</v>
      </c>
      <c r="BV1233">
        <v>1</v>
      </c>
      <c r="BW1233">
        <v>0</v>
      </c>
    </row>
    <row r="1234" spans="1:75" x14ac:dyDescent="0.25">
      <c r="A1234">
        <v>2449000</v>
      </c>
      <c r="B1234">
        <v>2</v>
      </c>
      <c r="C1234" s="1">
        <v>28672</v>
      </c>
      <c r="D1234">
        <v>1</v>
      </c>
      <c r="E1234">
        <v>52.6</v>
      </c>
      <c r="F1234">
        <v>112.3</v>
      </c>
      <c r="G1234">
        <v>22</v>
      </c>
      <c r="H1234">
        <v>7</v>
      </c>
      <c r="I1234">
        <v>1</v>
      </c>
      <c r="J1234">
        <v>1</v>
      </c>
      <c r="K1234">
        <v>0</v>
      </c>
      <c r="L1234">
        <v>782.09997558593795</v>
      </c>
      <c r="M1234">
        <v>1</v>
      </c>
      <c r="N1234">
        <v>0</v>
      </c>
      <c r="O1234">
        <v>0</v>
      </c>
      <c r="P1234">
        <v>0</v>
      </c>
      <c r="Q1234">
        <v>5.0999999999999996</v>
      </c>
      <c r="R1234">
        <v>0</v>
      </c>
      <c r="S1234">
        <v>0</v>
      </c>
      <c r="T1234">
        <v>0</v>
      </c>
      <c r="U1234">
        <v>0</v>
      </c>
      <c r="V1234">
        <v>0</v>
      </c>
      <c r="W1234">
        <v>0</v>
      </c>
      <c r="X1234">
        <v>0</v>
      </c>
      <c r="Y1234">
        <v>0</v>
      </c>
      <c r="Z1234">
        <v>0</v>
      </c>
      <c r="AA1234">
        <v>0</v>
      </c>
      <c r="AB1234">
        <v>0</v>
      </c>
      <c r="AC1234">
        <v>20.6</v>
      </c>
      <c r="AD1234">
        <v>0</v>
      </c>
      <c r="AE1234">
        <v>13.6</v>
      </c>
      <c r="AF1234">
        <v>0</v>
      </c>
      <c r="AG1234">
        <v>4</v>
      </c>
      <c r="AH1234">
        <v>12.4</v>
      </c>
      <c r="AI1234">
        <v>52.6</v>
      </c>
      <c r="AJ1234">
        <v>0</v>
      </c>
      <c r="AK1234">
        <v>0</v>
      </c>
      <c r="AL1234">
        <v>0</v>
      </c>
      <c r="AM1234">
        <v>0</v>
      </c>
      <c r="AN1234">
        <v>4</v>
      </c>
      <c r="AO1234">
        <v>0</v>
      </c>
      <c r="AP1234">
        <v>0</v>
      </c>
      <c r="AQ1234">
        <v>0</v>
      </c>
      <c r="AR1234">
        <v>0</v>
      </c>
      <c r="AS1234">
        <v>1</v>
      </c>
      <c r="AT1234">
        <v>1</v>
      </c>
      <c r="AU1234">
        <v>1</v>
      </c>
      <c r="AV1234">
        <v>1</v>
      </c>
      <c r="AW1234">
        <v>1</v>
      </c>
      <c r="AX1234">
        <v>1</v>
      </c>
      <c r="AY1234">
        <v>1</v>
      </c>
      <c r="AZ1234">
        <v>1</v>
      </c>
      <c r="BA1234">
        <v>1</v>
      </c>
      <c r="BB1234">
        <v>1</v>
      </c>
      <c r="BC1234">
        <v>1</v>
      </c>
      <c r="BD1234">
        <v>1</v>
      </c>
      <c r="BE1234">
        <v>1</v>
      </c>
      <c r="BF1234">
        <v>1</v>
      </c>
      <c r="BG1234">
        <v>1</v>
      </c>
      <c r="BH1234">
        <v>1</v>
      </c>
      <c r="BI1234">
        <v>1</v>
      </c>
      <c r="BJ1234">
        <v>1</v>
      </c>
      <c r="BK1234">
        <v>1</v>
      </c>
      <c r="BL1234">
        <v>1</v>
      </c>
      <c r="BM1234">
        <v>1</v>
      </c>
      <c r="BN1234">
        <v>1</v>
      </c>
      <c r="BO1234">
        <v>1</v>
      </c>
      <c r="BP1234">
        <v>1</v>
      </c>
      <c r="BQ1234">
        <v>1</v>
      </c>
      <c r="BR1234">
        <v>1</v>
      </c>
      <c r="BS1234">
        <v>1</v>
      </c>
      <c r="BT1234">
        <v>1</v>
      </c>
      <c r="BU1234">
        <v>1</v>
      </c>
      <c r="BV1234">
        <v>1</v>
      </c>
      <c r="BW1234">
        <v>1</v>
      </c>
    </row>
    <row r="1235" spans="1:75" x14ac:dyDescent="0.25">
      <c r="A1235">
        <v>2449000</v>
      </c>
      <c r="B1235">
        <v>2</v>
      </c>
      <c r="C1235" s="1">
        <v>28703</v>
      </c>
      <c r="D1235">
        <v>1</v>
      </c>
      <c r="E1235">
        <v>30.4</v>
      </c>
      <c r="F1235">
        <v>61.6</v>
      </c>
      <c r="G1235">
        <v>12</v>
      </c>
      <c r="H1235">
        <v>3</v>
      </c>
      <c r="I1235">
        <v>1</v>
      </c>
      <c r="J1235">
        <v>1</v>
      </c>
      <c r="K1235">
        <v>0</v>
      </c>
      <c r="L1235">
        <v>782.09997558593795</v>
      </c>
      <c r="M1235">
        <v>1</v>
      </c>
      <c r="N1235">
        <v>0</v>
      </c>
      <c r="O1235">
        <v>0</v>
      </c>
      <c r="P1235">
        <v>0</v>
      </c>
      <c r="Q1235">
        <v>0</v>
      </c>
      <c r="R1235">
        <v>0</v>
      </c>
      <c r="S1235">
        <v>0</v>
      </c>
      <c r="T1235">
        <v>0</v>
      </c>
      <c r="U1235">
        <v>0</v>
      </c>
      <c r="V1235">
        <v>0</v>
      </c>
      <c r="W1235">
        <v>0</v>
      </c>
      <c r="X1235">
        <v>0</v>
      </c>
      <c r="Y1235">
        <v>30.4</v>
      </c>
      <c r="Z1235">
        <v>0</v>
      </c>
      <c r="AA1235">
        <v>0</v>
      </c>
      <c r="AB1235">
        <v>0</v>
      </c>
      <c r="AC1235">
        <v>0</v>
      </c>
      <c r="AD1235">
        <v>0</v>
      </c>
      <c r="AE1235">
        <v>0</v>
      </c>
      <c r="AF1235">
        <v>0</v>
      </c>
      <c r="AG1235">
        <v>9.6</v>
      </c>
      <c r="AH1235">
        <v>0</v>
      </c>
      <c r="AI1235">
        <v>0</v>
      </c>
      <c r="AJ1235">
        <v>0</v>
      </c>
      <c r="AK1235">
        <v>0</v>
      </c>
      <c r="AL1235">
        <v>0</v>
      </c>
      <c r="AM1235">
        <v>0</v>
      </c>
      <c r="AN1235">
        <v>0</v>
      </c>
      <c r="AO1235">
        <v>0</v>
      </c>
      <c r="AP1235">
        <v>0</v>
      </c>
      <c r="AQ1235">
        <v>0</v>
      </c>
      <c r="AR1235">
        <v>21.6</v>
      </c>
      <c r="AS1235">
        <v>1</v>
      </c>
      <c r="AT1235">
        <v>1</v>
      </c>
      <c r="AU1235">
        <v>1</v>
      </c>
      <c r="AV1235">
        <v>1</v>
      </c>
      <c r="AW1235">
        <v>1</v>
      </c>
      <c r="AX1235">
        <v>1</v>
      </c>
      <c r="AY1235">
        <v>1</v>
      </c>
      <c r="AZ1235">
        <v>1</v>
      </c>
      <c r="BA1235">
        <v>1</v>
      </c>
      <c r="BB1235">
        <v>1</v>
      </c>
      <c r="BC1235">
        <v>1</v>
      </c>
      <c r="BD1235">
        <v>1</v>
      </c>
      <c r="BE1235">
        <v>1</v>
      </c>
      <c r="BF1235">
        <v>1</v>
      </c>
      <c r="BG1235">
        <v>1</v>
      </c>
      <c r="BH1235">
        <v>1</v>
      </c>
      <c r="BI1235">
        <v>1</v>
      </c>
      <c r="BJ1235">
        <v>1</v>
      </c>
      <c r="BK1235">
        <v>1</v>
      </c>
      <c r="BL1235">
        <v>1</v>
      </c>
      <c r="BM1235">
        <v>1</v>
      </c>
      <c r="BN1235">
        <v>1</v>
      </c>
      <c r="BO1235">
        <v>1</v>
      </c>
      <c r="BP1235">
        <v>1</v>
      </c>
      <c r="BQ1235">
        <v>1</v>
      </c>
      <c r="BR1235">
        <v>1</v>
      </c>
      <c r="BS1235">
        <v>1</v>
      </c>
      <c r="BT1235">
        <v>1</v>
      </c>
      <c r="BU1235">
        <v>1</v>
      </c>
      <c r="BV1235">
        <v>1</v>
      </c>
      <c r="BW1235">
        <v>1</v>
      </c>
    </row>
    <row r="1236" spans="1:75" x14ac:dyDescent="0.25">
      <c r="A1236">
        <v>2449000</v>
      </c>
      <c r="B1236">
        <v>2</v>
      </c>
      <c r="C1236" s="1">
        <v>28734</v>
      </c>
      <c r="D1236">
        <v>1</v>
      </c>
      <c r="E1236">
        <v>30.4</v>
      </c>
      <c r="F1236">
        <v>110.2</v>
      </c>
      <c r="G1236">
        <v>5</v>
      </c>
      <c r="H1236">
        <v>5</v>
      </c>
      <c r="I1236">
        <v>1</v>
      </c>
      <c r="J1236">
        <v>1</v>
      </c>
      <c r="K1236">
        <v>0</v>
      </c>
      <c r="L1236">
        <v>782.09997558593795</v>
      </c>
      <c r="M1236">
        <v>1</v>
      </c>
      <c r="N1236">
        <v>0</v>
      </c>
      <c r="O1236">
        <v>0</v>
      </c>
      <c r="P1236">
        <v>0</v>
      </c>
      <c r="Q1236">
        <v>20</v>
      </c>
      <c r="R1236">
        <v>30.4</v>
      </c>
      <c r="S1236">
        <v>12.2</v>
      </c>
      <c r="T1236">
        <v>0</v>
      </c>
      <c r="U1236">
        <v>22.1</v>
      </c>
      <c r="V1236">
        <v>0</v>
      </c>
      <c r="W1236">
        <v>0</v>
      </c>
      <c r="X1236">
        <v>0</v>
      </c>
      <c r="Y1236">
        <v>0</v>
      </c>
      <c r="Z1236">
        <v>0</v>
      </c>
      <c r="AA1236">
        <v>0</v>
      </c>
      <c r="AB1236">
        <v>25.5</v>
      </c>
      <c r="AC1236">
        <v>0</v>
      </c>
      <c r="AD1236">
        <v>0</v>
      </c>
      <c r="AE1236">
        <v>0</v>
      </c>
      <c r="AF1236">
        <v>0</v>
      </c>
      <c r="AG1236">
        <v>0</v>
      </c>
      <c r="AH1236">
        <v>0</v>
      </c>
      <c r="AI1236">
        <v>0</v>
      </c>
      <c r="AJ1236">
        <v>0</v>
      </c>
      <c r="AK1236">
        <v>0</v>
      </c>
      <c r="AL1236">
        <v>0</v>
      </c>
      <c r="AM1236">
        <v>0</v>
      </c>
      <c r="AN1236">
        <v>0</v>
      </c>
      <c r="AO1236">
        <v>0</v>
      </c>
      <c r="AP1236">
        <v>0</v>
      </c>
      <c r="AQ1236">
        <v>0</v>
      </c>
      <c r="AS1236">
        <v>1</v>
      </c>
      <c r="AT1236">
        <v>1</v>
      </c>
      <c r="AU1236">
        <v>1</v>
      </c>
      <c r="AV1236">
        <v>1</v>
      </c>
      <c r="AW1236">
        <v>1</v>
      </c>
      <c r="AX1236">
        <v>1</v>
      </c>
      <c r="AY1236">
        <v>1</v>
      </c>
      <c r="AZ1236">
        <v>1</v>
      </c>
      <c r="BA1236">
        <v>1</v>
      </c>
      <c r="BB1236">
        <v>1</v>
      </c>
      <c r="BC1236">
        <v>1</v>
      </c>
      <c r="BD1236">
        <v>1</v>
      </c>
      <c r="BE1236">
        <v>1</v>
      </c>
      <c r="BF1236">
        <v>1</v>
      </c>
      <c r="BG1236">
        <v>1</v>
      </c>
      <c r="BH1236">
        <v>1</v>
      </c>
      <c r="BI1236">
        <v>1</v>
      </c>
      <c r="BJ1236">
        <v>1</v>
      </c>
      <c r="BK1236">
        <v>1</v>
      </c>
      <c r="BL1236">
        <v>1</v>
      </c>
      <c r="BM1236">
        <v>1</v>
      </c>
      <c r="BN1236">
        <v>1</v>
      </c>
      <c r="BO1236">
        <v>1</v>
      </c>
      <c r="BP1236">
        <v>1</v>
      </c>
      <c r="BQ1236">
        <v>1</v>
      </c>
      <c r="BR1236">
        <v>1</v>
      </c>
      <c r="BS1236">
        <v>1</v>
      </c>
      <c r="BT1236">
        <v>1</v>
      </c>
      <c r="BU1236">
        <v>1</v>
      </c>
      <c r="BV1236">
        <v>1</v>
      </c>
      <c r="BW1236">
        <v>0</v>
      </c>
    </row>
    <row r="1237" spans="1:75" x14ac:dyDescent="0.25">
      <c r="A1237">
        <v>2449000</v>
      </c>
      <c r="B1237">
        <v>2</v>
      </c>
      <c r="C1237" s="1">
        <v>28764</v>
      </c>
      <c r="D1237">
        <v>1</v>
      </c>
      <c r="E1237">
        <v>12.4</v>
      </c>
      <c r="F1237">
        <v>25.8</v>
      </c>
      <c r="G1237">
        <v>21</v>
      </c>
      <c r="H1237">
        <v>4</v>
      </c>
      <c r="I1237">
        <v>1</v>
      </c>
      <c r="J1237">
        <v>1</v>
      </c>
      <c r="K1237">
        <v>0</v>
      </c>
      <c r="L1237">
        <v>782.09997558593795</v>
      </c>
      <c r="M1237">
        <v>1</v>
      </c>
      <c r="N1237">
        <v>0</v>
      </c>
      <c r="O1237">
        <v>0</v>
      </c>
      <c r="P1237">
        <v>0</v>
      </c>
      <c r="Q1237">
        <v>0</v>
      </c>
      <c r="R1237">
        <v>0</v>
      </c>
      <c r="S1237">
        <v>0</v>
      </c>
      <c r="T1237">
        <v>0</v>
      </c>
      <c r="U1237">
        <v>0</v>
      </c>
      <c r="V1237">
        <v>0</v>
      </c>
      <c r="W1237">
        <v>0</v>
      </c>
      <c r="X1237">
        <v>4.2</v>
      </c>
      <c r="Y1237">
        <v>0</v>
      </c>
      <c r="Z1237">
        <v>0</v>
      </c>
      <c r="AA1237">
        <v>0</v>
      </c>
      <c r="AB1237">
        <v>0</v>
      </c>
      <c r="AC1237">
        <v>0</v>
      </c>
      <c r="AD1237">
        <v>0</v>
      </c>
      <c r="AE1237">
        <v>0</v>
      </c>
      <c r="AF1237">
        <v>0</v>
      </c>
      <c r="AG1237">
        <v>7.2</v>
      </c>
      <c r="AH1237">
        <v>12.4</v>
      </c>
      <c r="AI1237">
        <v>0</v>
      </c>
      <c r="AJ1237">
        <v>0</v>
      </c>
      <c r="AK1237">
        <v>0</v>
      </c>
      <c r="AL1237">
        <v>0</v>
      </c>
      <c r="AM1237">
        <v>0</v>
      </c>
      <c r="AN1237">
        <v>0</v>
      </c>
      <c r="AO1237">
        <v>0</v>
      </c>
      <c r="AP1237">
        <v>2</v>
      </c>
      <c r="AQ1237">
        <v>0</v>
      </c>
      <c r="AR1237">
        <v>0</v>
      </c>
      <c r="AS1237">
        <v>1</v>
      </c>
      <c r="AT1237">
        <v>1</v>
      </c>
      <c r="AU1237">
        <v>1</v>
      </c>
      <c r="AV1237">
        <v>1</v>
      </c>
      <c r="AW1237">
        <v>1</v>
      </c>
      <c r="AX1237">
        <v>1</v>
      </c>
      <c r="AY1237">
        <v>1</v>
      </c>
      <c r="AZ1237">
        <v>1</v>
      </c>
      <c r="BA1237">
        <v>1</v>
      </c>
      <c r="BB1237">
        <v>1</v>
      </c>
      <c r="BC1237">
        <v>1</v>
      </c>
      <c r="BD1237">
        <v>1</v>
      </c>
      <c r="BE1237">
        <v>1</v>
      </c>
      <c r="BF1237">
        <v>1</v>
      </c>
      <c r="BG1237">
        <v>1</v>
      </c>
      <c r="BH1237">
        <v>1</v>
      </c>
      <c r="BI1237">
        <v>1</v>
      </c>
      <c r="BJ1237">
        <v>1</v>
      </c>
      <c r="BK1237">
        <v>1</v>
      </c>
      <c r="BL1237">
        <v>1</v>
      </c>
      <c r="BM1237">
        <v>1</v>
      </c>
      <c r="BN1237">
        <v>1</v>
      </c>
      <c r="BO1237">
        <v>1</v>
      </c>
      <c r="BP1237">
        <v>1</v>
      </c>
      <c r="BQ1237">
        <v>1</v>
      </c>
      <c r="BR1237">
        <v>1</v>
      </c>
      <c r="BS1237">
        <v>1</v>
      </c>
      <c r="BT1237">
        <v>1</v>
      </c>
      <c r="BU1237">
        <v>1</v>
      </c>
      <c r="BV1237">
        <v>1</v>
      </c>
      <c r="BW1237">
        <v>1</v>
      </c>
    </row>
    <row r="1238" spans="1:75" x14ac:dyDescent="0.25">
      <c r="A1238">
        <v>2449000</v>
      </c>
      <c r="B1238">
        <v>2</v>
      </c>
      <c r="C1238" s="1">
        <v>28795</v>
      </c>
      <c r="D1238">
        <v>1</v>
      </c>
      <c r="F1238">
        <v>114.7</v>
      </c>
      <c r="J1238">
        <v>2</v>
      </c>
      <c r="K1238">
        <v>0</v>
      </c>
      <c r="L1238">
        <v>782.09997558593795</v>
      </c>
      <c r="M1238">
        <v>1</v>
      </c>
      <c r="P1238">
        <v>0</v>
      </c>
      <c r="Q1238">
        <v>8.1999999999999993</v>
      </c>
      <c r="R1238">
        <v>4.5999999999999996</v>
      </c>
      <c r="S1238">
        <v>0</v>
      </c>
      <c r="T1238">
        <v>0</v>
      </c>
      <c r="U1238">
        <v>0</v>
      </c>
      <c r="V1238">
        <v>0</v>
      </c>
      <c r="W1238">
        <v>0</v>
      </c>
      <c r="X1238">
        <v>0</v>
      </c>
      <c r="Y1238">
        <v>4</v>
      </c>
      <c r="Z1238">
        <v>0</v>
      </c>
      <c r="AA1238">
        <v>0</v>
      </c>
      <c r="AB1238">
        <v>2.4</v>
      </c>
      <c r="AC1238">
        <v>0</v>
      </c>
      <c r="AD1238">
        <v>0</v>
      </c>
      <c r="AE1238">
        <v>0</v>
      </c>
      <c r="AF1238">
        <v>5</v>
      </c>
      <c r="AG1238">
        <v>3.6</v>
      </c>
      <c r="AH1238">
        <v>0</v>
      </c>
      <c r="AI1238">
        <v>0</v>
      </c>
      <c r="AJ1238">
        <v>0</v>
      </c>
      <c r="AK1238">
        <v>0</v>
      </c>
      <c r="AL1238">
        <v>4</v>
      </c>
      <c r="AM1238">
        <v>0</v>
      </c>
      <c r="AN1238">
        <v>1.2</v>
      </c>
      <c r="AO1238">
        <v>6.8</v>
      </c>
      <c r="AP1238">
        <v>0</v>
      </c>
      <c r="AQ1238">
        <v>0</v>
      </c>
      <c r="AS1238">
        <v>1</v>
      </c>
      <c r="AT1238">
        <v>1</v>
      </c>
      <c r="AU1238">
        <v>1</v>
      </c>
      <c r="AV1238">
        <v>1</v>
      </c>
      <c r="AW1238">
        <v>1</v>
      </c>
      <c r="AX1238">
        <v>1</v>
      </c>
      <c r="AY1238">
        <v>1</v>
      </c>
      <c r="AZ1238">
        <v>1</v>
      </c>
      <c r="BA1238">
        <v>1</v>
      </c>
      <c r="BB1238">
        <v>1</v>
      </c>
      <c r="BC1238">
        <v>1</v>
      </c>
      <c r="BD1238">
        <v>1</v>
      </c>
      <c r="BE1238">
        <v>1</v>
      </c>
      <c r="BF1238">
        <v>1</v>
      </c>
      <c r="BG1238">
        <v>1</v>
      </c>
      <c r="BH1238">
        <v>1</v>
      </c>
      <c r="BI1238">
        <v>1</v>
      </c>
      <c r="BJ1238">
        <v>1</v>
      </c>
      <c r="BK1238">
        <v>1</v>
      </c>
      <c r="BL1238">
        <v>1</v>
      </c>
      <c r="BM1238">
        <v>1</v>
      </c>
      <c r="BN1238">
        <v>1</v>
      </c>
      <c r="BO1238">
        <v>1</v>
      </c>
      <c r="BP1238">
        <v>1</v>
      </c>
      <c r="BQ1238">
        <v>1</v>
      </c>
      <c r="BR1238">
        <v>1</v>
      </c>
      <c r="BS1238">
        <v>1</v>
      </c>
      <c r="BT1238">
        <v>1</v>
      </c>
      <c r="BU1238">
        <v>1</v>
      </c>
      <c r="BV1238">
        <v>1</v>
      </c>
      <c r="BW1238">
        <v>0</v>
      </c>
    </row>
    <row r="1239" spans="1:75" x14ac:dyDescent="0.25">
      <c r="A1239">
        <v>2449000</v>
      </c>
      <c r="B1239">
        <v>2</v>
      </c>
      <c r="C1239" s="1">
        <v>28825</v>
      </c>
      <c r="D1239">
        <v>1</v>
      </c>
      <c r="F1239">
        <v>97.9</v>
      </c>
      <c r="J1239">
        <v>2</v>
      </c>
      <c r="K1239">
        <v>0</v>
      </c>
      <c r="L1239">
        <v>782.09997558593795</v>
      </c>
      <c r="M1239">
        <v>1</v>
      </c>
      <c r="P1239">
        <v>0</v>
      </c>
      <c r="Q1239">
        <v>0</v>
      </c>
      <c r="R1239">
        <v>0</v>
      </c>
      <c r="S1239">
        <v>0</v>
      </c>
      <c r="T1239">
        <v>0</v>
      </c>
      <c r="U1239">
        <v>4</v>
      </c>
      <c r="V1239">
        <v>0</v>
      </c>
      <c r="W1239">
        <v>5.2</v>
      </c>
      <c r="X1239">
        <v>0</v>
      </c>
      <c r="Y1239">
        <v>0</v>
      </c>
      <c r="Z1239">
        <v>0</v>
      </c>
      <c r="AA1239">
        <v>0</v>
      </c>
      <c r="AB1239">
        <v>0</v>
      </c>
      <c r="AC1239">
        <v>0</v>
      </c>
      <c r="AD1239">
        <v>2</v>
      </c>
      <c r="AE1239">
        <v>0</v>
      </c>
      <c r="AF1239">
        <v>0</v>
      </c>
      <c r="AG1239">
        <v>0</v>
      </c>
      <c r="AH1239">
        <v>0</v>
      </c>
      <c r="AI1239">
        <v>1.2</v>
      </c>
      <c r="AJ1239">
        <v>0</v>
      </c>
      <c r="AK1239">
        <v>4.2</v>
      </c>
      <c r="AL1239">
        <v>3.4</v>
      </c>
      <c r="AM1239">
        <v>5</v>
      </c>
      <c r="AN1239">
        <v>0</v>
      </c>
      <c r="AO1239">
        <v>0</v>
      </c>
      <c r="AP1239">
        <v>2</v>
      </c>
      <c r="AQ1239">
        <v>1</v>
      </c>
      <c r="AR1239">
        <v>0</v>
      </c>
      <c r="AS1239">
        <v>1</v>
      </c>
      <c r="AT1239">
        <v>1</v>
      </c>
      <c r="AU1239">
        <v>1</v>
      </c>
      <c r="AV1239">
        <v>1</v>
      </c>
      <c r="AW1239">
        <v>1</v>
      </c>
      <c r="AX1239">
        <v>1</v>
      </c>
      <c r="AY1239">
        <v>1</v>
      </c>
      <c r="AZ1239">
        <v>1</v>
      </c>
      <c r="BA1239">
        <v>1</v>
      </c>
      <c r="BB1239">
        <v>1</v>
      </c>
      <c r="BC1239">
        <v>1</v>
      </c>
      <c r="BD1239">
        <v>1</v>
      </c>
      <c r="BE1239">
        <v>1</v>
      </c>
      <c r="BF1239">
        <v>1</v>
      </c>
      <c r="BG1239">
        <v>1</v>
      </c>
      <c r="BH1239">
        <v>1</v>
      </c>
      <c r="BI1239">
        <v>1</v>
      </c>
      <c r="BJ1239">
        <v>1</v>
      </c>
      <c r="BK1239">
        <v>1</v>
      </c>
      <c r="BL1239">
        <v>1</v>
      </c>
      <c r="BM1239">
        <v>1</v>
      </c>
      <c r="BN1239">
        <v>1</v>
      </c>
      <c r="BO1239">
        <v>1</v>
      </c>
      <c r="BP1239">
        <v>1</v>
      </c>
      <c r="BQ1239">
        <v>1</v>
      </c>
      <c r="BR1239">
        <v>1</v>
      </c>
      <c r="BS1239">
        <v>1</v>
      </c>
      <c r="BT1239">
        <v>1</v>
      </c>
      <c r="BU1239">
        <v>1</v>
      </c>
      <c r="BV1239">
        <v>1</v>
      </c>
      <c r="BW1239">
        <v>1</v>
      </c>
    </row>
    <row r="1240" spans="1:75" x14ac:dyDescent="0.25">
      <c r="A1240">
        <v>2449000</v>
      </c>
      <c r="B1240">
        <v>2</v>
      </c>
      <c r="C1240" s="1">
        <v>28856</v>
      </c>
      <c r="D1240">
        <v>1</v>
      </c>
      <c r="E1240">
        <v>12.4</v>
      </c>
      <c r="F1240">
        <v>65.3</v>
      </c>
      <c r="G1240">
        <v>28</v>
      </c>
      <c r="H1240">
        <v>10</v>
      </c>
      <c r="I1240">
        <v>1</v>
      </c>
      <c r="J1240">
        <v>1</v>
      </c>
      <c r="K1240">
        <v>0</v>
      </c>
      <c r="L1240">
        <v>777.29998779296898</v>
      </c>
      <c r="M1240">
        <v>1</v>
      </c>
      <c r="N1240">
        <v>2</v>
      </c>
      <c r="O1240">
        <v>3.1</v>
      </c>
      <c r="P1240">
        <v>2.4</v>
      </c>
      <c r="Q1240">
        <v>10.6</v>
      </c>
      <c r="R1240">
        <v>0</v>
      </c>
      <c r="S1240">
        <v>0</v>
      </c>
      <c r="T1240">
        <v>0</v>
      </c>
      <c r="U1240">
        <v>0</v>
      </c>
      <c r="V1240">
        <v>0</v>
      </c>
      <c r="W1240">
        <v>0</v>
      </c>
      <c r="X1240">
        <v>0</v>
      </c>
      <c r="Y1240">
        <v>0</v>
      </c>
      <c r="Z1240">
        <v>8.9</v>
      </c>
      <c r="AA1240">
        <v>0</v>
      </c>
      <c r="AB1240">
        <v>0</v>
      </c>
      <c r="AC1240">
        <v>0</v>
      </c>
      <c r="AD1240">
        <v>0</v>
      </c>
      <c r="AE1240">
        <v>0</v>
      </c>
      <c r="AF1240">
        <v>0</v>
      </c>
      <c r="AG1240">
        <v>0</v>
      </c>
      <c r="AH1240">
        <v>0</v>
      </c>
      <c r="AI1240">
        <v>0</v>
      </c>
      <c r="AJ1240">
        <v>0</v>
      </c>
      <c r="AK1240">
        <v>0</v>
      </c>
      <c r="AL1240">
        <v>0</v>
      </c>
      <c r="AM1240">
        <v>5.7</v>
      </c>
      <c r="AN1240">
        <v>10.199999999999999</v>
      </c>
      <c r="AO1240">
        <v>12.4</v>
      </c>
      <c r="AP1240">
        <v>4.2</v>
      </c>
      <c r="AQ1240">
        <v>5.8</v>
      </c>
      <c r="AR1240">
        <v>0</v>
      </c>
      <c r="AS1240">
        <v>1</v>
      </c>
      <c r="AT1240">
        <v>1</v>
      </c>
      <c r="AU1240">
        <v>1</v>
      </c>
      <c r="AV1240">
        <v>1</v>
      </c>
      <c r="AW1240">
        <v>1</v>
      </c>
      <c r="AX1240">
        <v>1</v>
      </c>
      <c r="AY1240">
        <v>1</v>
      </c>
      <c r="AZ1240">
        <v>1</v>
      </c>
      <c r="BA1240">
        <v>1</v>
      </c>
      <c r="BB1240">
        <v>1</v>
      </c>
      <c r="BC1240">
        <v>1</v>
      </c>
      <c r="BD1240">
        <v>1</v>
      </c>
      <c r="BE1240">
        <v>1</v>
      </c>
      <c r="BF1240">
        <v>1</v>
      </c>
      <c r="BG1240">
        <v>1</v>
      </c>
      <c r="BH1240">
        <v>1</v>
      </c>
      <c r="BI1240">
        <v>1</v>
      </c>
      <c r="BJ1240">
        <v>1</v>
      </c>
      <c r="BK1240">
        <v>1</v>
      </c>
      <c r="BL1240">
        <v>1</v>
      </c>
      <c r="BM1240">
        <v>1</v>
      </c>
      <c r="BN1240">
        <v>1</v>
      </c>
      <c r="BO1240">
        <v>1</v>
      </c>
      <c r="BP1240">
        <v>1</v>
      </c>
      <c r="BQ1240">
        <v>1</v>
      </c>
      <c r="BR1240">
        <v>1</v>
      </c>
      <c r="BS1240">
        <v>1</v>
      </c>
      <c r="BT1240">
        <v>1</v>
      </c>
      <c r="BU1240">
        <v>1</v>
      </c>
      <c r="BV1240">
        <v>1</v>
      </c>
      <c r="BW1240">
        <v>1</v>
      </c>
    </row>
    <row r="1241" spans="1:75" x14ac:dyDescent="0.25">
      <c r="A1241">
        <v>2449000</v>
      </c>
      <c r="B1241">
        <v>2</v>
      </c>
      <c r="C1241" s="1">
        <v>28887</v>
      </c>
      <c r="D1241">
        <v>1</v>
      </c>
      <c r="F1241">
        <v>79.8</v>
      </c>
      <c r="J1241">
        <v>2</v>
      </c>
      <c r="K1241">
        <v>0</v>
      </c>
      <c r="L1241">
        <v>777.29998779296898</v>
      </c>
      <c r="M1241">
        <v>1</v>
      </c>
      <c r="N1241">
        <v>0</v>
      </c>
      <c r="O1241">
        <v>2</v>
      </c>
      <c r="R1241">
        <v>0</v>
      </c>
      <c r="S1241">
        <v>0</v>
      </c>
      <c r="T1241">
        <v>0</v>
      </c>
      <c r="U1241">
        <v>0</v>
      </c>
      <c r="V1241">
        <v>0</v>
      </c>
      <c r="W1241">
        <v>0</v>
      </c>
      <c r="X1241">
        <v>0</v>
      </c>
      <c r="Y1241">
        <v>5</v>
      </c>
      <c r="Z1241">
        <v>2.4</v>
      </c>
      <c r="AA1241">
        <v>6.2</v>
      </c>
      <c r="AB1241">
        <v>0</v>
      </c>
      <c r="AC1241">
        <v>0</v>
      </c>
      <c r="AD1241">
        <v>0</v>
      </c>
      <c r="AE1241">
        <v>0</v>
      </c>
      <c r="AF1241">
        <v>0</v>
      </c>
      <c r="AG1241">
        <v>0</v>
      </c>
      <c r="AH1241">
        <v>1</v>
      </c>
      <c r="AI1241">
        <v>0</v>
      </c>
      <c r="AJ1241">
        <v>0</v>
      </c>
      <c r="AK1241">
        <v>0</v>
      </c>
      <c r="AL1241">
        <v>10.4</v>
      </c>
      <c r="AM1241">
        <v>2.2000000000000002</v>
      </c>
      <c r="AN1241">
        <v>4</v>
      </c>
      <c r="AO1241">
        <v>0</v>
      </c>
      <c r="AS1241">
        <v>1</v>
      </c>
      <c r="AT1241">
        <v>1</v>
      </c>
      <c r="AU1241">
        <v>1</v>
      </c>
      <c r="AV1241">
        <v>1</v>
      </c>
      <c r="AW1241">
        <v>1</v>
      </c>
      <c r="AX1241">
        <v>1</v>
      </c>
      <c r="AY1241">
        <v>1</v>
      </c>
      <c r="AZ1241">
        <v>1</v>
      </c>
      <c r="BA1241">
        <v>1</v>
      </c>
      <c r="BB1241">
        <v>1</v>
      </c>
      <c r="BC1241">
        <v>1</v>
      </c>
      <c r="BD1241">
        <v>1</v>
      </c>
      <c r="BE1241">
        <v>1</v>
      </c>
      <c r="BF1241">
        <v>1</v>
      </c>
      <c r="BG1241">
        <v>1</v>
      </c>
      <c r="BH1241">
        <v>1</v>
      </c>
      <c r="BI1241">
        <v>1</v>
      </c>
      <c r="BJ1241">
        <v>1</v>
      </c>
      <c r="BK1241">
        <v>1</v>
      </c>
      <c r="BL1241">
        <v>1</v>
      </c>
      <c r="BM1241">
        <v>1</v>
      </c>
      <c r="BN1241">
        <v>1</v>
      </c>
      <c r="BO1241">
        <v>1</v>
      </c>
      <c r="BP1241">
        <v>1</v>
      </c>
      <c r="BQ1241">
        <v>1</v>
      </c>
      <c r="BR1241">
        <v>1</v>
      </c>
      <c r="BS1241">
        <v>1</v>
      </c>
      <c r="BT1241">
        <v>1</v>
      </c>
      <c r="BU1241">
        <v>0</v>
      </c>
      <c r="BV1241">
        <v>0</v>
      </c>
      <c r="BW1241">
        <v>0</v>
      </c>
    </row>
    <row r="1242" spans="1:75" x14ac:dyDescent="0.25">
      <c r="A1242">
        <v>2449000</v>
      </c>
      <c r="B1242">
        <v>2</v>
      </c>
      <c r="C1242" s="1">
        <v>28915</v>
      </c>
      <c r="D1242">
        <v>1</v>
      </c>
      <c r="E1242">
        <v>20</v>
      </c>
      <c r="F1242">
        <v>57</v>
      </c>
      <c r="G1242">
        <v>2</v>
      </c>
      <c r="H1242">
        <v>6</v>
      </c>
      <c r="I1242">
        <v>1</v>
      </c>
      <c r="J1242">
        <v>1</v>
      </c>
      <c r="K1242">
        <v>0</v>
      </c>
      <c r="L1242">
        <v>777.29998779296898</v>
      </c>
      <c r="M1242">
        <v>1</v>
      </c>
      <c r="N1242">
        <v>17.100000000000001</v>
      </c>
      <c r="O1242">
        <v>20</v>
      </c>
      <c r="P1242">
        <v>0</v>
      </c>
      <c r="Q1242">
        <v>0</v>
      </c>
      <c r="R1242">
        <v>0</v>
      </c>
      <c r="S1242">
        <v>0</v>
      </c>
      <c r="T1242">
        <v>0</v>
      </c>
      <c r="U1242">
        <v>0</v>
      </c>
      <c r="V1242">
        <v>0</v>
      </c>
      <c r="W1242">
        <v>4.5</v>
      </c>
      <c r="X1242">
        <v>5.2</v>
      </c>
      <c r="Y1242">
        <v>0</v>
      </c>
      <c r="Z1242">
        <v>0</v>
      </c>
      <c r="AA1242">
        <v>0</v>
      </c>
      <c r="AB1242">
        <v>0</v>
      </c>
      <c r="AC1242">
        <v>0</v>
      </c>
      <c r="AD1242">
        <v>0</v>
      </c>
      <c r="AE1242">
        <v>0</v>
      </c>
      <c r="AF1242">
        <v>0</v>
      </c>
      <c r="AG1242">
        <v>0</v>
      </c>
      <c r="AH1242">
        <v>0</v>
      </c>
      <c r="AI1242">
        <v>0</v>
      </c>
      <c r="AJ1242">
        <v>0</v>
      </c>
      <c r="AK1242">
        <v>0</v>
      </c>
      <c r="AL1242">
        <v>8.1999999999999993</v>
      </c>
      <c r="AM1242">
        <v>0</v>
      </c>
      <c r="AN1242">
        <v>0</v>
      </c>
      <c r="AO1242">
        <v>0</v>
      </c>
      <c r="AP1242">
        <v>0</v>
      </c>
      <c r="AQ1242">
        <v>0</v>
      </c>
      <c r="AR1242">
        <v>2</v>
      </c>
      <c r="AS1242">
        <v>1</v>
      </c>
      <c r="AT1242">
        <v>1</v>
      </c>
      <c r="AU1242">
        <v>1</v>
      </c>
      <c r="AV1242">
        <v>1</v>
      </c>
      <c r="AW1242">
        <v>1</v>
      </c>
      <c r="AX1242">
        <v>1</v>
      </c>
      <c r="AY1242">
        <v>1</v>
      </c>
      <c r="AZ1242">
        <v>1</v>
      </c>
      <c r="BA1242">
        <v>1</v>
      </c>
      <c r="BB1242">
        <v>1</v>
      </c>
      <c r="BC1242">
        <v>1</v>
      </c>
      <c r="BD1242">
        <v>1</v>
      </c>
      <c r="BE1242">
        <v>1</v>
      </c>
      <c r="BF1242">
        <v>1</v>
      </c>
      <c r="BG1242">
        <v>1</v>
      </c>
      <c r="BH1242">
        <v>1</v>
      </c>
      <c r="BI1242">
        <v>1</v>
      </c>
      <c r="BJ1242">
        <v>1</v>
      </c>
      <c r="BK1242">
        <v>1</v>
      </c>
      <c r="BL1242">
        <v>1</v>
      </c>
      <c r="BM1242">
        <v>1</v>
      </c>
      <c r="BN1242">
        <v>1</v>
      </c>
      <c r="BO1242">
        <v>1</v>
      </c>
      <c r="BP1242">
        <v>1</v>
      </c>
      <c r="BQ1242">
        <v>1</v>
      </c>
      <c r="BR1242">
        <v>1</v>
      </c>
      <c r="BS1242">
        <v>1</v>
      </c>
      <c r="BT1242">
        <v>1</v>
      </c>
      <c r="BU1242">
        <v>1</v>
      </c>
      <c r="BV1242">
        <v>1</v>
      </c>
      <c r="BW1242">
        <v>1</v>
      </c>
    </row>
    <row r="1243" spans="1:75" x14ac:dyDescent="0.25">
      <c r="A1243">
        <v>2449000</v>
      </c>
      <c r="B1243">
        <v>2</v>
      </c>
      <c r="C1243" s="1">
        <v>28946</v>
      </c>
      <c r="D1243">
        <v>1</v>
      </c>
      <c r="E1243">
        <v>5.2</v>
      </c>
      <c r="F1243">
        <v>15.4</v>
      </c>
      <c r="G1243">
        <v>7</v>
      </c>
      <c r="H1243">
        <v>4</v>
      </c>
      <c r="I1243">
        <v>1</v>
      </c>
      <c r="J1243">
        <v>1</v>
      </c>
      <c r="K1243">
        <v>0</v>
      </c>
      <c r="L1243">
        <v>777.29998779296898</v>
      </c>
      <c r="M1243">
        <v>1</v>
      </c>
      <c r="N1243">
        <v>0</v>
      </c>
      <c r="O1243">
        <v>0</v>
      </c>
      <c r="P1243">
        <v>0</v>
      </c>
      <c r="Q1243">
        <v>2</v>
      </c>
      <c r="R1243">
        <v>0</v>
      </c>
      <c r="S1243">
        <v>0</v>
      </c>
      <c r="T1243">
        <v>5.2</v>
      </c>
      <c r="U1243">
        <v>0</v>
      </c>
      <c r="V1243">
        <v>0</v>
      </c>
      <c r="W1243">
        <v>0</v>
      </c>
      <c r="X1243">
        <v>0</v>
      </c>
      <c r="Y1243">
        <v>0</v>
      </c>
      <c r="Z1243">
        <v>0</v>
      </c>
      <c r="AA1243">
        <v>4</v>
      </c>
      <c r="AB1243">
        <v>0</v>
      </c>
      <c r="AC1243">
        <v>0</v>
      </c>
      <c r="AD1243">
        <v>0</v>
      </c>
      <c r="AE1243">
        <v>0</v>
      </c>
      <c r="AF1243">
        <v>0</v>
      </c>
      <c r="AG1243">
        <v>0</v>
      </c>
      <c r="AH1243">
        <v>0</v>
      </c>
      <c r="AI1243">
        <v>0</v>
      </c>
      <c r="AJ1243">
        <v>0</v>
      </c>
      <c r="AK1243">
        <v>0</v>
      </c>
      <c r="AL1243">
        <v>0</v>
      </c>
      <c r="AM1243">
        <v>4.2</v>
      </c>
      <c r="AN1243">
        <v>0</v>
      </c>
      <c r="AO1243">
        <v>0</v>
      </c>
      <c r="AP1243">
        <v>0</v>
      </c>
      <c r="AQ1243">
        <v>0</v>
      </c>
      <c r="AS1243">
        <v>1</v>
      </c>
      <c r="AT1243">
        <v>1</v>
      </c>
      <c r="AU1243">
        <v>1</v>
      </c>
      <c r="AV1243">
        <v>1</v>
      </c>
      <c r="AW1243">
        <v>1</v>
      </c>
      <c r="AX1243">
        <v>1</v>
      </c>
      <c r="AY1243">
        <v>1</v>
      </c>
      <c r="AZ1243">
        <v>1</v>
      </c>
      <c r="BA1243">
        <v>1</v>
      </c>
      <c r="BB1243">
        <v>1</v>
      </c>
      <c r="BC1243">
        <v>1</v>
      </c>
      <c r="BD1243">
        <v>1</v>
      </c>
      <c r="BE1243">
        <v>1</v>
      </c>
      <c r="BF1243">
        <v>1</v>
      </c>
      <c r="BG1243">
        <v>1</v>
      </c>
      <c r="BH1243">
        <v>1</v>
      </c>
      <c r="BI1243">
        <v>1</v>
      </c>
      <c r="BJ1243">
        <v>1</v>
      </c>
      <c r="BK1243">
        <v>1</v>
      </c>
      <c r="BL1243">
        <v>1</v>
      </c>
      <c r="BM1243">
        <v>1</v>
      </c>
      <c r="BN1243">
        <v>1</v>
      </c>
      <c r="BO1243">
        <v>1</v>
      </c>
      <c r="BP1243">
        <v>1</v>
      </c>
      <c r="BQ1243">
        <v>1</v>
      </c>
      <c r="BR1243">
        <v>1</v>
      </c>
      <c r="BS1243">
        <v>1</v>
      </c>
      <c r="BT1243">
        <v>1</v>
      </c>
      <c r="BU1243">
        <v>1</v>
      </c>
      <c r="BV1243">
        <v>1</v>
      </c>
      <c r="BW1243">
        <v>0</v>
      </c>
    </row>
    <row r="1244" spans="1:75" x14ac:dyDescent="0.25">
      <c r="A1244">
        <v>2449000</v>
      </c>
      <c r="B1244">
        <v>2</v>
      </c>
      <c r="C1244" s="1">
        <v>28976</v>
      </c>
      <c r="D1244">
        <v>1</v>
      </c>
      <c r="E1244">
        <v>37.6</v>
      </c>
      <c r="F1244">
        <v>135.80000000000001</v>
      </c>
      <c r="G1244">
        <v>14</v>
      </c>
      <c r="H1244">
        <v>11</v>
      </c>
      <c r="I1244">
        <v>1</v>
      </c>
      <c r="J1244">
        <v>1</v>
      </c>
      <c r="K1244">
        <v>0</v>
      </c>
      <c r="L1244">
        <v>777.29998779296898</v>
      </c>
      <c r="M1244">
        <v>1</v>
      </c>
      <c r="N1244">
        <v>2</v>
      </c>
      <c r="O1244">
        <v>0</v>
      </c>
      <c r="P1244">
        <v>7</v>
      </c>
      <c r="Q1244">
        <v>5.2</v>
      </c>
      <c r="R1244">
        <v>2</v>
      </c>
      <c r="S1244">
        <v>0</v>
      </c>
      <c r="T1244">
        <v>0</v>
      </c>
      <c r="U1244">
        <v>15</v>
      </c>
      <c r="V1244">
        <v>22</v>
      </c>
      <c r="W1244">
        <v>0</v>
      </c>
      <c r="X1244">
        <v>0</v>
      </c>
      <c r="Y1244">
        <v>10.6</v>
      </c>
      <c r="Z1244">
        <v>10.6</v>
      </c>
      <c r="AA1244">
        <v>37.6</v>
      </c>
      <c r="AB1244">
        <v>0</v>
      </c>
      <c r="AC1244">
        <v>0</v>
      </c>
      <c r="AD1244">
        <v>0</v>
      </c>
      <c r="AE1244">
        <v>0</v>
      </c>
      <c r="AF1244">
        <v>0</v>
      </c>
      <c r="AG1244">
        <v>0</v>
      </c>
      <c r="AH1244">
        <v>0</v>
      </c>
      <c r="AI1244">
        <v>0</v>
      </c>
      <c r="AJ1244">
        <v>0</v>
      </c>
      <c r="AK1244">
        <v>12.2</v>
      </c>
      <c r="AL1244">
        <v>0</v>
      </c>
      <c r="AM1244">
        <v>0</v>
      </c>
      <c r="AN1244">
        <v>0</v>
      </c>
      <c r="AO1244">
        <v>0</v>
      </c>
      <c r="AP1244">
        <v>0</v>
      </c>
      <c r="AQ1244">
        <v>0</v>
      </c>
      <c r="AR1244">
        <v>11.6</v>
      </c>
      <c r="AS1244">
        <v>1</v>
      </c>
      <c r="AT1244">
        <v>1</v>
      </c>
      <c r="AU1244">
        <v>1</v>
      </c>
      <c r="AV1244">
        <v>1</v>
      </c>
      <c r="AW1244">
        <v>1</v>
      </c>
      <c r="AX1244">
        <v>1</v>
      </c>
      <c r="AY1244">
        <v>1</v>
      </c>
      <c r="AZ1244">
        <v>1</v>
      </c>
      <c r="BA1244">
        <v>1</v>
      </c>
      <c r="BB1244">
        <v>1</v>
      </c>
      <c r="BC1244">
        <v>1</v>
      </c>
      <c r="BD1244">
        <v>1</v>
      </c>
      <c r="BE1244">
        <v>1</v>
      </c>
      <c r="BF1244">
        <v>1</v>
      </c>
      <c r="BG1244">
        <v>1</v>
      </c>
      <c r="BH1244">
        <v>1</v>
      </c>
      <c r="BI1244">
        <v>1</v>
      </c>
      <c r="BJ1244">
        <v>1</v>
      </c>
      <c r="BK1244">
        <v>1</v>
      </c>
      <c r="BL1244">
        <v>1</v>
      </c>
      <c r="BM1244">
        <v>1</v>
      </c>
      <c r="BN1244">
        <v>1</v>
      </c>
      <c r="BO1244">
        <v>1</v>
      </c>
      <c r="BP1244">
        <v>1</v>
      </c>
      <c r="BQ1244">
        <v>1</v>
      </c>
      <c r="BR1244">
        <v>1</v>
      </c>
      <c r="BS1244">
        <v>1</v>
      </c>
      <c r="BT1244">
        <v>1</v>
      </c>
      <c r="BU1244">
        <v>1</v>
      </c>
      <c r="BV1244">
        <v>1</v>
      </c>
      <c r="BW1244">
        <v>1</v>
      </c>
    </row>
    <row r="1245" spans="1:75" x14ac:dyDescent="0.25">
      <c r="A1245">
        <v>2449000</v>
      </c>
      <c r="B1245">
        <v>2</v>
      </c>
      <c r="C1245" s="1">
        <v>29007</v>
      </c>
      <c r="D1245">
        <v>1</v>
      </c>
      <c r="E1245">
        <v>5</v>
      </c>
      <c r="F1245">
        <v>6</v>
      </c>
      <c r="G1245">
        <v>12</v>
      </c>
      <c r="H1245">
        <v>2</v>
      </c>
      <c r="I1245">
        <v>1</v>
      </c>
      <c r="J1245">
        <v>1</v>
      </c>
      <c r="K1245">
        <v>0</v>
      </c>
      <c r="L1245">
        <v>777.29998779296898</v>
      </c>
      <c r="M1245">
        <v>1</v>
      </c>
      <c r="N1245">
        <v>0</v>
      </c>
      <c r="O1245">
        <v>0</v>
      </c>
      <c r="P1245">
        <v>0</v>
      </c>
      <c r="Q1245">
        <v>0</v>
      </c>
      <c r="R1245">
        <v>0</v>
      </c>
      <c r="S1245">
        <v>0</v>
      </c>
      <c r="T1245">
        <v>0</v>
      </c>
      <c r="U1245">
        <v>0</v>
      </c>
      <c r="V1245">
        <v>1</v>
      </c>
      <c r="W1245">
        <v>0</v>
      </c>
      <c r="X1245">
        <v>0</v>
      </c>
      <c r="Y1245">
        <v>5</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S1245">
        <v>1</v>
      </c>
      <c r="AT1245">
        <v>1</v>
      </c>
      <c r="AU1245">
        <v>1</v>
      </c>
      <c r="AV1245">
        <v>1</v>
      </c>
      <c r="AW1245">
        <v>1</v>
      </c>
      <c r="AX1245">
        <v>1</v>
      </c>
      <c r="AY1245">
        <v>1</v>
      </c>
      <c r="AZ1245">
        <v>1</v>
      </c>
      <c r="BA1245">
        <v>1</v>
      </c>
      <c r="BB1245">
        <v>1</v>
      </c>
      <c r="BC1245">
        <v>1</v>
      </c>
      <c r="BD1245">
        <v>1</v>
      </c>
      <c r="BE1245">
        <v>1</v>
      </c>
      <c r="BF1245">
        <v>1</v>
      </c>
      <c r="BG1245">
        <v>1</v>
      </c>
      <c r="BH1245">
        <v>1</v>
      </c>
      <c r="BI1245">
        <v>1</v>
      </c>
      <c r="BJ1245">
        <v>1</v>
      </c>
      <c r="BK1245">
        <v>1</v>
      </c>
      <c r="BL1245">
        <v>1</v>
      </c>
      <c r="BM1245">
        <v>1</v>
      </c>
      <c r="BN1245">
        <v>1</v>
      </c>
      <c r="BO1245">
        <v>1</v>
      </c>
      <c r="BP1245">
        <v>1</v>
      </c>
      <c r="BQ1245">
        <v>1</v>
      </c>
      <c r="BR1245">
        <v>1</v>
      </c>
      <c r="BS1245">
        <v>1</v>
      </c>
      <c r="BT1245">
        <v>1</v>
      </c>
      <c r="BU1245">
        <v>1</v>
      </c>
      <c r="BV1245">
        <v>1</v>
      </c>
      <c r="BW1245">
        <v>0</v>
      </c>
    </row>
    <row r="1246" spans="1:75" x14ac:dyDescent="0.25">
      <c r="A1246">
        <v>2449000</v>
      </c>
      <c r="B1246">
        <v>2</v>
      </c>
      <c r="C1246" s="1">
        <v>29037</v>
      </c>
      <c r="D1246">
        <v>1</v>
      </c>
      <c r="E1246">
        <v>12.4</v>
      </c>
      <c r="F1246">
        <v>46.5</v>
      </c>
      <c r="G1246">
        <v>20</v>
      </c>
      <c r="H1246">
        <v>5</v>
      </c>
      <c r="I1246">
        <v>1</v>
      </c>
      <c r="J1246">
        <v>1</v>
      </c>
      <c r="K1246">
        <v>0</v>
      </c>
      <c r="L1246">
        <v>777.29998779296898</v>
      </c>
      <c r="M1246">
        <v>1</v>
      </c>
      <c r="N1246">
        <v>0</v>
      </c>
      <c r="O1246">
        <v>10.1</v>
      </c>
      <c r="P1246">
        <v>0</v>
      </c>
      <c r="Q1246">
        <v>0</v>
      </c>
      <c r="R1246">
        <v>0</v>
      </c>
      <c r="S1246">
        <v>0</v>
      </c>
      <c r="T1246">
        <v>0</v>
      </c>
      <c r="U1246">
        <v>0</v>
      </c>
      <c r="V1246">
        <v>0</v>
      </c>
      <c r="W1246">
        <v>11.3</v>
      </c>
      <c r="X1246">
        <v>0</v>
      </c>
      <c r="Y1246">
        <v>0</v>
      </c>
      <c r="Z1246">
        <v>0</v>
      </c>
      <c r="AA1246">
        <v>0</v>
      </c>
      <c r="AB1246">
        <v>0</v>
      </c>
      <c r="AC1246">
        <v>0</v>
      </c>
      <c r="AD1246">
        <v>0</v>
      </c>
      <c r="AE1246">
        <v>0</v>
      </c>
      <c r="AF1246">
        <v>0</v>
      </c>
      <c r="AG1246">
        <v>12.4</v>
      </c>
      <c r="AH1246">
        <v>0</v>
      </c>
      <c r="AI1246">
        <v>0</v>
      </c>
      <c r="AJ1246">
        <v>0</v>
      </c>
      <c r="AK1246">
        <v>0</v>
      </c>
      <c r="AL1246">
        <v>3.6</v>
      </c>
      <c r="AM1246">
        <v>9.1</v>
      </c>
      <c r="AN1246">
        <v>0</v>
      </c>
      <c r="AO1246">
        <v>0</v>
      </c>
      <c r="AP1246">
        <v>0</v>
      </c>
      <c r="AQ1246">
        <v>0</v>
      </c>
      <c r="AR1246">
        <v>0</v>
      </c>
      <c r="AS1246">
        <v>1</v>
      </c>
      <c r="AT1246">
        <v>1</v>
      </c>
      <c r="AU1246">
        <v>1</v>
      </c>
      <c r="AV1246">
        <v>1</v>
      </c>
      <c r="AW1246">
        <v>1</v>
      </c>
      <c r="AX1246">
        <v>1</v>
      </c>
      <c r="AY1246">
        <v>1</v>
      </c>
      <c r="AZ1246">
        <v>1</v>
      </c>
      <c r="BA1246">
        <v>1</v>
      </c>
      <c r="BB1246">
        <v>1</v>
      </c>
      <c r="BC1246">
        <v>1</v>
      </c>
      <c r="BD1246">
        <v>1</v>
      </c>
      <c r="BE1246">
        <v>1</v>
      </c>
      <c r="BF1246">
        <v>1</v>
      </c>
      <c r="BG1246">
        <v>1</v>
      </c>
      <c r="BH1246">
        <v>1</v>
      </c>
      <c r="BI1246">
        <v>1</v>
      </c>
      <c r="BJ1246">
        <v>1</v>
      </c>
      <c r="BK1246">
        <v>1</v>
      </c>
      <c r="BL1246">
        <v>1</v>
      </c>
      <c r="BM1246">
        <v>1</v>
      </c>
      <c r="BN1246">
        <v>1</v>
      </c>
      <c r="BO1246">
        <v>1</v>
      </c>
      <c r="BP1246">
        <v>1</v>
      </c>
      <c r="BQ1246">
        <v>1</v>
      </c>
      <c r="BR1246">
        <v>1</v>
      </c>
      <c r="BS1246">
        <v>1</v>
      </c>
      <c r="BT1246">
        <v>1</v>
      </c>
      <c r="BU1246">
        <v>1</v>
      </c>
      <c r="BV1246">
        <v>1</v>
      </c>
      <c r="BW1246">
        <v>1</v>
      </c>
    </row>
    <row r="1247" spans="1:75" x14ac:dyDescent="0.25">
      <c r="A1247">
        <v>2449000</v>
      </c>
      <c r="B1247">
        <v>2</v>
      </c>
      <c r="C1247" s="1">
        <v>29068</v>
      </c>
      <c r="D1247">
        <v>1</v>
      </c>
      <c r="E1247">
        <v>29.7</v>
      </c>
      <c r="F1247">
        <v>67.599999999999994</v>
      </c>
      <c r="G1247">
        <v>18</v>
      </c>
      <c r="H1247">
        <v>4</v>
      </c>
      <c r="I1247">
        <v>1</v>
      </c>
      <c r="J1247">
        <v>1</v>
      </c>
      <c r="K1247">
        <v>0</v>
      </c>
      <c r="L1247">
        <v>777.29998779296898</v>
      </c>
      <c r="M1247">
        <v>1</v>
      </c>
      <c r="N1247">
        <v>0</v>
      </c>
      <c r="O1247">
        <v>0</v>
      </c>
      <c r="P1247">
        <v>0</v>
      </c>
      <c r="Q1247">
        <v>0</v>
      </c>
      <c r="R1247">
        <v>0</v>
      </c>
      <c r="S1247">
        <v>0</v>
      </c>
      <c r="T1247">
        <v>0</v>
      </c>
      <c r="U1247">
        <v>0</v>
      </c>
      <c r="V1247">
        <v>0</v>
      </c>
      <c r="W1247">
        <v>0</v>
      </c>
      <c r="X1247">
        <v>0</v>
      </c>
      <c r="Y1247">
        <v>18.600000000000001</v>
      </c>
      <c r="Z1247">
        <v>0</v>
      </c>
      <c r="AA1247">
        <v>0</v>
      </c>
      <c r="AB1247">
        <v>9</v>
      </c>
      <c r="AC1247">
        <v>0</v>
      </c>
      <c r="AD1247">
        <v>0</v>
      </c>
      <c r="AE1247">
        <v>29.7</v>
      </c>
      <c r="AF1247">
        <v>0</v>
      </c>
      <c r="AG1247">
        <v>0</v>
      </c>
      <c r="AH1247">
        <v>0</v>
      </c>
      <c r="AI1247">
        <v>0</v>
      </c>
      <c r="AJ1247">
        <v>0</v>
      </c>
      <c r="AK1247">
        <v>0</v>
      </c>
      <c r="AL1247">
        <v>0</v>
      </c>
      <c r="AM1247">
        <v>0</v>
      </c>
      <c r="AN1247">
        <v>10.3</v>
      </c>
      <c r="AO1247">
        <v>0</v>
      </c>
      <c r="AP1247">
        <v>0</v>
      </c>
      <c r="AQ1247">
        <v>0</v>
      </c>
      <c r="AR1247">
        <v>0</v>
      </c>
      <c r="AS1247">
        <v>1</v>
      </c>
      <c r="AT1247">
        <v>1</v>
      </c>
      <c r="AU1247">
        <v>1</v>
      </c>
      <c r="AV1247">
        <v>1</v>
      </c>
      <c r="AW1247">
        <v>1</v>
      </c>
      <c r="AX1247">
        <v>1</v>
      </c>
      <c r="AY1247">
        <v>1</v>
      </c>
      <c r="AZ1247">
        <v>1</v>
      </c>
      <c r="BA1247">
        <v>1</v>
      </c>
      <c r="BB1247">
        <v>1</v>
      </c>
      <c r="BC1247">
        <v>1</v>
      </c>
      <c r="BD1247">
        <v>1</v>
      </c>
      <c r="BE1247">
        <v>1</v>
      </c>
      <c r="BF1247">
        <v>1</v>
      </c>
      <c r="BG1247">
        <v>1</v>
      </c>
      <c r="BH1247">
        <v>1</v>
      </c>
      <c r="BI1247">
        <v>1</v>
      </c>
      <c r="BJ1247">
        <v>1</v>
      </c>
      <c r="BK1247">
        <v>1</v>
      </c>
      <c r="BL1247">
        <v>1</v>
      </c>
      <c r="BM1247">
        <v>1</v>
      </c>
      <c r="BN1247">
        <v>1</v>
      </c>
      <c r="BO1247">
        <v>1</v>
      </c>
      <c r="BP1247">
        <v>1</v>
      </c>
      <c r="BQ1247">
        <v>1</v>
      </c>
      <c r="BR1247">
        <v>1</v>
      </c>
      <c r="BS1247">
        <v>1</v>
      </c>
      <c r="BT1247">
        <v>1</v>
      </c>
      <c r="BU1247">
        <v>1</v>
      </c>
      <c r="BV1247">
        <v>1</v>
      </c>
      <c r="BW1247">
        <v>1</v>
      </c>
    </row>
    <row r="1248" spans="1:75" x14ac:dyDescent="0.25">
      <c r="A1248">
        <v>2449000</v>
      </c>
      <c r="B1248">
        <v>2</v>
      </c>
      <c r="C1248" s="1">
        <v>29099</v>
      </c>
      <c r="D1248">
        <v>1</v>
      </c>
      <c r="E1248">
        <v>38.4</v>
      </c>
      <c r="F1248">
        <v>141.5</v>
      </c>
      <c r="G1248">
        <v>11</v>
      </c>
      <c r="H1248">
        <v>8</v>
      </c>
      <c r="I1248">
        <v>1</v>
      </c>
      <c r="J1248">
        <v>1</v>
      </c>
      <c r="K1248">
        <v>0</v>
      </c>
      <c r="L1248">
        <v>777.29998779296898</v>
      </c>
      <c r="M1248">
        <v>1</v>
      </c>
      <c r="N1248">
        <v>0</v>
      </c>
      <c r="O1248">
        <v>12.4</v>
      </c>
      <c r="P1248">
        <v>9.8000000000000007</v>
      </c>
      <c r="Q1248">
        <v>0</v>
      </c>
      <c r="R1248">
        <v>0</v>
      </c>
      <c r="S1248">
        <v>0</v>
      </c>
      <c r="T1248">
        <v>0</v>
      </c>
      <c r="U1248">
        <v>0</v>
      </c>
      <c r="V1248">
        <v>0</v>
      </c>
      <c r="W1248">
        <v>9.5</v>
      </c>
      <c r="X1248">
        <v>38.4</v>
      </c>
      <c r="Y1248">
        <v>3.4</v>
      </c>
      <c r="Z1248">
        <v>34.4</v>
      </c>
      <c r="AA1248">
        <v>0</v>
      </c>
      <c r="AB1248">
        <v>0</v>
      </c>
      <c r="AC1248">
        <v>0</v>
      </c>
      <c r="AD1248">
        <v>0</v>
      </c>
      <c r="AE1248">
        <v>0</v>
      </c>
      <c r="AF1248">
        <v>9.1999999999999993</v>
      </c>
      <c r="AG1248">
        <v>0</v>
      </c>
      <c r="AH1248">
        <v>0</v>
      </c>
      <c r="AI1248">
        <v>0</v>
      </c>
      <c r="AJ1248">
        <v>24.4</v>
      </c>
      <c r="AK1248">
        <v>0</v>
      </c>
      <c r="AL1248">
        <v>0</v>
      </c>
      <c r="AM1248">
        <v>0</v>
      </c>
      <c r="AN1248">
        <v>0</v>
      </c>
      <c r="AO1248">
        <v>0</v>
      </c>
      <c r="AP1248">
        <v>0</v>
      </c>
      <c r="AQ1248">
        <v>0</v>
      </c>
      <c r="AS1248">
        <v>1</v>
      </c>
      <c r="AT1248">
        <v>1</v>
      </c>
      <c r="AU1248">
        <v>1</v>
      </c>
      <c r="AV1248">
        <v>1</v>
      </c>
      <c r="AW1248">
        <v>1</v>
      </c>
      <c r="AX1248">
        <v>1</v>
      </c>
      <c r="AY1248">
        <v>1</v>
      </c>
      <c r="AZ1248">
        <v>1</v>
      </c>
      <c r="BA1248">
        <v>1</v>
      </c>
      <c r="BB1248">
        <v>1</v>
      </c>
      <c r="BC1248">
        <v>1</v>
      </c>
      <c r="BD1248">
        <v>1</v>
      </c>
      <c r="BE1248">
        <v>1</v>
      </c>
      <c r="BF1248">
        <v>1</v>
      </c>
      <c r="BG1248">
        <v>1</v>
      </c>
      <c r="BH1248">
        <v>1</v>
      </c>
      <c r="BI1248">
        <v>1</v>
      </c>
      <c r="BJ1248">
        <v>1</v>
      </c>
      <c r="BK1248">
        <v>1</v>
      </c>
      <c r="BL1248">
        <v>1</v>
      </c>
      <c r="BM1248">
        <v>1</v>
      </c>
      <c r="BN1248">
        <v>1</v>
      </c>
      <c r="BO1248">
        <v>1</v>
      </c>
      <c r="BP1248">
        <v>1</v>
      </c>
      <c r="BQ1248">
        <v>1</v>
      </c>
      <c r="BR1248">
        <v>1</v>
      </c>
      <c r="BS1248">
        <v>1</v>
      </c>
      <c r="BT1248">
        <v>1</v>
      </c>
      <c r="BU1248">
        <v>1</v>
      </c>
      <c r="BV1248">
        <v>1</v>
      </c>
      <c r="BW1248">
        <v>0</v>
      </c>
    </row>
    <row r="1249" spans="1:75" x14ac:dyDescent="0.25">
      <c r="A1249">
        <v>2449000</v>
      </c>
      <c r="B1249">
        <v>2</v>
      </c>
      <c r="C1249" s="1">
        <v>29129</v>
      </c>
      <c r="D1249">
        <v>1</v>
      </c>
      <c r="E1249">
        <v>34.4</v>
      </c>
      <c r="F1249">
        <v>89.7</v>
      </c>
      <c r="G1249">
        <v>8</v>
      </c>
      <c r="H1249">
        <v>11</v>
      </c>
      <c r="I1249">
        <v>1</v>
      </c>
      <c r="J1249">
        <v>1</v>
      </c>
      <c r="K1249">
        <v>0</v>
      </c>
      <c r="L1249">
        <v>777.29998779296898</v>
      </c>
      <c r="M1249">
        <v>1</v>
      </c>
      <c r="N1249">
        <v>23.1</v>
      </c>
      <c r="O1249">
        <v>4.2</v>
      </c>
      <c r="P1249">
        <v>0</v>
      </c>
      <c r="Q1249">
        <v>0</v>
      </c>
      <c r="R1249">
        <v>0</v>
      </c>
      <c r="S1249">
        <v>2</v>
      </c>
      <c r="T1249">
        <v>12.2</v>
      </c>
      <c r="U1249">
        <v>34.4</v>
      </c>
      <c r="V1249">
        <v>0</v>
      </c>
      <c r="W1249">
        <v>0</v>
      </c>
      <c r="X1249">
        <v>0</v>
      </c>
      <c r="Y1249">
        <v>0</v>
      </c>
      <c r="Z1249">
        <v>0</v>
      </c>
      <c r="AA1249">
        <v>2</v>
      </c>
      <c r="AB1249">
        <v>1.4</v>
      </c>
      <c r="AC1249">
        <v>0</v>
      </c>
      <c r="AD1249">
        <v>0</v>
      </c>
      <c r="AE1249">
        <v>0</v>
      </c>
      <c r="AF1249">
        <v>0</v>
      </c>
      <c r="AG1249">
        <v>0</v>
      </c>
      <c r="AH1249">
        <v>2</v>
      </c>
      <c r="AI1249">
        <v>1</v>
      </c>
      <c r="AJ1249">
        <v>0</v>
      </c>
      <c r="AK1249">
        <v>0</v>
      </c>
      <c r="AL1249">
        <v>0</v>
      </c>
      <c r="AM1249">
        <v>0</v>
      </c>
      <c r="AN1249">
        <v>3.2</v>
      </c>
      <c r="AO1249">
        <v>0</v>
      </c>
      <c r="AP1249">
        <v>4.2</v>
      </c>
      <c r="AQ1249">
        <v>0</v>
      </c>
      <c r="AR1249">
        <v>0</v>
      </c>
      <c r="AS1249">
        <v>1</v>
      </c>
      <c r="AT1249">
        <v>1</v>
      </c>
      <c r="AU1249">
        <v>1</v>
      </c>
      <c r="AV1249">
        <v>1</v>
      </c>
      <c r="AW1249">
        <v>1</v>
      </c>
      <c r="AX1249">
        <v>1</v>
      </c>
      <c r="AY1249">
        <v>1</v>
      </c>
      <c r="AZ1249">
        <v>1</v>
      </c>
      <c r="BA1249">
        <v>1</v>
      </c>
      <c r="BB1249">
        <v>1</v>
      </c>
      <c r="BC1249">
        <v>1</v>
      </c>
      <c r="BD1249">
        <v>1</v>
      </c>
      <c r="BE1249">
        <v>1</v>
      </c>
      <c r="BF1249">
        <v>1</v>
      </c>
      <c r="BG1249">
        <v>1</v>
      </c>
      <c r="BH1249">
        <v>1</v>
      </c>
      <c r="BI1249">
        <v>1</v>
      </c>
      <c r="BJ1249">
        <v>1</v>
      </c>
      <c r="BK1249">
        <v>1</v>
      </c>
      <c r="BL1249">
        <v>1</v>
      </c>
      <c r="BM1249">
        <v>1</v>
      </c>
      <c r="BN1249">
        <v>1</v>
      </c>
      <c r="BO1249">
        <v>1</v>
      </c>
      <c r="BP1249">
        <v>1</v>
      </c>
      <c r="BQ1249">
        <v>1</v>
      </c>
      <c r="BR1249">
        <v>1</v>
      </c>
      <c r="BS1249">
        <v>1</v>
      </c>
      <c r="BT1249">
        <v>1</v>
      </c>
      <c r="BU1249">
        <v>1</v>
      </c>
      <c r="BV1249">
        <v>1</v>
      </c>
      <c r="BW1249">
        <v>1</v>
      </c>
    </row>
    <row r="1250" spans="1:75" x14ac:dyDescent="0.25">
      <c r="A1250">
        <v>2449000</v>
      </c>
      <c r="B1250">
        <v>2</v>
      </c>
      <c r="C1250" s="1">
        <v>29160</v>
      </c>
      <c r="D1250">
        <v>1</v>
      </c>
      <c r="F1250">
        <v>69.5</v>
      </c>
      <c r="J1250">
        <v>2</v>
      </c>
      <c r="K1250">
        <v>0</v>
      </c>
      <c r="L1250">
        <v>777.29998779296898</v>
      </c>
      <c r="M1250">
        <v>1</v>
      </c>
      <c r="N1250">
        <v>2</v>
      </c>
      <c r="Q1250">
        <v>0</v>
      </c>
      <c r="R1250">
        <v>0</v>
      </c>
      <c r="S1250">
        <v>0</v>
      </c>
      <c r="T1250">
        <v>0</v>
      </c>
      <c r="U1250">
        <v>0</v>
      </c>
      <c r="V1250">
        <v>0</v>
      </c>
      <c r="W1250">
        <v>0</v>
      </c>
      <c r="X1250">
        <v>0</v>
      </c>
      <c r="Y1250">
        <v>0</v>
      </c>
      <c r="Z1250">
        <v>3</v>
      </c>
      <c r="AA1250">
        <v>4.2</v>
      </c>
      <c r="AB1250">
        <v>1</v>
      </c>
      <c r="AC1250">
        <v>0</v>
      </c>
      <c r="AD1250">
        <v>0</v>
      </c>
      <c r="AE1250">
        <v>0</v>
      </c>
      <c r="AF1250">
        <v>2.4</v>
      </c>
      <c r="AG1250">
        <v>0</v>
      </c>
      <c r="AH1250">
        <v>0</v>
      </c>
      <c r="AI1250">
        <v>0</v>
      </c>
      <c r="AJ1250">
        <v>1</v>
      </c>
      <c r="AK1250">
        <v>0</v>
      </c>
      <c r="AL1250">
        <v>0</v>
      </c>
      <c r="AM1250">
        <v>0</v>
      </c>
      <c r="AN1250">
        <v>0</v>
      </c>
      <c r="AO1250">
        <v>0</v>
      </c>
      <c r="AP1250">
        <v>0</v>
      </c>
      <c r="AQ1250">
        <v>0</v>
      </c>
      <c r="AS1250">
        <v>1</v>
      </c>
      <c r="AT1250">
        <v>1</v>
      </c>
      <c r="AU1250">
        <v>1</v>
      </c>
      <c r="AV1250">
        <v>1</v>
      </c>
      <c r="AW1250">
        <v>1</v>
      </c>
      <c r="AX1250">
        <v>1</v>
      </c>
      <c r="AY1250">
        <v>1</v>
      </c>
      <c r="AZ1250">
        <v>1</v>
      </c>
      <c r="BA1250">
        <v>1</v>
      </c>
      <c r="BB1250">
        <v>1</v>
      </c>
      <c r="BC1250">
        <v>1</v>
      </c>
      <c r="BD1250">
        <v>1</v>
      </c>
      <c r="BE1250">
        <v>1</v>
      </c>
      <c r="BF1250">
        <v>1</v>
      </c>
      <c r="BG1250">
        <v>1</v>
      </c>
      <c r="BH1250">
        <v>1</v>
      </c>
      <c r="BI1250">
        <v>1</v>
      </c>
      <c r="BJ1250">
        <v>1</v>
      </c>
      <c r="BK1250">
        <v>1</v>
      </c>
      <c r="BL1250">
        <v>1</v>
      </c>
      <c r="BM1250">
        <v>1</v>
      </c>
      <c r="BN1250">
        <v>1</v>
      </c>
      <c r="BO1250">
        <v>1</v>
      </c>
      <c r="BP1250">
        <v>1</v>
      </c>
      <c r="BQ1250">
        <v>1</v>
      </c>
      <c r="BR1250">
        <v>1</v>
      </c>
      <c r="BS1250">
        <v>1</v>
      </c>
      <c r="BT1250">
        <v>1</v>
      </c>
      <c r="BU1250">
        <v>1</v>
      </c>
      <c r="BV1250">
        <v>1</v>
      </c>
      <c r="BW1250">
        <v>0</v>
      </c>
    </row>
    <row r="1251" spans="1:75" x14ac:dyDescent="0.25">
      <c r="A1251">
        <v>2449000</v>
      </c>
      <c r="B1251">
        <v>2</v>
      </c>
      <c r="C1251" s="1">
        <v>29190</v>
      </c>
      <c r="D1251">
        <v>1</v>
      </c>
      <c r="E1251">
        <v>56.4</v>
      </c>
      <c r="F1251">
        <v>105.7</v>
      </c>
      <c r="G1251">
        <v>16</v>
      </c>
      <c r="H1251">
        <v>10</v>
      </c>
      <c r="I1251">
        <v>1</v>
      </c>
      <c r="J1251">
        <v>1</v>
      </c>
      <c r="K1251">
        <v>0</v>
      </c>
      <c r="L1251">
        <v>777.29998779296898</v>
      </c>
      <c r="M1251">
        <v>1</v>
      </c>
      <c r="N1251">
        <v>2</v>
      </c>
      <c r="O1251">
        <v>0</v>
      </c>
      <c r="P1251">
        <v>1.2</v>
      </c>
      <c r="Q1251">
        <v>0</v>
      </c>
      <c r="R1251">
        <v>0</v>
      </c>
      <c r="S1251">
        <v>4</v>
      </c>
      <c r="T1251">
        <v>2</v>
      </c>
      <c r="U1251">
        <v>3.4</v>
      </c>
      <c r="V1251">
        <v>0</v>
      </c>
      <c r="W1251">
        <v>0</v>
      </c>
      <c r="X1251">
        <v>18.5</v>
      </c>
      <c r="Y1251">
        <v>0</v>
      </c>
      <c r="Z1251">
        <v>0</v>
      </c>
      <c r="AA1251">
        <v>14.2</v>
      </c>
      <c r="AB1251">
        <v>2</v>
      </c>
      <c r="AC1251">
        <v>56.4</v>
      </c>
      <c r="AD1251">
        <v>0</v>
      </c>
      <c r="AE1251">
        <v>0</v>
      </c>
      <c r="AF1251">
        <v>0</v>
      </c>
      <c r="AG1251">
        <v>0</v>
      </c>
      <c r="AH1251">
        <v>0</v>
      </c>
      <c r="AI1251">
        <v>0</v>
      </c>
      <c r="AJ1251">
        <v>0</v>
      </c>
      <c r="AK1251">
        <v>0</v>
      </c>
      <c r="AL1251">
        <v>0</v>
      </c>
      <c r="AM1251">
        <v>0</v>
      </c>
      <c r="AN1251">
        <v>0</v>
      </c>
      <c r="AO1251">
        <v>0</v>
      </c>
      <c r="AP1251">
        <v>0</v>
      </c>
      <c r="AQ1251">
        <v>2</v>
      </c>
      <c r="AR1251">
        <v>0</v>
      </c>
      <c r="AS1251">
        <v>1</v>
      </c>
      <c r="AT1251">
        <v>1</v>
      </c>
      <c r="AU1251">
        <v>1</v>
      </c>
      <c r="AV1251">
        <v>1</v>
      </c>
      <c r="AW1251">
        <v>1</v>
      </c>
      <c r="AX1251">
        <v>1</v>
      </c>
      <c r="AY1251">
        <v>1</v>
      </c>
      <c r="AZ1251">
        <v>1</v>
      </c>
      <c r="BA1251">
        <v>1</v>
      </c>
      <c r="BB1251">
        <v>1</v>
      </c>
      <c r="BC1251">
        <v>1</v>
      </c>
      <c r="BD1251">
        <v>1</v>
      </c>
      <c r="BE1251">
        <v>1</v>
      </c>
      <c r="BF1251">
        <v>1</v>
      </c>
      <c r="BG1251">
        <v>1</v>
      </c>
      <c r="BH1251">
        <v>1</v>
      </c>
      <c r="BI1251">
        <v>1</v>
      </c>
      <c r="BJ1251">
        <v>1</v>
      </c>
      <c r="BK1251">
        <v>1</v>
      </c>
      <c r="BL1251">
        <v>1</v>
      </c>
      <c r="BM1251">
        <v>1</v>
      </c>
      <c r="BN1251">
        <v>1</v>
      </c>
      <c r="BO1251">
        <v>1</v>
      </c>
      <c r="BP1251">
        <v>1</v>
      </c>
      <c r="BQ1251">
        <v>1</v>
      </c>
      <c r="BR1251">
        <v>1</v>
      </c>
      <c r="BS1251">
        <v>1</v>
      </c>
      <c r="BT1251">
        <v>1</v>
      </c>
      <c r="BU1251">
        <v>1</v>
      </c>
      <c r="BV1251">
        <v>1</v>
      </c>
      <c r="BW1251">
        <v>1</v>
      </c>
    </row>
    <row r="1252" spans="1:75" x14ac:dyDescent="0.25">
      <c r="A1252">
        <v>2449000</v>
      </c>
      <c r="B1252">
        <v>2</v>
      </c>
      <c r="C1252" s="1">
        <v>29221</v>
      </c>
      <c r="D1252">
        <v>1</v>
      </c>
      <c r="E1252">
        <v>32.4</v>
      </c>
      <c r="F1252">
        <v>139.1</v>
      </c>
      <c r="G1252">
        <v>21</v>
      </c>
      <c r="H1252">
        <v>12</v>
      </c>
      <c r="I1252">
        <v>1</v>
      </c>
      <c r="J1252">
        <v>1</v>
      </c>
      <c r="K1252">
        <v>0</v>
      </c>
      <c r="L1252">
        <v>973.09997558593795</v>
      </c>
      <c r="M1252">
        <v>1</v>
      </c>
      <c r="N1252">
        <v>0</v>
      </c>
      <c r="O1252">
        <v>0</v>
      </c>
      <c r="P1252">
        <v>0</v>
      </c>
      <c r="Q1252">
        <v>0</v>
      </c>
      <c r="R1252">
        <v>0</v>
      </c>
      <c r="S1252">
        <v>0</v>
      </c>
      <c r="T1252">
        <v>23.2</v>
      </c>
      <c r="U1252">
        <v>0</v>
      </c>
      <c r="V1252">
        <v>2</v>
      </c>
      <c r="W1252">
        <v>3.4</v>
      </c>
      <c r="X1252">
        <v>10.199999999999999</v>
      </c>
      <c r="Y1252">
        <v>0</v>
      </c>
      <c r="Z1252">
        <v>0</v>
      </c>
      <c r="AA1252">
        <v>0</v>
      </c>
      <c r="AB1252">
        <v>0</v>
      </c>
      <c r="AC1252">
        <v>0</v>
      </c>
      <c r="AD1252">
        <v>0</v>
      </c>
      <c r="AE1252">
        <v>0</v>
      </c>
      <c r="AF1252">
        <v>0</v>
      </c>
      <c r="AG1252">
        <v>2</v>
      </c>
      <c r="AH1252">
        <v>32.4</v>
      </c>
      <c r="AI1252">
        <v>21.2</v>
      </c>
      <c r="AJ1252">
        <v>4.5</v>
      </c>
      <c r="AK1252">
        <v>5.4</v>
      </c>
      <c r="AL1252">
        <v>4.2</v>
      </c>
      <c r="AM1252">
        <v>10.4</v>
      </c>
      <c r="AN1252">
        <v>20.2</v>
      </c>
      <c r="AO1252">
        <v>0</v>
      </c>
      <c r="AP1252">
        <v>0</v>
      </c>
      <c r="AQ1252">
        <v>0</v>
      </c>
      <c r="AR1252">
        <v>0</v>
      </c>
      <c r="AS1252">
        <v>1</v>
      </c>
      <c r="AT1252">
        <v>1</v>
      </c>
      <c r="AU1252">
        <v>1</v>
      </c>
      <c r="AV1252">
        <v>1</v>
      </c>
      <c r="AW1252">
        <v>1</v>
      </c>
      <c r="AX1252">
        <v>1</v>
      </c>
      <c r="AY1252">
        <v>1</v>
      </c>
      <c r="AZ1252">
        <v>1</v>
      </c>
      <c r="BA1252">
        <v>1</v>
      </c>
      <c r="BB1252">
        <v>1</v>
      </c>
      <c r="BC1252">
        <v>1</v>
      </c>
      <c r="BD1252">
        <v>1</v>
      </c>
      <c r="BE1252">
        <v>1</v>
      </c>
      <c r="BF1252">
        <v>1</v>
      </c>
      <c r="BG1252">
        <v>1</v>
      </c>
      <c r="BH1252">
        <v>1</v>
      </c>
      <c r="BI1252">
        <v>1</v>
      </c>
      <c r="BJ1252">
        <v>1</v>
      </c>
      <c r="BK1252">
        <v>1</v>
      </c>
      <c r="BL1252">
        <v>1</v>
      </c>
      <c r="BM1252">
        <v>1</v>
      </c>
      <c r="BN1252">
        <v>1</v>
      </c>
      <c r="BO1252">
        <v>1</v>
      </c>
      <c r="BP1252">
        <v>1</v>
      </c>
      <c r="BQ1252">
        <v>1</v>
      </c>
      <c r="BR1252">
        <v>1</v>
      </c>
      <c r="BS1252">
        <v>1</v>
      </c>
      <c r="BT1252">
        <v>1</v>
      </c>
      <c r="BU1252">
        <v>1</v>
      </c>
      <c r="BV1252">
        <v>1</v>
      </c>
      <c r="BW1252">
        <v>1</v>
      </c>
    </row>
    <row r="1253" spans="1:75" x14ac:dyDescent="0.25">
      <c r="A1253">
        <v>2449000</v>
      </c>
      <c r="B1253">
        <v>2</v>
      </c>
      <c r="C1253" s="1">
        <v>29252</v>
      </c>
      <c r="D1253">
        <v>1</v>
      </c>
      <c r="F1253">
        <v>89.6</v>
      </c>
      <c r="J1253">
        <v>2</v>
      </c>
      <c r="K1253">
        <v>0</v>
      </c>
      <c r="L1253">
        <v>973.09997558593795</v>
      </c>
      <c r="M1253">
        <v>1</v>
      </c>
      <c r="P1253">
        <v>0</v>
      </c>
      <c r="Q1253">
        <v>0</v>
      </c>
      <c r="R1253">
        <v>0</v>
      </c>
      <c r="S1253">
        <v>0</v>
      </c>
      <c r="T1253">
        <v>0</v>
      </c>
      <c r="U1253">
        <v>0</v>
      </c>
      <c r="V1253">
        <v>0</v>
      </c>
      <c r="W1253">
        <v>0</v>
      </c>
      <c r="X1253">
        <v>1.2</v>
      </c>
      <c r="Y1253">
        <v>0</v>
      </c>
      <c r="Z1253">
        <v>0</v>
      </c>
      <c r="AA1253">
        <v>0</v>
      </c>
      <c r="AB1253">
        <v>0</v>
      </c>
      <c r="AC1253">
        <v>0</v>
      </c>
      <c r="AD1253">
        <v>0</v>
      </c>
      <c r="AE1253">
        <v>2</v>
      </c>
      <c r="AF1253">
        <v>3.1</v>
      </c>
      <c r="AG1253">
        <v>0</v>
      </c>
      <c r="AH1253">
        <v>0</v>
      </c>
      <c r="AI1253">
        <v>0</v>
      </c>
      <c r="AJ1253">
        <v>2</v>
      </c>
      <c r="AK1253">
        <v>10.4</v>
      </c>
      <c r="AL1253">
        <v>15.6</v>
      </c>
      <c r="AM1253">
        <v>4.3</v>
      </c>
      <c r="AN1253">
        <v>2</v>
      </c>
      <c r="AO1253">
        <v>1.4</v>
      </c>
      <c r="AP1253">
        <v>0</v>
      </c>
      <c r="AS1253">
        <v>1</v>
      </c>
      <c r="AT1253">
        <v>1</v>
      </c>
      <c r="AU1253">
        <v>1</v>
      </c>
      <c r="AV1253">
        <v>1</v>
      </c>
      <c r="AW1253">
        <v>1</v>
      </c>
      <c r="AX1253">
        <v>1</v>
      </c>
      <c r="AY1253">
        <v>1</v>
      </c>
      <c r="AZ1253">
        <v>1</v>
      </c>
      <c r="BA1253">
        <v>1</v>
      </c>
      <c r="BB1253">
        <v>1</v>
      </c>
      <c r="BC1253">
        <v>1</v>
      </c>
      <c r="BD1253">
        <v>1</v>
      </c>
      <c r="BE1253">
        <v>1</v>
      </c>
      <c r="BF1253">
        <v>1</v>
      </c>
      <c r="BG1253">
        <v>1</v>
      </c>
      <c r="BH1253">
        <v>1</v>
      </c>
      <c r="BI1253">
        <v>1</v>
      </c>
      <c r="BJ1253">
        <v>1</v>
      </c>
      <c r="BK1253">
        <v>1</v>
      </c>
      <c r="BL1253">
        <v>1</v>
      </c>
      <c r="BM1253">
        <v>1</v>
      </c>
      <c r="BN1253">
        <v>1</v>
      </c>
      <c r="BO1253">
        <v>1</v>
      </c>
      <c r="BP1253">
        <v>1</v>
      </c>
      <c r="BQ1253">
        <v>1</v>
      </c>
      <c r="BR1253">
        <v>1</v>
      </c>
      <c r="BS1253">
        <v>1</v>
      </c>
      <c r="BT1253">
        <v>1</v>
      </c>
      <c r="BU1253">
        <v>1</v>
      </c>
      <c r="BV1253">
        <v>0</v>
      </c>
      <c r="BW1253">
        <v>0</v>
      </c>
    </row>
    <row r="1254" spans="1:75" x14ac:dyDescent="0.25">
      <c r="A1254">
        <v>2449000</v>
      </c>
      <c r="B1254">
        <v>2</v>
      </c>
      <c r="C1254" s="1">
        <v>29281</v>
      </c>
      <c r="D1254">
        <v>1</v>
      </c>
      <c r="E1254">
        <v>31.5</v>
      </c>
      <c r="F1254">
        <v>80</v>
      </c>
      <c r="G1254">
        <v>10</v>
      </c>
      <c r="H1254">
        <v>6</v>
      </c>
      <c r="I1254">
        <v>1</v>
      </c>
      <c r="J1254">
        <v>1</v>
      </c>
      <c r="K1254">
        <v>0</v>
      </c>
      <c r="L1254">
        <v>973.09997558593795</v>
      </c>
      <c r="M1254">
        <v>1</v>
      </c>
      <c r="N1254">
        <v>0</v>
      </c>
      <c r="O1254">
        <v>0</v>
      </c>
      <c r="P1254">
        <v>0</v>
      </c>
      <c r="Q1254">
        <v>0</v>
      </c>
      <c r="R1254">
        <v>0</v>
      </c>
      <c r="S1254">
        <v>0</v>
      </c>
      <c r="T1254">
        <v>0</v>
      </c>
      <c r="U1254">
        <v>0</v>
      </c>
      <c r="V1254">
        <v>0</v>
      </c>
      <c r="W1254">
        <v>31.5</v>
      </c>
      <c r="X1254">
        <v>2.2999999999999998</v>
      </c>
      <c r="Y1254">
        <v>0</v>
      </c>
      <c r="Z1254">
        <v>2</v>
      </c>
      <c r="AA1254">
        <v>27.6</v>
      </c>
      <c r="AB1254">
        <v>0</v>
      </c>
      <c r="AC1254">
        <v>0</v>
      </c>
      <c r="AD1254">
        <v>0</v>
      </c>
      <c r="AE1254">
        <v>0</v>
      </c>
      <c r="AF1254">
        <v>0</v>
      </c>
      <c r="AG1254">
        <v>0</v>
      </c>
      <c r="AH1254">
        <v>0</v>
      </c>
      <c r="AI1254">
        <v>0</v>
      </c>
      <c r="AJ1254">
        <v>0</v>
      </c>
      <c r="AK1254">
        <v>0</v>
      </c>
      <c r="AL1254">
        <v>0</v>
      </c>
      <c r="AM1254">
        <v>0</v>
      </c>
      <c r="AN1254">
        <v>0</v>
      </c>
      <c r="AO1254">
        <v>0</v>
      </c>
      <c r="AP1254">
        <v>0</v>
      </c>
      <c r="AQ1254">
        <v>12.4</v>
      </c>
      <c r="AR1254">
        <v>4.2</v>
      </c>
      <c r="AS1254">
        <v>1</v>
      </c>
      <c r="AT1254">
        <v>1</v>
      </c>
      <c r="AU1254">
        <v>1</v>
      </c>
      <c r="AV1254">
        <v>1</v>
      </c>
      <c r="AW1254">
        <v>1</v>
      </c>
      <c r="AX1254">
        <v>1</v>
      </c>
      <c r="AY1254">
        <v>1</v>
      </c>
      <c r="AZ1254">
        <v>1</v>
      </c>
      <c r="BA1254">
        <v>1</v>
      </c>
      <c r="BB1254">
        <v>1</v>
      </c>
      <c r="BC1254">
        <v>1</v>
      </c>
      <c r="BD1254">
        <v>1</v>
      </c>
      <c r="BE1254">
        <v>1</v>
      </c>
      <c r="BF1254">
        <v>1</v>
      </c>
      <c r="BG1254">
        <v>1</v>
      </c>
      <c r="BH1254">
        <v>1</v>
      </c>
      <c r="BI1254">
        <v>1</v>
      </c>
      <c r="BJ1254">
        <v>1</v>
      </c>
      <c r="BK1254">
        <v>1</v>
      </c>
      <c r="BL1254">
        <v>1</v>
      </c>
      <c r="BM1254">
        <v>1</v>
      </c>
      <c r="BN1254">
        <v>1</v>
      </c>
      <c r="BO1254">
        <v>1</v>
      </c>
      <c r="BP1254">
        <v>1</v>
      </c>
      <c r="BQ1254">
        <v>1</v>
      </c>
      <c r="BR1254">
        <v>1</v>
      </c>
      <c r="BS1254">
        <v>1</v>
      </c>
      <c r="BT1254">
        <v>1</v>
      </c>
      <c r="BU1254">
        <v>1</v>
      </c>
      <c r="BV1254">
        <v>1</v>
      </c>
      <c r="BW1254">
        <v>1</v>
      </c>
    </row>
    <row r="1255" spans="1:75" x14ac:dyDescent="0.25">
      <c r="A1255">
        <v>2449000</v>
      </c>
      <c r="B1255">
        <v>2</v>
      </c>
      <c r="C1255" s="1">
        <v>29312</v>
      </c>
      <c r="D1255">
        <v>1</v>
      </c>
      <c r="E1255">
        <v>46.9</v>
      </c>
      <c r="F1255">
        <v>64.3</v>
      </c>
      <c r="G1255">
        <v>15</v>
      </c>
      <c r="H1255">
        <v>2</v>
      </c>
      <c r="I1255">
        <v>1</v>
      </c>
      <c r="J1255">
        <v>1</v>
      </c>
      <c r="K1255">
        <v>0</v>
      </c>
      <c r="L1255">
        <v>973.09997558593795</v>
      </c>
      <c r="M1255">
        <v>1</v>
      </c>
      <c r="N1255">
        <v>0</v>
      </c>
      <c r="O1255">
        <v>0</v>
      </c>
      <c r="P1255">
        <v>0</v>
      </c>
      <c r="Q1255">
        <v>0</v>
      </c>
      <c r="R1255">
        <v>0</v>
      </c>
      <c r="S1255">
        <v>0</v>
      </c>
      <c r="T1255">
        <v>0</v>
      </c>
      <c r="U1255">
        <v>0</v>
      </c>
      <c r="V1255">
        <v>0</v>
      </c>
      <c r="W1255">
        <v>0</v>
      </c>
      <c r="X1255">
        <v>0</v>
      </c>
      <c r="Y1255">
        <v>0</v>
      </c>
      <c r="Z1255">
        <v>0</v>
      </c>
      <c r="AA1255">
        <v>17.399999999999999</v>
      </c>
      <c r="AB1255">
        <v>46.9</v>
      </c>
      <c r="AC1255">
        <v>0</v>
      </c>
      <c r="AD1255">
        <v>0</v>
      </c>
      <c r="AE1255">
        <v>0</v>
      </c>
      <c r="AF1255">
        <v>0</v>
      </c>
      <c r="AG1255">
        <v>0</v>
      </c>
      <c r="AH1255">
        <v>0</v>
      </c>
      <c r="AI1255">
        <v>0</v>
      </c>
      <c r="AJ1255">
        <v>0</v>
      </c>
      <c r="AK1255">
        <v>0</v>
      </c>
      <c r="AL1255">
        <v>0</v>
      </c>
      <c r="AM1255">
        <v>0</v>
      </c>
      <c r="AN1255">
        <v>0</v>
      </c>
      <c r="AO1255">
        <v>0</v>
      </c>
      <c r="AP1255">
        <v>0</v>
      </c>
      <c r="AQ1255">
        <v>0</v>
      </c>
      <c r="AS1255">
        <v>1</v>
      </c>
      <c r="AT1255">
        <v>1</v>
      </c>
      <c r="AU1255">
        <v>1</v>
      </c>
      <c r="AV1255">
        <v>1</v>
      </c>
      <c r="AW1255">
        <v>1</v>
      </c>
      <c r="AX1255">
        <v>1</v>
      </c>
      <c r="AY1255">
        <v>1</v>
      </c>
      <c r="AZ1255">
        <v>1</v>
      </c>
      <c r="BA1255">
        <v>1</v>
      </c>
      <c r="BB1255">
        <v>1</v>
      </c>
      <c r="BC1255">
        <v>1</v>
      </c>
      <c r="BD1255">
        <v>1</v>
      </c>
      <c r="BE1255">
        <v>1</v>
      </c>
      <c r="BF1255">
        <v>1</v>
      </c>
      <c r="BG1255">
        <v>1</v>
      </c>
      <c r="BH1255">
        <v>1</v>
      </c>
      <c r="BI1255">
        <v>1</v>
      </c>
      <c r="BJ1255">
        <v>1</v>
      </c>
      <c r="BK1255">
        <v>1</v>
      </c>
      <c r="BL1255">
        <v>1</v>
      </c>
      <c r="BM1255">
        <v>1</v>
      </c>
      <c r="BN1255">
        <v>1</v>
      </c>
      <c r="BO1255">
        <v>1</v>
      </c>
      <c r="BP1255">
        <v>1</v>
      </c>
      <c r="BQ1255">
        <v>1</v>
      </c>
      <c r="BR1255">
        <v>1</v>
      </c>
      <c r="BS1255">
        <v>1</v>
      </c>
      <c r="BT1255">
        <v>1</v>
      </c>
      <c r="BU1255">
        <v>1</v>
      </c>
      <c r="BV1255">
        <v>1</v>
      </c>
      <c r="BW1255">
        <v>0</v>
      </c>
    </row>
    <row r="1256" spans="1:75" x14ac:dyDescent="0.25">
      <c r="A1256">
        <v>2449000</v>
      </c>
      <c r="B1256">
        <v>2</v>
      </c>
      <c r="C1256" s="1">
        <v>29342</v>
      </c>
      <c r="D1256">
        <v>1</v>
      </c>
      <c r="E1256">
        <v>10.1</v>
      </c>
      <c r="F1256">
        <v>16.100000000000001</v>
      </c>
      <c r="G1256">
        <v>10</v>
      </c>
      <c r="H1256">
        <v>3</v>
      </c>
      <c r="I1256">
        <v>1</v>
      </c>
      <c r="J1256">
        <v>1</v>
      </c>
      <c r="K1256">
        <v>0</v>
      </c>
      <c r="L1256">
        <v>973.09997558593795</v>
      </c>
      <c r="M1256">
        <v>1</v>
      </c>
      <c r="N1256">
        <v>0</v>
      </c>
      <c r="O1256">
        <v>3.3</v>
      </c>
      <c r="P1256">
        <v>0</v>
      </c>
      <c r="Q1256">
        <v>0</v>
      </c>
      <c r="R1256">
        <v>0</v>
      </c>
      <c r="S1256">
        <v>0</v>
      </c>
      <c r="T1256">
        <v>0</v>
      </c>
      <c r="U1256">
        <v>0</v>
      </c>
      <c r="V1256">
        <v>0</v>
      </c>
      <c r="W1256">
        <v>10.1</v>
      </c>
      <c r="X1256">
        <v>0</v>
      </c>
      <c r="Y1256">
        <v>0</v>
      </c>
      <c r="Z1256">
        <v>0</v>
      </c>
      <c r="AA1256">
        <v>0</v>
      </c>
      <c r="AB1256">
        <v>0</v>
      </c>
      <c r="AC1256">
        <v>0</v>
      </c>
      <c r="AD1256">
        <v>0</v>
      </c>
      <c r="AE1256">
        <v>0</v>
      </c>
      <c r="AF1256">
        <v>0</v>
      </c>
      <c r="AG1256">
        <v>0</v>
      </c>
      <c r="AH1256">
        <v>0</v>
      </c>
      <c r="AI1256">
        <v>2.7</v>
      </c>
      <c r="AJ1256">
        <v>0</v>
      </c>
      <c r="AK1256">
        <v>0</v>
      </c>
      <c r="AL1256">
        <v>0</v>
      </c>
      <c r="AM1256">
        <v>0</v>
      </c>
      <c r="AN1256">
        <v>0</v>
      </c>
      <c r="AO1256">
        <v>0</v>
      </c>
      <c r="AP1256">
        <v>0</v>
      </c>
      <c r="AQ1256">
        <v>0</v>
      </c>
      <c r="AR1256">
        <v>0</v>
      </c>
      <c r="AS1256">
        <v>1</v>
      </c>
      <c r="AT1256">
        <v>1</v>
      </c>
      <c r="AU1256">
        <v>1</v>
      </c>
      <c r="AV1256">
        <v>1</v>
      </c>
      <c r="AW1256">
        <v>1</v>
      </c>
      <c r="AX1256">
        <v>1</v>
      </c>
      <c r="AY1256">
        <v>1</v>
      </c>
      <c r="AZ1256">
        <v>1</v>
      </c>
      <c r="BA1256">
        <v>1</v>
      </c>
      <c r="BB1256">
        <v>1</v>
      </c>
      <c r="BC1256">
        <v>1</v>
      </c>
      <c r="BD1256">
        <v>1</v>
      </c>
      <c r="BE1256">
        <v>1</v>
      </c>
      <c r="BF1256">
        <v>1</v>
      </c>
      <c r="BG1256">
        <v>1</v>
      </c>
      <c r="BH1256">
        <v>1</v>
      </c>
      <c r="BI1256">
        <v>1</v>
      </c>
      <c r="BJ1256">
        <v>1</v>
      </c>
      <c r="BK1256">
        <v>1</v>
      </c>
      <c r="BL1256">
        <v>1</v>
      </c>
      <c r="BM1256">
        <v>1</v>
      </c>
      <c r="BN1256">
        <v>1</v>
      </c>
      <c r="BO1256">
        <v>1</v>
      </c>
      <c r="BP1256">
        <v>1</v>
      </c>
      <c r="BQ1256">
        <v>1</v>
      </c>
      <c r="BR1256">
        <v>1</v>
      </c>
      <c r="BS1256">
        <v>1</v>
      </c>
      <c r="BT1256">
        <v>1</v>
      </c>
      <c r="BU1256">
        <v>1</v>
      </c>
      <c r="BV1256">
        <v>1</v>
      </c>
      <c r="BW1256">
        <v>1</v>
      </c>
    </row>
    <row r="1257" spans="1:75" x14ac:dyDescent="0.25">
      <c r="A1257">
        <v>2449000</v>
      </c>
      <c r="B1257">
        <v>2</v>
      </c>
      <c r="C1257" s="1">
        <v>29373</v>
      </c>
      <c r="D1257">
        <v>1</v>
      </c>
      <c r="E1257">
        <v>26.9</v>
      </c>
      <c r="F1257">
        <v>53.3</v>
      </c>
      <c r="G1257">
        <v>26</v>
      </c>
      <c r="H1257">
        <v>7</v>
      </c>
      <c r="I1257">
        <v>1</v>
      </c>
      <c r="J1257">
        <v>1</v>
      </c>
      <c r="K1257">
        <v>0</v>
      </c>
      <c r="L1257">
        <v>973.09997558593795</v>
      </c>
      <c r="M1257">
        <v>1</v>
      </c>
      <c r="N1257">
        <v>0</v>
      </c>
      <c r="O1257">
        <v>0</v>
      </c>
      <c r="P1257">
        <v>2</v>
      </c>
      <c r="Q1257">
        <v>0</v>
      </c>
      <c r="R1257">
        <v>0</v>
      </c>
      <c r="S1257">
        <v>0</v>
      </c>
      <c r="T1257">
        <v>0</v>
      </c>
      <c r="U1257">
        <v>0</v>
      </c>
      <c r="V1257">
        <v>0</v>
      </c>
      <c r="W1257">
        <v>0</v>
      </c>
      <c r="X1257">
        <v>0</v>
      </c>
      <c r="Y1257">
        <v>0</v>
      </c>
      <c r="Z1257">
        <v>0</v>
      </c>
      <c r="AA1257">
        <v>3.2</v>
      </c>
      <c r="AB1257">
        <v>0</v>
      </c>
      <c r="AC1257">
        <v>0</v>
      </c>
      <c r="AD1257">
        <v>0</v>
      </c>
      <c r="AE1257">
        <v>0</v>
      </c>
      <c r="AF1257">
        <v>0</v>
      </c>
      <c r="AG1257">
        <v>2</v>
      </c>
      <c r="AH1257">
        <v>1</v>
      </c>
      <c r="AI1257">
        <v>4.2</v>
      </c>
      <c r="AJ1257">
        <v>0</v>
      </c>
      <c r="AK1257">
        <v>0</v>
      </c>
      <c r="AL1257">
        <v>14</v>
      </c>
      <c r="AM1257">
        <v>26.9</v>
      </c>
      <c r="AN1257">
        <v>0</v>
      </c>
      <c r="AO1257">
        <v>0</v>
      </c>
      <c r="AP1257">
        <v>0</v>
      </c>
      <c r="AQ1257">
        <v>0</v>
      </c>
      <c r="AS1257">
        <v>1</v>
      </c>
      <c r="AT1257">
        <v>1</v>
      </c>
      <c r="AU1257">
        <v>1</v>
      </c>
      <c r="AV1257">
        <v>1</v>
      </c>
      <c r="AW1257">
        <v>1</v>
      </c>
      <c r="AX1257">
        <v>1</v>
      </c>
      <c r="AY1257">
        <v>1</v>
      </c>
      <c r="AZ1257">
        <v>1</v>
      </c>
      <c r="BA1257">
        <v>1</v>
      </c>
      <c r="BB1257">
        <v>1</v>
      </c>
      <c r="BC1257">
        <v>1</v>
      </c>
      <c r="BD1257">
        <v>1</v>
      </c>
      <c r="BE1257">
        <v>1</v>
      </c>
      <c r="BF1257">
        <v>1</v>
      </c>
      <c r="BG1257">
        <v>1</v>
      </c>
      <c r="BH1257">
        <v>1</v>
      </c>
      <c r="BI1257">
        <v>1</v>
      </c>
      <c r="BJ1257">
        <v>1</v>
      </c>
      <c r="BK1257">
        <v>1</v>
      </c>
      <c r="BL1257">
        <v>1</v>
      </c>
      <c r="BM1257">
        <v>1</v>
      </c>
      <c r="BN1257">
        <v>1</v>
      </c>
      <c r="BO1257">
        <v>1</v>
      </c>
      <c r="BP1257">
        <v>1</v>
      </c>
      <c r="BQ1257">
        <v>1</v>
      </c>
      <c r="BR1257">
        <v>1</v>
      </c>
      <c r="BS1257">
        <v>1</v>
      </c>
      <c r="BT1257">
        <v>1</v>
      </c>
      <c r="BU1257">
        <v>1</v>
      </c>
      <c r="BV1257">
        <v>1</v>
      </c>
      <c r="BW1257">
        <v>0</v>
      </c>
    </row>
    <row r="1258" spans="1:75" x14ac:dyDescent="0.25">
      <c r="A1258">
        <v>2449000</v>
      </c>
      <c r="B1258">
        <v>2</v>
      </c>
      <c r="C1258" s="1">
        <v>29403</v>
      </c>
      <c r="D1258">
        <v>1</v>
      </c>
      <c r="E1258">
        <v>70.2</v>
      </c>
      <c r="F1258">
        <v>99.3</v>
      </c>
      <c r="G1258">
        <v>11</v>
      </c>
      <c r="H1258">
        <v>5</v>
      </c>
      <c r="I1258">
        <v>1</v>
      </c>
      <c r="J1258">
        <v>1</v>
      </c>
      <c r="K1258">
        <v>0</v>
      </c>
      <c r="L1258">
        <v>973.09997558593795</v>
      </c>
      <c r="M1258">
        <v>1</v>
      </c>
      <c r="N1258">
        <v>0</v>
      </c>
      <c r="O1258">
        <v>6</v>
      </c>
      <c r="P1258">
        <v>2.8</v>
      </c>
      <c r="Q1258">
        <v>0</v>
      </c>
      <c r="R1258">
        <v>0</v>
      </c>
      <c r="S1258">
        <v>0</v>
      </c>
      <c r="T1258">
        <v>0</v>
      </c>
      <c r="U1258">
        <v>0</v>
      </c>
      <c r="V1258">
        <v>0</v>
      </c>
      <c r="W1258">
        <v>0</v>
      </c>
      <c r="X1258">
        <v>70.2</v>
      </c>
      <c r="Y1258">
        <v>0</v>
      </c>
      <c r="Z1258">
        <v>0</v>
      </c>
      <c r="AA1258">
        <v>0</v>
      </c>
      <c r="AB1258">
        <v>0</v>
      </c>
      <c r="AC1258">
        <v>0</v>
      </c>
      <c r="AD1258">
        <v>0</v>
      </c>
      <c r="AE1258">
        <v>0</v>
      </c>
      <c r="AF1258">
        <v>0</v>
      </c>
      <c r="AG1258">
        <v>0</v>
      </c>
      <c r="AH1258">
        <v>0</v>
      </c>
      <c r="AI1258">
        <v>0</v>
      </c>
      <c r="AJ1258">
        <v>0</v>
      </c>
      <c r="AK1258">
        <v>0</v>
      </c>
      <c r="AL1258">
        <v>0</v>
      </c>
      <c r="AM1258">
        <v>0</v>
      </c>
      <c r="AN1258">
        <v>3.2</v>
      </c>
      <c r="AO1258">
        <v>0</v>
      </c>
      <c r="AP1258">
        <v>0</v>
      </c>
      <c r="AQ1258">
        <v>0</v>
      </c>
      <c r="AR1258">
        <v>17.100000000000001</v>
      </c>
      <c r="AS1258">
        <v>1</v>
      </c>
      <c r="AT1258">
        <v>1</v>
      </c>
      <c r="AU1258">
        <v>1</v>
      </c>
      <c r="AV1258">
        <v>1</v>
      </c>
      <c r="AW1258">
        <v>1</v>
      </c>
      <c r="AX1258">
        <v>1</v>
      </c>
      <c r="AY1258">
        <v>1</v>
      </c>
      <c r="AZ1258">
        <v>1</v>
      </c>
      <c r="BA1258">
        <v>1</v>
      </c>
      <c r="BB1258">
        <v>1</v>
      </c>
      <c r="BC1258">
        <v>1</v>
      </c>
      <c r="BD1258">
        <v>1</v>
      </c>
      <c r="BE1258">
        <v>1</v>
      </c>
      <c r="BF1258">
        <v>1</v>
      </c>
      <c r="BG1258">
        <v>1</v>
      </c>
      <c r="BH1258">
        <v>1</v>
      </c>
      <c r="BI1258">
        <v>1</v>
      </c>
      <c r="BJ1258">
        <v>1</v>
      </c>
      <c r="BK1258">
        <v>1</v>
      </c>
      <c r="BL1258">
        <v>1</v>
      </c>
      <c r="BM1258">
        <v>1</v>
      </c>
      <c r="BN1258">
        <v>1</v>
      </c>
      <c r="BO1258">
        <v>1</v>
      </c>
      <c r="BP1258">
        <v>1</v>
      </c>
      <c r="BQ1258">
        <v>1</v>
      </c>
      <c r="BR1258">
        <v>1</v>
      </c>
      <c r="BS1258">
        <v>1</v>
      </c>
      <c r="BT1258">
        <v>1</v>
      </c>
      <c r="BU1258">
        <v>1</v>
      </c>
      <c r="BV1258">
        <v>1</v>
      </c>
      <c r="BW1258">
        <v>1</v>
      </c>
    </row>
    <row r="1259" spans="1:75" x14ac:dyDescent="0.25">
      <c r="A1259">
        <v>2449000</v>
      </c>
      <c r="B1259">
        <v>2</v>
      </c>
      <c r="C1259" s="1">
        <v>29434</v>
      </c>
      <c r="D1259">
        <v>1</v>
      </c>
      <c r="F1259">
        <v>66.3</v>
      </c>
      <c r="J1259">
        <v>2</v>
      </c>
      <c r="K1259">
        <v>0</v>
      </c>
      <c r="L1259">
        <v>973.09997558593795</v>
      </c>
      <c r="M1259">
        <v>1</v>
      </c>
      <c r="P1259">
        <v>0</v>
      </c>
      <c r="Q1259">
        <v>0</v>
      </c>
      <c r="R1259">
        <v>0</v>
      </c>
      <c r="S1259">
        <v>0</v>
      </c>
      <c r="T1259">
        <v>3.2</v>
      </c>
      <c r="U1259">
        <v>0</v>
      </c>
      <c r="V1259">
        <v>0</v>
      </c>
      <c r="W1259">
        <v>0</v>
      </c>
      <c r="X1259">
        <v>0</v>
      </c>
      <c r="Y1259">
        <v>0</v>
      </c>
      <c r="Z1259">
        <v>0</v>
      </c>
      <c r="AA1259">
        <v>0</v>
      </c>
      <c r="AB1259">
        <v>0</v>
      </c>
      <c r="AC1259">
        <v>0</v>
      </c>
      <c r="AD1259">
        <v>0</v>
      </c>
      <c r="AE1259">
        <v>0</v>
      </c>
      <c r="AF1259">
        <v>2</v>
      </c>
      <c r="AG1259">
        <v>2.1</v>
      </c>
      <c r="AH1259">
        <v>0</v>
      </c>
      <c r="AI1259">
        <v>1.4</v>
      </c>
      <c r="AJ1259">
        <v>2</v>
      </c>
      <c r="AK1259">
        <v>1</v>
      </c>
      <c r="AL1259">
        <v>7.9</v>
      </c>
      <c r="AM1259">
        <v>4.2</v>
      </c>
      <c r="AN1259">
        <v>0</v>
      </c>
      <c r="AO1259">
        <v>0</v>
      </c>
      <c r="AP1259">
        <v>0</v>
      </c>
      <c r="AQ1259">
        <v>0</v>
      </c>
      <c r="AR1259">
        <v>0</v>
      </c>
      <c r="AS1259">
        <v>1</v>
      </c>
      <c r="AT1259">
        <v>1</v>
      </c>
      <c r="AU1259">
        <v>1</v>
      </c>
      <c r="AV1259">
        <v>1</v>
      </c>
      <c r="AW1259">
        <v>1</v>
      </c>
      <c r="AX1259">
        <v>1</v>
      </c>
      <c r="AY1259">
        <v>1</v>
      </c>
      <c r="AZ1259">
        <v>1</v>
      </c>
      <c r="BA1259">
        <v>1</v>
      </c>
      <c r="BB1259">
        <v>1</v>
      </c>
      <c r="BC1259">
        <v>1</v>
      </c>
      <c r="BD1259">
        <v>1</v>
      </c>
      <c r="BE1259">
        <v>1</v>
      </c>
      <c r="BF1259">
        <v>1</v>
      </c>
      <c r="BG1259">
        <v>1</v>
      </c>
      <c r="BH1259">
        <v>1</v>
      </c>
      <c r="BI1259">
        <v>1</v>
      </c>
      <c r="BJ1259">
        <v>1</v>
      </c>
      <c r="BK1259">
        <v>1</v>
      </c>
      <c r="BL1259">
        <v>1</v>
      </c>
      <c r="BM1259">
        <v>1</v>
      </c>
      <c r="BN1259">
        <v>1</v>
      </c>
      <c r="BO1259">
        <v>1</v>
      </c>
      <c r="BP1259">
        <v>1</v>
      </c>
      <c r="BQ1259">
        <v>1</v>
      </c>
      <c r="BR1259">
        <v>1</v>
      </c>
      <c r="BS1259">
        <v>1</v>
      </c>
      <c r="BT1259">
        <v>1</v>
      </c>
      <c r="BU1259">
        <v>1</v>
      </c>
      <c r="BV1259">
        <v>1</v>
      </c>
      <c r="BW1259">
        <v>1</v>
      </c>
    </row>
    <row r="1260" spans="1:75" x14ac:dyDescent="0.25">
      <c r="A1260">
        <v>2449000</v>
      </c>
      <c r="B1260">
        <v>2</v>
      </c>
      <c r="C1260" s="1">
        <v>29465</v>
      </c>
      <c r="D1260">
        <v>1</v>
      </c>
      <c r="E1260">
        <v>42</v>
      </c>
      <c r="F1260">
        <v>129.6</v>
      </c>
      <c r="G1260">
        <v>9</v>
      </c>
      <c r="H1260">
        <v>9</v>
      </c>
      <c r="I1260">
        <v>1</v>
      </c>
      <c r="J1260">
        <v>1</v>
      </c>
      <c r="K1260">
        <v>0</v>
      </c>
      <c r="L1260">
        <v>973.09997558593795</v>
      </c>
      <c r="M1260">
        <v>1</v>
      </c>
      <c r="N1260">
        <v>0</v>
      </c>
      <c r="O1260">
        <v>0</v>
      </c>
      <c r="P1260">
        <v>8.3000000000000007</v>
      </c>
      <c r="Q1260">
        <v>0</v>
      </c>
      <c r="R1260">
        <v>0</v>
      </c>
      <c r="S1260">
        <v>0</v>
      </c>
      <c r="T1260">
        <v>0</v>
      </c>
      <c r="U1260">
        <v>0</v>
      </c>
      <c r="V1260">
        <v>42</v>
      </c>
      <c r="W1260">
        <v>26</v>
      </c>
      <c r="X1260">
        <v>0</v>
      </c>
      <c r="Y1260">
        <v>0</v>
      </c>
      <c r="Z1260">
        <v>0</v>
      </c>
      <c r="AA1260">
        <v>0</v>
      </c>
      <c r="AB1260">
        <v>0</v>
      </c>
      <c r="AC1260">
        <v>0</v>
      </c>
      <c r="AD1260">
        <v>0</v>
      </c>
      <c r="AE1260">
        <v>3.3</v>
      </c>
      <c r="AF1260">
        <v>1.2</v>
      </c>
      <c r="AG1260">
        <v>15.8</v>
      </c>
      <c r="AH1260">
        <v>19.100000000000001</v>
      </c>
      <c r="AI1260">
        <v>11.9</v>
      </c>
      <c r="AJ1260">
        <v>0</v>
      </c>
      <c r="AK1260">
        <v>0</v>
      </c>
      <c r="AL1260">
        <v>0</v>
      </c>
      <c r="AM1260">
        <v>0</v>
      </c>
      <c r="AN1260">
        <v>0</v>
      </c>
      <c r="AO1260">
        <v>2</v>
      </c>
      <c r="AP1260">
        <v>0</v>
      </c>
      <c r="AQ1260">
        <v>0</v>
      </c>
      <c r="AS1260">
        <v>1</v>
      </c>
      <c r="AT1260">
        <v>1</v>
      </c>
      <c r="AU1260">
        <v>1</v>
      </c>
      <c r="AV1260">
        <v>1</v>
      </c>
      <c r="AW1260">
        <v>1</v>
      </c>
      <c r="AX1260">
        <v>1</v>
      </c>
      <c r="AY1260">
        <v>1</v>
      </c>
      <c r="AZ1260">
        <v>1</v>
      </c>
      <c r="BA1260">
        <v>1</v>
      </c>
      <c r="BB1260">
        <v>1</v>
      </c>
      <c r="BC1260">
        <v>1</v>
      </c>
      <c r="BD1260">
        <v>1</v>
      </c>
      <c r="BE1260">
        <v>1</v>
      </c>
      <c r="BF1260">
        <v>1</v>
      </c>
      <c r="BG1260">
        <v>1</v>
      </c>
      <c r="BH1260">
        <v>1</v>
      </c>
      <c r="BI1260">
        <v>1</v>
      </c>
      <c r="BJ1260">
        <v>1</v>
      </c>
      <c r="BK1260">
        <v>1</v>
      </c>
      <c r="BL1260">
        <v>1</v>
      </c>
      <c r="BM1260">
        <v>1</v>
      </c>
      <c r="BN1260">
        <v>1</v>
      </c>
      <c r="BO1260">
        <v>1</v>
      </c>
      <c r="BP1260">
        <v>1</v>
      </c>
      <c r="BQ1260">
        <v>1</v>
      </c>
      <c r="BR1260">
        <v>1</v>
      </c>
      <c r="BS1260">
        <v>1</v>
      </c>
      <c r="BT1260">
        <v>1</v>
      </c>
      <c r="BU1260">
        <v>1</v>
      </c>
      <c r="BV1260">
        <v>1</v>
      </c>
      <c r="BW1260">
        <v>0</v>
      </c>
    </row>
    <row r="1261" spans="1:75" x14ac:dyDescent="0.25">
      <c r="A1261">
        <v>2449000</v>
      </c>
      <c r="B1261">
        <v>2</v>
      </c>
      <c r="C1261" s="1">
        <v>29495</v>
      </c>
      <c r="D1261">
        <v>1</v>
      </c>
      <c r="E1261">
        <v>25.6</v>
      </c>
      <c r="F1261">
        <v>40.4</v>
      </c>
      <c r="G1261">
        <v>8</v>
      </c>
      <c r="H1261">
        <v>4</v>
      </c>
      <c r="I1261">
        <v>1</v>
      </c>
      <c r="J1261">
        <v>1</v>
      </c>
      <c r="K1261">
        <v>0</v>
      </c>
      <c r="L1261">
        <v>973.09997558593795</v>
      </c>
      <c r="M1261">
        <v>1</v>
      </c>
      <c r="N1261">
        <v>0</v>
      </c>
      <c r="O1261">
        <v>0</v>
      </c>
      <c r="P1261">
        <v>0</v>
      </c>
      <c r="Q1261">
        <v>0</v>
      </c>
      <c r="R1261">
        <v>0</v>
      </c>
      <c r="S1261">
        <v>0</v>
      </c>
      <c r="T1261">
        <v>0</v>
      </c>
      <c r="U1261">
        <v>25.6</v>
      </c>
      <c r="V1261">
        <v>0</v>
      </c>
      <c r="W1261">
        <v>0</v>
      </c>
      <c r="X1261">
        <v>4.2</v>
      </c>
      <c r="Y1261">
        <v>0</v>
      </c>
      <c r="Z1261">
        <v>0</v>
      </c>
      <c r="AA1261">
        <v>0</v>
      </c>
      <c r="AB1261">
        <v>2.4</v>
      </c>
      <c r="AC1261">
        <v>0</v>
      </c>
      <c r="AD1261">
        <v>0</v>
      </c>
      <c r="AE1261">
        <v>0</v>
      </c>
      <c r="AF1261">
        <v>0</v>
      </c>
      <c r="AG1261">
        <v>0</v>
      </c>
      <c r="AH1261">
        <v>0</v>
      </c>
      <c r="AI1261">
        <v>0</v>
      </c>
      <c r="AJ1261">
        <v>0</v>
      </c>
      <c r="AK1261">
        <v>0</v>
      </c>
      <c r="AL1261">
        <v>0</v>
      </c>
      <c r="AM1261">
        <v>0</v>
      </c>
      <c r="AN1261">
        <v>0</v>
      </c>
      <c r="AO1261">
        <v>8.1999999999999993</v>
      </c>
      <c r="AP1261">
        <v>0</v>
      </c>
      <c r="AQ1261">
        <v>0</v>
      </c>
      <c r="AR1261">
        <v>0</v>
      </c>
      <c r="AS1261">
        <v>1</v>
      </c>
      <c r="AT1261">
        <v>1</v>
      </c>
      <c r="AU1261">
        <v>1</v>
      </c>
      <c r="AV1261">
        <v>1</v>
      </c>
      <c r="AW1261">
        <v>1</v>
      </c>
      <c r="AX1261">
        <v>1</v>
      </c>
      <c r="AY1261">
        <v>1</v>
      </c>
      <c r="AZ1261">
        <v>1</v>
      </c>
      <c r="BA1261">
        <v>1</v>
      </c>
      <c r="BB1261">
        <v>1</v>
      </c>
      <c r="BC1261">
        <v>1</v>
      </c>
      <c r="BD1261">
        <v>1</v>
      </c>
      <c r="BE1261">
        <v>1</v>
      </c>
      <c r="BF1261">
        <v>1</v>
      </c>
      <c r="BG1261">
        <v>1</v>
      </c>
      <c r="BH1261">
        <v>1</v>
      </c>
      <c r="BI1261">
        <v>1</v>
      </c>
      <c r="BJ1261">
        <v>1</v>
      </c>
      <c r="BK1261">
        <v>1</v>
      </c>
      <c r="BL1261">
        <v>1</v>
      </c>
      <c r="BM1261">
        <v>1</v>
      </c>
      <c r="BN1261">
        <v>1</v>
      </c>
      <c r="BO1261">
        <v>1</v>
      </c>
      <c r="BP1261">
        <v>1</v>
      </c>
      <c r="BQ1261">
        <v>1</v>
      </c>
      <c r="BR1261">
        <v>1</v>
      </c>
      <c r="BS1261">
        <v>1</v>
      </c>
      <c r="BT1261">
        <v>1</v>
      </c>
      <c r="BU1261">
        <v>1</v>
      </c>
      <c r="BV1261">
        <v>1</v>
      </c>
      <c r="BW1261">
        <v>1</v>
      </c>
    </row>
    <row r="1262" spans="1:75" x14ac:dyDescent="0.25">
      <c r="A1262">
        <v>2449000</v>
      </c>
      <c r="B1262">
        <v>2</v>
      </c>
      <c r="C1262" s="1">
        <v>29526</v>
      </c>
      <c r="D1262">
        <v>1</v>
      </c>
      <c r="E1262">
        <v>40.200000000000003</v>
      </c>
      <c r="F1262">
        <v>57.8</v>
      </c>
      <c r="G1262">
        <v>30</v>
      </c>
      <c r="H1262">
        <v>5</v>
      </c>
      <c r="I1262">
        <v>1</v>
      </c>
      <c r="J1262">
        <v>1</v>
      </c>
      <c r="K1262">
        <v>0</v>
      </c>
      <c r="L1262">
        <v>973.09997558593795</v>
      </c>
      <c r="M1262">
        <v>1</v>
      </c>
      <c r="N1262">
        <v>0</v>
      </c>
      <c r="O1262">
        <v>0</v>
      </c>
      <c r="P1262">
        <v>0</v>
      </c>
      <c r="Q1262">
        <v>0</v>
      </c>
      <c r="R1262">
        <v>0</v>
      </c>
      <c r="S1262">
        <v>0</v>
      </c>
      <c r="T1262">
        <v>2.4</v>
      </c>
      <c r="U1262">
        <v>0</v>
      </c>
      <c r="V1262">
        <v>3.2</v>
      </c>
      <c r="W1262">
        <v>0</v>
      </c>
      <c r="X1262">
        <v>1.4</v>
      </c>
      <c r="Y1262">
        <v>0</v>
      </c>
      <c r="Z1262">
        <v>0</v>
      </c>
      <c r="AA1262">
        <v>0</v>
      </c>
      <c r="AB1262">
        <v>0</v>
      </c>
      <c r="AC1262">
        <v>0</v>
      </c>
      <c r="AD1262">
        <v>0</v>
      </c>
      <c r="AE1262">
        <v>0</v>
      </c>
      <c r="AF1262">
        <v>0</v>
      </c>
      <c r="AG1262">
        <v>0</v>
      </c>
      <c r="AH1262">
        <v>0</v>
      </c>
      <c r="AI1262">
        <v>0</v>
      </c>
      <c r="AJ1262">
        <v>0</v>
      </c>
      <c r="AK1262">
        <v>10.6</v>
      </c>
      <c r="AL1262">
        <v>0</v>
      </c>
      <c r="AM1262">
        <v>0</v>
      </c>
      <c r="AN1262">
        <v>0</v>
      </c>
      <c r="AO1262">
        <v>0</v>
      </c>
      <c r="AP1262">
        <v>0</v>
      </c>
      <c r="AQ1262">
        <v>40.200000000000003</v>
      </c>
      <c r="AS1262">
        <v>1</v>
      </c>
      <c r="AT1262">
        <v>1</v>
      </c>
      <c r="AU1262">
        <v>1</v>
      </c>
      <c r="AV1262">
        <v>1</v>
      </c>
      <c r="AW1262">
        <v>1</v>
      </c>
      <c r="AX1262">
        <v>1</v>
      </c>
      <c r="AY1262">
        <v>1</v>
      </c>
      <c r="AZ1262">
        <v>1</v>
      </c>
      <c r="BA1262">
        <v>1</v>
      </c>
      <c r="BB1262">
        <v>1</v>
      </c>
      <c r="BC1262">
        <v>1</v>
      </c>
      <c r="BD1262">
        <v>1</v>
      </c>
      <c r="BE1262">
        <v>1</v>
      </c>
      <c r="BF1262">
        <v>1</v>
      </c>
      <c r="BG1262">
        <v>1</v>
      </c>
      <c r="BH1262">
        <v>1</v>
      </c>
      <c r="BI1262">
        <v>1</v>
      </c>
      <c r="BJ1262">
        <v>1</v>
      </c>
      <c r="BK1262">
        <v>1</v>
      </c>
      <c r="BL1262">
        <v>1</v>
      </c>
      <c r="BM1262">
        <v>1</v>
      </c>
      <c r="BN1262">
        <v>1</v>
      </c>
      <c r="BO1262">
        <v>1</v>
      </c>
      <c r="BP1262">
        <v>1</v>
      </c>
      <c r="BQ1262">
        <v>1</v>
      </c>
      <c r="BR1262">
        <v>1</v>
      </c>
      <c r="BS1262">
        <v>1</v>
      </c>
      <c r="BT1262">
        <v>1</v>
      </c>
      <c r="BU1262">
        <v>1</v>
      </c>
      <c r="BV1262">
        <v>1</v>
      </c>
      <c r="BW1262">
        <v>0</v>
      </c>
    </row>
    <row r="1263" spans="1:75" x14ac:dyDescent="0.25">
      <c r="A1263">
        <v>2449000</v>
      </c>
      <c r="B1263">
        <v>2</v>
      </c>
      <c r="C1263" s="1">
        <v>29556</v>
      </c>
      <c r="D1263">
        <v>1</v>
      </c>
      <c r="E1263">
        <v>31.5</v>
      </c>
      <c r="F1263">
        <v>227.4</v>
      </c>
      <c r="G1263">
        <v>29</v>
      </c>
      <c r="H1263">
        <v>15</v>
      </c>
      <c r="I1263">
        <v>1</v>
      </c>
      <c r="J1263">
        <v>1</v>
      </c>
      <c r="K1263">
        <v>0</v>
      </c>
      <c r="L1263">
        <v>973.09997558593795</v>
      </c>
      <c r="M1263">
        <v>1</v>
      </c>
      <c r="N1263">
        <v>0</v>
      </c>
      <c r="O1263">
        <v>1</v>
      </c>
      <c r="P1263">
        <v>12.5</v>
      </c>
      <c r="Q1263">
        <v>6.7</v>
      </c>
      <c r="R1263">
        <v>5</v>
      </c>
      <c r="S1263">
        <v>20.6</v>
      </c>
      <c r="T1263">
        <v>0</v>
      </c>
      <c r="U1263">
        <v>0</v>
      </c>
      <c r="V1263">
        <v>0</v>
      </c>
      <c r="W1263">
        <v>0</v>
      </c>
      <c r="X1263">
        <v>24.1</v>
      </c>
      <c r="Y1263">
        <v>19.600000000000001</v>
      </c>
      <c r="Z1263">
        <v>11.7</v>
      </c>
      <c r="AA1263">
        <v>0</v>
      </c>
      <c r="AB1263">
        <v>0</v>
      </c>
      <c r="AC1263">
        <v>0</v>
      </c>
      <c r="AD1263">
        <v>0</v>
      </c>
      <c r="AE1263">
        <v>0</v>
      </c>
      <c r="AF1263">
        <v>0</v>
      </c>
      <c r="AG1263">
        <v>4.0999999999999996</v>
      </c>
      <c r="AH1263">
        <v>16.399999999999999</v>
      </c>
      <c r="AI1263">
        <v>21.2</v>
      </c>
      <c r="AJ1263">
        <v>16</v>
      </c>
      <c r="AK1263">
        <v>0</v>
      </c>
      <c r="AL1263">
        <v>0</v>
      </c>
      <c r="AM1263">
        <v>0</v>
      </c>
      <c r="AN1263">
        <v>0</v>
      </c>
      <c r="AO1263">
        <v>16.600000000000001</v>
      </c>
      <c r="AP1263">
        <v>31.5</v>
      </c>
      <c r="AQ1263">
        <v>20.399999999999999</v>
      </c>
      <c r="AR1263">
        <v>0</v>
      </c>
      <c r="AS1263">
        <v>1</v>
      </c>
      <c r="AT1263">
        <v>1</v>
      </c>
      <c r="AU1263">
        <v>1</v>
      </c>
      <c r="AV1263">
        <v>1</v>
      </c>
      <c r="AW1263">
        <v>1</v>
      </c>
      <c r="AX1263">
        <v>1</v>
      </c>
      <c r="AY1263">
        <v>1</v>
      </c>
      <c r="AZ1263">
        <v>1</v>
      </c>
      <c r="BA1263">
        <v>1</v>
      </c>
      <c r="BB1263">
        <v>1</v>
      </c>
      <c r="BC1263">
        <v>1</v>
      </c>
      <c r="BD1263">
        <v>1</v>
      </c>
      <c r="BE1263">
        <v>1</v>
      </c>
      <c r="BF1263">
        <v>1</v>
      </c>
      <c r="BG1263">
        <v>1</v>
      </c>
      <c r="BH1263">
        <v>1</v>
      </c>
      <c r="BI1263">
        <v>1</v>
      </c>
      <c r="BJ1263">
        <v>1</v>
      </c>
      <c r="BK1263">
        <v>1</v>
      </c>
      <c r="BL1263">
        <v>1</v>
      </c>
      <c r="BM1263">
        <v>1</v>
      </c>
      <c r="BN1263">
        <v>1</v>
      </c>
      <c r="BO1263">
        <v>1</v>
      </c>
      <c r="BP1263">
        <v>1</v>
      </c>
      <c r="BQ1263">
        <v>1</v>
      </c>
      <c r="BR1263">
        <v>1</v>
      </c>
      <c r="BS1263">
        <v>1</v>
      </c>
      <c r="BT1263">
        <v>1</v>
      </c>
      <c r="BU1263">
        <v>1</v>
      </c>
      <c r="BV1263">
        <v>1</v>
      </c>
      <c r="BW1263">
        <v>1</v>
      </c>
    </row>
    <row r="1264" spans="1:75" x14ac:dyDescent="0.25">
      <c r="A1264">
        <v>2449000</v>
      </c>
      <c r="B1264">
        <v>2</v>
      </c>
      <c r="C1264" s="1">
        <v>29587</v>
      </c>
      <c r="D1264">
        <v>1</v>
      </c>
      <c r="E1264">
        <v>42.4</v>
      </c>
      <c r="F1264">
        <v>176.6</v>
      </c>
      <c r="G1264">
        <v>7</v>
      </c>
      <c r="H1264">
        <v>13</v>
      </c>
      <c r="I1264">
        <v>1</v>
      </c>
      <c r="J1264">
        <v>1</v>
      </c>
      <c r="K1264">
        <v>0</v>
      </c>
      <c r="L1264">
        <v>988.09997558593795</v>
      </c>
      <c r="M1264">
        <v>1</v>
      </c>
      <c r="N1264">
        <v>0</v>
      </c>
      <c r="O1264">
        <v>0</v>
      </c>
      <c r="P1264">
        <v>0</v>
      </c>
      <c r="Q1264">
        <v>0</v>
      </c>
      <c r="R1264">
        <v>30.6</v>
      </c>
      <c r="S1264">
        <v>8</v>
      </c>
      <c r="T1264">
        <v>42.4</v>
      </c>
      <c r="U1264">
        <v>6.1</v>
      </c>
      <c r="V1264">
        <v>8</v>
      </c>
      <c r="W1264">
        <v>0</v>
      </c>
      <c r="X1264">
        <v>0</v>
      </c>
      <c r="Y1264">
        <v>2.6</v>
      </c>
      <c r="Z1264">
        <v>0</v>
      </c>
      <c r="AA1264">
        <v>0</v>
      </c>
      <c r="AB1264">
        <v>7.4</v>
      </c>
      <c r="AC1264">
        <v>1.2</v>
      </c>
      <c r="AD1264">
        <v>0</v>
      </c>
      <c r="AE1264">
        <v>25.3</v>
      </c>
      <c r="AF1264">
        <v>0</v>
      </c>
      <c r="AG1264">
        <v>11.8</v>
      </c>
      <c r="AH1264">
        <v>8</v>
      </c>
      <c r="AI1264">
        <v>0</v>
      </c>
      <c r="AJ1264">
        <v>6.8</v>
      </c>
      <c r="AK1264">
        <v>0</v>
      </c>
      <c r="AL1264">
        <v>0</v>
      </c>
      <c r="AM1264">
        <v>0</v>
      </c>
      <c r="AN1264">
        <v>0</v>
      </c>
      <c r="AO1264">
        <v>0</v>
      </c>
      <c r="AP1264">
        <v>0</v>
      </c>
      <c r="AQ1264">
        <v>0</v>
      </c>
      <c r="AR1264">
        <v>18.399999999999999</v>
      </c>
      <c r="AS1264">
        <v>1</v>
      </c>
      <c r="AT1264">
        <v>1</v>
      </c>
      <c r="AU1264">
        <v>1</v>
      </c>
      <c r="AV1264">
        <v>1</v>
      </c>
      <c r="AW1264">
        <v>1</v>
      </c>
      <c r="AX1264">
        <v>1</v>
      </c>
      <c r="AY1264">
        <v>1</v>
      </c>
      <c r="AZ1264">
        <v>1</v>
      </c>
      <c r="BA1264">
        <v>1</v>
      </c>
      <c r="BB1264">
        <v>1</v>
      </c>
      <c r="BC1264">
        <v>1</v>
      </c>
      <c r="BD1264">
        <v>1</v>
      </c>
      <c r="BE1264">
        <v>1</v>
      </c>
      <c r="BF1264">
        <v>1</v>
      </c>
      <c r="BG1264">
        <v>1</v>
      </c>
      <c r="BH1264">
        <v>1</v>
      </c>
      <c r="BI1264">
        <v>1</v>
      </c>
      <c r="BJ1264">
        <v>1</v>
      </c>
      <c r="BK1264">
        <v>1</v>
      </c>
      <c r="BL1264">
        <v>1</v>
      </c>
      <c r="BM1264">
        <v>1</v>
      </c>
      <c r="BN1264">
        <v>1</v>
      </c>
      <c r="BO1264">
        <v>1</v>
      </c>
      <c r="BP1264">
        <v>1</v>
      </c>
      <c r="BQ1264">
        <v>1</v>
      </c>
      <c r="BR1264">
        <v>1</v>
      </c>
      <c r="BS1264">
        <v>1</v>
      </c>
      <c r="BT1264">
        <v>1</v>
      </c>
      <c r="BU1264">
        <v>1</v>
      </c>
      <c r="BV1264">
        <v>1</v>
      </c>
      <c r="BW1264">
        <v>1</v>
      </c>
    </row>
    <row r="1265" spans="1:75" x14ac:dyDescent="0.25">
      <c r="A1265">
        <v>2449000</v>
      </c>
      <c r="B1265">
        <v>2</v>
      </c>
      <c r="C1265" s="1">
        <v>29618</v>
      </c>
      <c r="D1265">
        <v>1</v>
      </c>
      <c r="E1265">
        <v>35.6</v>
      </c>
      <c r="F1265">
        <v>79.400000000000006</v>
      </c>
      <c r="G1265">
        <v>22</v>
      </c>
      <c r="H1265">
        <v>6</v>
      </c>
      <c r="I1265">
        <v>1</v>
      </c>
      <c r="J1265">
        <v>1</v>
      </c>
      <c r="K1265">
        <v>0</v>
      </c>
      <c r="L1265">
        <v>988.09997558593795</v>
      </c>
      <c r="M1265">
        <v>1</v>
      </c>
      <c r="N1265">
        <v>0</v>
      </c>
      <c r="O1265">
        <v>0</v>
      </c>
      <c r="P1265">
        <v>0</v>
      </c>
      <c r="Q1265">
        <v>0</v>
      </c>
      <c r="R1265">
        <v>10.3</v>
      </c>
      <c r="S1265">
        <v>0</v>
      </c>
      <c r="T1265">
        <v>0</v>
      </c>
      <c r="U1265">
        <v>0</v>
      </c>
      <c r="V1265">
        <v>0</v>
      </c>
      <c r="W1265">
        <v>0</v>
      </c>
      <c r="X1265">
        <v>0</v>
      </c>
      <c r="Y1265">
        <v>3</v>
      </c>
      <c r="Z1265">
        <v>0</v>
      </c>
      <c r="AA1265">
        <v>0</v>
      </c>
      <c r="AB1265">
        <v>12.6</v>
      </c>
      <c r="AC1265">
        <v>0</v>
      </c>
      <c r="AD1265">
        <v>0</v>
      </c>
      <c r="AE1265">
        <v>0</v>
      </c>
      <c r="AF1265">
        <v>0</v>
      </c>
      <c r="AG1265">
        <v>0</v>
      </c>
      <c r="AH1265">
        <v>11.3</v>
      </c>
      <c r="AI1265">
        <v>35.6</v>
      </c>
      <c r="AJ1265">
        <v>0</v>
      </c>
      <c r="AK1265">
        <v>0</v>
      </c>
      <c r="AL1265">
        <v>0</v>
      </c>
      <c r="AM1265">
        <v>6.6</v>
      </c>
      <c r="AN1265">
        <v>0</v>
      </c>
      <c r="AO1265">
        <v>0</v>
      </c>
      <c r="AS1265">
        <v>1</v>
      </c>
      <c r="AT1265">
        <v>1</v>
      </c>
      <c r="AU1265">
        <v>1</v>
      </c>
      <c r="AV1265">
        <v>1</v>
      </c>
      <c r="AW1265">
        <v>1</v>
      </c>
      <c r="AX1265">
        <v>1</v>
      </c>
      <c r="AY1265">
        <v>1</v>
      </c>
      <c r="AZ1265">
        <v>1</v>
      </c>
      <c r="BA1265">
        <v>1</v>
      </c>
      <c r="BB1265">
        <v>1</v>
      </c>
      <c r="BC1265">
        <v>1</v>
      </c>
      <c r="BD1265">
        <v>1</v>
      </c>
      <c r="BE1265">
        <v>1</v>
      </c>
      <c r="BF1265">
        <v>1</v>
      </c>
      <c r="BG1265">
        <v>1</v>
      </c>
      <c r="BH1265">
        <v>1</v>
      </c>
      <c r="BI1265">
        <v>1</v>
      </c>
      <c r="BJ1265">
        <v>1</v>
      </c>
      <c r="BK1265">
        <v>1</v>
      </c>
      <c r="BL1265">
        <v>1</v>
      </c>
      <c r="BM1265">
        <v>1</v>
      </c>
      <c r="BN1265">
        <v>1</v>
      </c>
      <c r="BO1265">
        <v>1</v>
      </c>
      <c r="BP1265">
        <v>1</v>
      </c>
      <c r="BQ1265">
        <v>1</v>
      </c>
      <c r="BR1265">
        <v>1</v>
      </c>
      <c r="BS1265">
        <v>1</v>
      </c>
      <c r="BT1265">
        <v>1</v>
      </c>
      <c r="BU1265">
        <v>0</v>
      </c>
      <c r="BV1265">
        <v>0</v>
      </c>
      <c r="BW1265">
        <v>0</v>
      </c>
    </row>
    <row r="1266" spans="1:75" x14ac:dyDescent="0.25">
      <c r="A1266">
        <v>2449000</v>
      </c>
      <c r="B1266">
        <v>2</v>
      </c>
      <c r="C1266" s="1">
        <v>29646</v>
      </c>
      <c r="D1266">
        <v>1</v>
      </c>
      <c r="E1266">
        <v>36.200000000000003</v>
      </c>
      <c r="F1266">
        <v>122.7</v>
      </c>
      <c r="G1266">
        <v>28</v>
      </c>
      <c r="H1266">
        <v>6</v>
      </c>
      <c r="I1266">
        <v>1</v>
      </c>
      <c r="J1266">
        <v>1</v>
      </c>
      <c r="K1266">
        <v>0</v>
      </c>
      <c r="L1266">
        <v>988.09997558593795</v>
      </c>
      <c r="M1266">
        <v>1</v>
      </c>
      <c r="N1266">
        <v>0</v>
      </c>
      <c r="O1266">
        <v>0</v>
      </c>
      <c r="P1266">
        <v>0</v>
      </c>
      <c r="Q1266">
        <v>34.299999999999997</v>
      </c>
      <c r="R1266">
        <v>0</v>
      </c>
      <c r="S1266">
        <v>0</v>
      </c>
      <c r="T1266">
        <v>0</v>
      </c>
      <c r="U1266">
        <v>0</v>
      </c>
      <c r="V1266">
        <v>2.4</v>
      </c>
      <c r="W1266">
        <v>0</v>
      </c>
      <c r="X1266">
        <v>0</v>
      </c>
      <c r="Y1266">
        <v>1.4</v>
      </c>
      <c r="Z1266">
        <v>0</v>
      </c>
      <c r="AA1266">
        <v>0</v>
      </c>
      <c r="AB1266">
        <v>0</v>
      </c>
      <c r="AC1266">
        <v>0</v>
      </c>
      <c r="AD1266">
        <v>23.6</v>
      </c>
      <c r="AE1266">
        <v>0</v>
      </c>
      <c r="AF1266">
        <v>0</v>
      </c>
      <c r="AG1266">
        <v>0</v>
      </c>
      <c r="AH1266">
        <v>0</v>
      </c>
      <c r="AI1266">
        <v>0</v>
      </c>
      <c r="AJ1266">
        <v>0</v>
      </c>
      <c r="AK1266">
        <v>0</v>
      </c>
      <c r="AL1266">
        <v>0</v>
      </c>
      <c r="AM1266">
        <v>0</v>
      </c>
      <c r="AN1266">
        <v>0</v>
      </c>
      <c r="AO1266">
        <v>36.200000000000003</v>
      </c>
      <c r="AP1266">
        <v>24.8</v>
      </c>
      <c r="AQ1266">
        <v>0</v>
      </c>
      <c r="AR1266">
        <v>0</v>
      </c>
      <c r="AS1266">
        <v>1</v>
      </c>
      <c r="AT1266">
        <v>1</v>
      </c>
      <c r="AU1266">
        <v>1</v>
      </c>
      <c r="AV1266">
        <v>1</v>
      </c>
      <c r="AW1266">
        <v>1</v>
      </c>
      <c r="AX1266">
        <v>1</v>
      </c>
      <c r="AY1266">
        <v>1</v>
      </c>
      <c r="AZ1266">
        <v>1</v>
      </c>
      <c r="BA1266">
        <v>1</v>
      </c>
      <c r="BB1266">
        <v>1</v>
      </c>
      <c r="BC1266">
        <v>1</v>
      </c>
      <c r="BD1266">
        <v>1</v>
      </c>
      <c r="BE1266">
        <v>1</v>
      </c>
      <c r="BF1266">
        <v>1</v>
      </c>
      <c r="BG1266">
        <v>1</v>
      </c>
      <c r="BH1266">
        <v>1</v>
      </c>
      <c r="BI1266">
        <v>1</v>
      </c>
      <c r="BJ1266">
        <v>1</v>
      </c>
      <c r="BK1266">
        <v>1</v>
      </c>
      <c r="BL1266">
        <v>1</v>
      </c>
      <c r="BM1266">
        <v>1</v>
      </c>
      <c r="BN1266">
        <v>1</v>
      </c>
      <c r="BO1266">
        <v>1</v>
      </c>
      <c r="BP1266">
        <v>1</v>
      </c>
      <c r="BQ1266">
        <v>1</v>
      </c>
      <c r="BR1266">
        <v>1</v>
      </c>
      <c r="BS1266">
        <v>1</v>
      </c>
      <c r="BT1266">
        <v>1</v>
      </c>
      <c r="BU1266">
        <v>1</v>
      </c>
      <c r="BV1266">
        <v>1</v>
      </c>
      <c r="BW1266">
        <v>1</v>
      </c>
    </row>
    <row r="1267" spans="1:75" x14ac:dyDescent="0.25">
      <c r="A1267">
        <v>2449000</v>
      </c>
      <c r="B1267">
        <v>2</v>
      </c>
      <c r="C1267" s="1">
        <v>29677</v>
      </c>
      <c r="D1267">
        <v>1</v>
      </c>
      <c r="E1267">
        <v>42.4</v>
      </c>
      <c r="F1267">
        <v>102.3</v>
      </c>
      <c r="G1267">
        <v>27</v>
      </c>
      <c r="H1267">
        <v>4</v>
      </c>
      <c r="I1267">
        <v>1</v>
      </c>
      <c r="J1267">
        <v>1</v>
      </c>
      <c r="K1267">
        <v>0</v>
      </c>
      <c r="L1267">
        <v>988.09997558593795</v>
      </c>
      <c r="M1267">
        <v>1</v>
      </c>
      <c r="N1267">
        <v>0</v>
      </c>
      <c r="O1267">
        <v>0</v>
      </c>
      <c r="P1267">
        <v>0</v>
      </c>
      <c r="Q1267">
        <v>0</v>
      </c>
      <c r="R1267">
        <v>0</v>
      </c>
      <c r="S1267">
        <v>0</v>
      </c>
      <c r="T1267">
        <v>0</v>
      </c>
      <c r="U1267">
        <v>0</v>
      </c>
      <c r="V1267">
        <v>0</v>
      </c>
      <c r="W1267">
        <v>0</v>
      </c>
      <c r="X1267">
        <v>0</v>
      </c>
      <c r="Y1267">
        <v>0</v>
      </c>
      <c r="Z1267">
        <v>0</v>
      </c>
      <c r="AA1267">
        <v>0</v>
      </c>
      <c r="AB1267">
        <v>0</v>
      </c>
      <c r="AC1267">
        <v>14.5</v>
      </c>
      <c r="AD1267">
        <v>0</v>
      </c>
      <c r="AE1267">
        <v>0</v>
      </c>
      <c r="AF1267">
        <v>0</v>
      </c>
      <c r="AG1267">
        <v>0</v>
      </c>
      <c r="AH1267">
        <v>0</v>
      </c>
      <c r="AI1267">
        <v>0</v>
      </c>
      <c r="AJ1267">
        <v>0</v>
      </c>
      <c r="AK1267">
        <v>40.200000000000003</v>
      </c>
      <c r="AL1267">
        <v>0</v>
      </c>
      <c r="AM1267">
        <v>0</v>
      </c>
      <c r="AN1267">
        <v>42.4</v>
      </c>
      <c r="AO1267">
        <v>0</v>
      </c>
      <c r="AP1267">
        <v>5.2</v>
      </c>
      <c r="AQ1267">
        <v>0</v>
      </c>
      <c r="AS1267">
        <v>1</v>
      </c>
      <c r="AT1267">
        <v>1</v>
      </c>
      <c r="AU1267">
        <v>1</v>
      </c>
      <c r="AV1267">
        <v>1</v>
      </c>
      <c r="AW1267">
        <v>1</v>
      </c>
      <c r="AX1267">
        <v>1</v>
      </c>
      <c r="AY1267">
        <v>1</v>
      </c>
      <c r="AZ1267">
        <v>1</v>
      </c>
      <c r="BA1267">
        <v>1</v>
      </c>
      <c r="BB1267">
        <v>1</v>
      </c>
      <c r="BC1267">
        <v>1</v>
      </c>
      <c r="BD1267">
        <v>1</v>
      </c>
      <c r="BE1267">
        <v>1</v>
      </c>
      <c r="BF1267">
        <v>1</v>
      </c>
      <c r="BG1267">
        <v>1</v>
      </c>
      <c r="BH1267">
        <v>1</v>
      </c>
      <c r="BI1267">
        <v>1</v>
      </c>
      <c r="BJ1267">
        <v>1</v>
      </c>
      <c r="BK1267">
        <v>1</v>
      </c>
      <c r="BL1267">
        <v>1</v>
      </c>
      <c r="BM1267">
        <v>1</v>
      </c>
      <c r="BN1267">
        <v>1</v>
      </c>
      <c r="BO1267">
        <v>1</v>
      </c>
      <c r="BP1267">
        <v>1</v>
      </c>
      <c r="BQ1267">
        <v>1</v>
      </c>
      <c r="BR1267">
        <v>1</v>
      </c>
      <c r="BS1267">
        <v>1</v>
      </c>
      <c r="BT1267">
        <v>1</v>
      </c>
      <c r="BU1267">
        <v>1</v>
      </c>
      <c r="BV1267">
        <v>1</v>
      </c>
      <c r="BW1267">
        <v>0</v>
      </c>
    </row>
    <row r="1268" spans="1:75" x14ac:dyDescent="0.25">
      <c r="A1268">
        <v>2449000</v>
      </c>
      <c r="B1268">
        <v>2</v>
      </c>
      <c r="C1268" s="1">
        <v>29707</v>
      </c>
      <c r="D1268">
        <v>1</v>
      </c>
      <c r="E1268">
        <v>14</v>
      </c>
      <c r="F1268">
        <v>19.7</v>
      </c>
      <c r="G1268">
        <v>4</v>
      </c>
      <c r="H1268">
        <v>3</v>
      </c>
      <c r="I1268">
        <v>1</v>
      </c>
      <c r="J1268">
        <v>1</v>
      </c>
      <c r="K1268">
        <v>0</v>
      </c>
      <c r="L1268">
        <v>988.09997558593795</v>
      </c>
      <c r="M1268">
        <v>1</v>
      </c>
      <c r="N1268">
        <v>0</v>
      </c>
      <c r="O1268">
        <v>0</v>
      </c>
      <c r="P1268">
        <v>0</v>
      </c>
      <c r="Q1268">
        <v>14</v>
      </c>
      <c r="R1268">
        <v>0</v>
      </c>
      <c r="S1268">
        <v>0</v>
      </c>
      <c r="T1268">
        <v>0</v>
      </c>
      <c r="U1268">
        <v>0</v>
      </c>
      <c r="V1268">
        <v>0</v>
      </c>
      <c r="W1268">
        <v>0</v>
      </c>
      <c r="X1268">
        <v>0</v>
      </c>
      <c r="Y1268">
        <v>0</v>
      </c>
      <c r="Z1268">
        <v>0</v>
      </c>
      <c r="AA1268">
        <v>0</v>
      </c>
      <c r="AB1268">
        <v>0</v>
      </c>
      <c r="AC1268">
        <v>0</v>
      </c>
      <c r="AD1268">
        <v>0</v>
      </c>
      <c r="AE1268">
        <v>4.5</v>
      </c>
      <c r="AF1268">
        <v>0</v>
      </c>
      <c r="AG1268">
        <v>0</v>
      </c>
      <c r="AH1268">
        <v>0</v>
      </c>
      <c r="AI1268">
        <v>0</v>
      </c>
      <c r="AJ1268">
        <v>0</v>
      </c>
      <c r="AK1268">
        <v>0</v>
      </c>
      <c r="AL1268">
        <v>0</v>
      </c>
      <c r="AM1268">
        <v>0</v>
      </c>
      <c r="AN1268">
        <v>0</v>
      </c>
      <c r="AO1268">
        <v>0</v>
      </c>
      <c r="AP1268">
        <v>0</v>
      </c>
      <c r="AQ1268">
        <v>1.2</v>
      </c>
      <c r="AR1268">
        <v>0</v>
      </c>
      <c r="AS1268">
        <v>1</v>
      </c>
      <c r="AT1268">
        <v>1</v>
      </c>
      <c r="AU1268">
        <v>1</v>
      </c>
      <c r="AV1268">
        <v>1</v>
      </c>
      <c r="AW1268">
        <v>1</v>
      </c>
      <c r="AX1268">
        <v>1</v>
      </c>
      <c r="AY1268">
        <v>1</v>
      </c>
      <c r="AZ1268">
        <v>1</v>
      </c>
      <c r="BA1268">
        <v>1</v>
      </c>
      <c r="BB1268">
        <v>1</v>
      </c>
      <c r="BC1268">
        <v>1</v>
      </c>
      <c r="BD1268">
        <v>1</v>
      </c>
      <c r="BE1268">
        <v>1</v>
      </c>
      <c r="BF1268">
        <v>1</v>
      </c>
      <c r="BG1268">
        <v>1</v>
      </c>
      <c r="BH1268">
        <v>1</v>
      </c>
      <c r="BI1268">
        <v>1</v>
      </c>
      <c r="BJ1268">
        <v>1</v>
      </c>
      <c r="BK1268">
        <v>1</v>
      </c>
      <c r="BL1268">
        <v>1</v>
      </c>
      <c r="BM1268">
        <v>1</v>
      </c>
      <c r="BN1268">
        <v>1</v>
      </c>
      <c r="BO1268">
        <v>1</v>
      </c>
      <c r="BP1268">
        <v>1</v>
      </c>
      <c r="BQ1268">
        <v>1</v>
      </c>
      <c r="BR1268">
        <v>1</v>
      </c>
      <c r="BS1268">
        <v>1</v>
      </c>
      <c r="BT1268">
        <v>1</v>
      </c>
      <c r="BU1268">
        <v>1</v>
      </c>
      <c r="BV1268">
        <v>1</v>
      </c>
      <c r="BW1268">
        <v>1</v>
      </c>
    </row>
    <row r="1269" spans="1:75" x14ac:dyDescent="0.25">
      <c r="A1269">
        <v>2449000</v>
      </c>
      <c r="B1269">
        <v>2</v>
      </c>
      <c r="C1269" s="1">
        <v>29738</v>
      </c>
      <c r="D1269">
        <v>1</v>
      </c>
      <c r="E1269">
        <v>24.2</v>
      </c>
      <c r="F1269">
        <v>42.8</v>
      </c>
      <c r="G1269">
        <v>6</v>
      </c>
      <c r="H1269">
        <v>4</v>
      </c>
      <c r="I1269">
        <v>1</v>
      </c>
      <c r="J1269">
        <v>1</v>
      </c>
      <c r="K1269">
        <v>0</v>
      </c>
      <c r="L1269">
        <v>988.09997558593795</v>
      </c>
      <c r="M1269">
        <v>1</v>
      </c>
      <c r="N1269">
        <v>0</v>
      </c>
      <c r="O1269">
        <v>0</v>
      </c>
      <c r="P1269">
        <v>0</v>
      </c>
      <c r="Q1269">
        <v>0</v>
      </c>
      <c r="R1269">
        <v>0</v>
      </c>
      <c r="S1269">
        <v>24.2</v>
      </c>
      <c r="T1269">
        <v>0</v>
      </c>
      <c r="U1269">
        <v>1.2</v>
      </c>
      <c r="V1269">
        <v>0</v>
      </c>
      <c r="W1269">
        <v>0</v>
      </c>
      <c r="X1269">
        <v>0</v>
      </c>
      <c r="Y1269">
        <v>0</v>
      </c>
      <c r="Z1269">
        <v>5.6</v>
      </c>
      <c r="AA1269">
        <v>0</v>
      </c>
      <c r="AB1269">
        <v>0</v>
      </c>
      <c r="AC1269">
        <v>11.8</v>
      </c>
      <c r="AD1269">
        <v>0</v>
      </c>
      <c r="AE1269">
        <v>0</v>
      </c>
      <c r="AF1269">
        <v>0</v>
      </c>
      <c r="AG1269">
        <v>0</v>
      </c>
      <c r="AH1269">
        <v>0</v>
      </c>
      <c r="AI1269">
        <v>0</v>
      </c>
      <c r="AJ1269">
        <v>0</v>
      </c>
      <c r="AK1269">
        <v>0</v>
      </c>
      <c r="AL1269">
        <v>0</v>
      </c>
      <c r="AM1269">
        <v>0</v>
      </c>
      <c r="AN1269">
        <v>0</v>
      </c>
      <c r="AO1269">
        <v>0</v>
      </c>
      <c r="AP1269">
        <v>0</v>
      </c>
      <c r="AQ1269">
        <v>0</v>
      </c>
      <c r="AS1269">
        <v>1</v>
      </c>
      <c r="AT1269">
        <v>1</v>
      </c>
      <c r="AU1269">
        <v>1</v>
      </c>
      <c r="AV1269">
        <v>1</v>
      </c>
      <c r="AW1269">
        <v>1</v>
      </c>
      <c r="AX1269">
        <v>1</v>
      </c>
      <c r="AY1269">
        <v>1</v>
      </c>
      <c r="AZ1269">
        <v>1</v>
      </c>
      <c r="BA1269">
        <v>1</v>
      </c>
      <c r="BB1269">
        <v>1</v>
      </c>
      <c r="BC1269">
        <v>1</v>
      </c>
      <c r="BD1269">
        <v>1</v>
      </c>
      <c r="BE1269">
        <v>1</v>
      </c>
      <c r="BF1269">
        <v>1</v>
      </c>
      <c r="BG1269">
        <v>1</v>
      </c>
      <c r="BH1269">
        <v>1</v>
      </c>
      <c r="BI1269">
        <v>1</v>
      </c>
      <c r="BJ1269">
        <v>1</v>
      </c>
      <c r="BK1269">
        <v>1</v>
      </c>
      <c r="BL1269">
        <v>1</v>
      </c>
      <c r="BM1269">
        <v>1</v>
      </c>
      <c r="BN1269">
        <v>1</v>
      </c>
      <c r="BO1269">
        <v>1</v>
      </c>
      <c r="BP1269">
        <v>1</v>
      </c>
      <c r="BQ1269">
        <v>1</v>
      </c>
      <c r="BR1269">
        <v>1</v>
      </c>
      <c r="BS1269">
        <v>1</v>
      </c>
      <c r="BT1269">
        <v>1</v>
      </c>
      <c r="BU1269">
        <v>1</v>
      </c>
      <c r="BV1269">
        <v>1</v>
      </c>
      <c r="BW1269">
        <v>0</v>
      </c>
    </row>
    <row r="1270" spans="1:75" x14ac:dyDescent="0.25">
      <c r="A1270">
        <v>2449000</v>
      </c>
      <c r="B1270">
        <v>2</v>
      </c>
      <c r="C1270" s="1">
        <v>29768</v>
      </c>
      <c r="D1270">
        <v>1</v>
      </c>
      <c r="E1270">
        <v>21.2</v>
      </c>
      <c r="F1270">
        <v>55.9</v>
      </c>
      <c r="G1270">
        <v>3</v>
      </c>
      <c r="H1270">
        <v>5</v>
      </c>
      <c r="I1270">
        <v>1</v>
      </c>
      <c r="J1270">
        <v>1</v>
      </c>
      <c r="K1270">
        <v>0</v>
      </c>
      <c r="L1270">
        <v>988.09997558593795</v>
      </c>
      <c r="M1270">
        <v>1</v>
      </c>
      <c r="N1270">
        <v>0</v>
      </c>
      <c r="O1270">
        <v>0</v>
      </c>
      <c r="P1270">
        <v>21.2</v>
      </c>
      <c r="Q1270">
        <v>0</v>
      </c>
      <c r="R1270">
        <v>0</v>
      </c>
      <c r="S1270">
        <v>3.7</v>
      </c>
      <c r="T1270">
        <v>0</v>
      </c>
      <c r="U1270">
        <v>0</v>
      </c>
      <c r="V1270">
        <v>0</v>
      </c>
      <c r="W1270">
        <v>0</v>
      </c>
      <c r="X1270">
        <v>0</v>
      </c>
      <c r="Y1270">
        <v>0</v>
      </c>
      <c r="Z1270">
        <v>0</v>
      </c>
      <c r="AA1270">
        <v>0</v>
      </c>
      <c r="AB1270">
        <v>0</v>
      </c>
      <c r="AC1270">
        <v>0</v>
      </c>
      <c r="AD1270">
        <v>0</v>
      </c>
      <c r="AE1270">
        <v>0</v>
      </c>
      <c r="AF1270">
        <v>0</v>
      </c>
      <c r="AG1270">
        <v>9.5</v>
      </c>
      <c r="AH1270">
        <v>0</v>
      </c>
      <c r="AI1270">
        <v>0</v>
      </c>
      <c r="AJ1270">
        <v>0</v>
      </c>
      <c r="AK1270">
        <v>3.5</v>
      </c>
      <c r="AL1270">
        <v>18</v>
      </c>
      <c r="AM1270">
        <v>0</v>
      </c>
      <c r="AN1270">
        <v>0</v>
      </c>
      <c r="AO1270">
        <v>0</v>
      </c>
      <c r="AP1270">
        <v>0</v>
      </c>
      <c r="AQ1270">
        <v>0</v>
      </c>
      <c r="AR1270">
        <v>0</v>
      </c>
      <c r="AS1270">
        <v>1</v>
      </c>
      <c r="AT1270">
        <v>1</v>
      </c>
      <c r="AU1270">
        <v>1</v>
      </c>
      <c r="AV1270">
        <v>1</v>
      </c>
      <c r="AW1270">
        <v>1</v>
      </c>
      <c r="AX1270">
        <v>1</v>
      </c>
      <c r="AY1270">
        <v>1</v>
      </c>
      <c r="AZ1270">
        <v>1</v>
      </c>
      <c r="BA1270">
        <v>1</v>
      </c>
      <c r="BB1270">
        <v>1</v>
      </c>
      <c r="BC1270">
        <v>1</v>
      </c>
      <c r="BD1270">
        <v>1</v>
      </c>
      <c r="BE1270">
        <v>1</v>
      </c>
      <c r="BF1270">
        <v>1</v>
      </c>
      <c r="BG1270">
        <v>1</v>
      </c>
      <c r="BH1270">
        <v>1</v>
      </c>
      <c r="BI1270">
        <v>1</v>
      </c>
      <c r="BJ1270">
        <v>1</v>
      </c>
      <c r="BK1270">
        <v>1</v>
      </c>
      <c r="BL1270">
        <v>1</v>
      </c>
      <c r="BM1270">
        <v>1</v>
      </c>
      <c r="BN1270">
        <v>1</v>
      </c>
      <c r="BO1270">
        <v>1</v>
      </c>
      <c r="BP1270">
        <v>1</v>
      </c>
      <c r="BQ1270">
        <v>1</v>
      </c>
      <c r="BR1270">
        <v>1</v>
      </c>
      <c r="BS1270">
        <v>1</v>
      </c>
      <c r="BT1270">
        <v>1</v>
      </c>
      <c r="BU1270">
        <v>1</v>
      </c>
      <c r="BV1270">
        <v>1</v>
      </c>
      <c r="BW1270">
        <v>1</v>
      </c>
    </row>
    <row r="1271" spans="1:75" x14ac:dyDescent="0.25">
      <c r="A1271">
        <v>2449000</v>
      </c>
      <c r="B1271">
        <v>2</v>
      </c>
      <c r="C1271" s="1">
        <v>29799</v>
      </c>
      <c r="D1271">
        <v>1</v>
      </c>
      <c r="E1271">
        <v>6.3</v>
      </c>
      <c r="F1271">
        <v>19.600000000000001</v>
      </c>
      <c r="G1271">
        <v>9</v>
      </c>
      <c r="H1271">
        <v>4</v>
      </c>
      <c r="I1271">
        <v>1</v>
      </c>
      <c r="J1271">
        <v>1</v>
      </c>
      <c r="K1271">
        <v>0</v>
      </c>
      <c r="L1271">
        <v>988.09997558593795</v>
      </c>
      <c r="M1271">
        <v>1</v>
      </c>
      <c r="N1271">
        <v>0</v>
      </c>
      <c r="O1271">
        <v>0</v>
      </c>
      <c r="P1271">
        <v>0</v>
      </c>
      <c r="Q1271">
        <v>0</v>
      </c>
      <c r="R1271">
        <v>0</v>
      </c>
      <c r="S1271">
        <v>0</v>
      </c>
      <c r="T1271">
        <v>0</v>
      </c>
      <c r="U1271">
        <v>0</v>
      </c>
      <c r="V1271">
        <v>6.3</v>
      </c>
      <c r="W1271">
        <v>6</v>
      </c>
      <c r="X1271">
        <v>0</v>
      </c>
      <c r="Y1271">
        <v>0</v>
      </c>
      <c r="Z1271">
        <v>3.8</v>
      </c>
      <c r="AA1271">
        <v>0</v>
      </c>
      <c r="AB1271">
        <v>0</v>
      </c>
      <c r="AC1271">
        <v>0</v>
      </c>
      <c r="AD1271">
        <v>0</v>
      </c>
      <c r="AE1271">
        <v>3.5</v>
      </c>
      <c r="AF1271">
        <v>0</v>
      </c>
      <c r="AG1271">
        <v>0</v>
      </c>
      <c r="AH1271">
        <v>0</v>
      </c>
      <c r="AI1271">
        <v>0</v>
      </c>
      <c r="AJ1271">
        <v>0</v>
      </c>
      <c r="AK1271">
        <v>0</v>
      </c>
      <c r="AL1271">
        <v>0</v>
      </c>
      <c r="AM1271">
        <v>0</v>
      </c>
      <c r="AN1271">
        <v>0</v>
      </c>
      <c r="AO1271">
        <v>0</v>
      </c>
      <c r="AP1271">
        <v>0</v>
      </c>
      <c r="AQ1271">
        <v>0</v>
      </c>
      <c r="AR1271">
        <v>0</v>
      </c>
      <c r="AS1271">
        <v>1</v>
      </c>
      <c r="AT1271">
        <v>1</v>
      </c>
      <c r="AU1271">
        <v>1</v>
      </c>
      <c r="AV1271">
        <v>1</v>
      </c>
      <c r="AW1271">
        <v>1</v>
      </c>
      <c r="AX1271">
        <v>1</v>
      </c>
      <c r="AY1271">
        <v>1</v>
      </c>
      <c r="AZ1271">
        <v>1</v>
      </c>
      <c r="BA1271">
        <v>1</v>
      </c>
      <c r="BB1271">
        <v>1</v>
      </c>
      <c r="BC1271">
        <v>1</v>
      </c>
      <c r="BD1271">
        <v>1</v>
      </c>
      <c r="BE1271">
        <v>1</v>
      </c>
      <c r="BF1271">
        <v>1</v>
      </c>
      <c r="BG1271">
        <v>1</v>
      </c>
      <c r="BH1271">
        <v>1</v>
      </c>
      <c r="BI1271">
        <v>1</v>
      </c>
      <c r="BJ1271">
        <v>1</v>
      </c>
      <c r="BK1271">
        <v>1</v>
      </c>
      <c r="BL1271">
        <v>1</v>
      </c>
      <c r="BM1271">
        <v>1</v>
      </c>
      <c r="BN1271">
        <v>1</v>
      </c>
      <c r="BO1271">
        <v>1</v>
      </c>
      <c r="BP1271">
        <v>1</v>
      </c>
      <c r="BQ1271">
        <v>1</v>
      </c>
      <c r="BR1271">
        <v>1</v>
      </c>
      <c r="BS1271">
        <v>1</v>
      </c>
      <c r="BT1271">
        <v>1</v>
      </c>
      <c r="BU1271">
        <v>1</v>
      </c>
      <c r="BV1271">
        <v>1</v>
      </c>
      <c r="BW1271">
        <v>1</v>
      </c>
    </row>
    <row r="1272" spans="1:75" x14ac:dyDescent="0.25">
      <c r="A1272">
        <v>2449000</v>
      </c>
      <c r="B1272">
        <v>2</v>
      </c>
      <c r="C1272" s="1">
        <v>29830</v>
      </c>
      <c r="D1272">
        <v>1</v>
      </c>
      <c r="E1272">
        <v>29.2</v>
      </c>
      <c r="F1272">
        <v>74.599999999999994</v>
      </c>
      <c r="G1272">
        <v>26</v>
      </c>
      <c r="H1272">
        <v>7</v>
      </c>
      <c r="I1272">
        <v>1</v>
      </c>
      <c r="J1272">
        <v>1</v>
      </c>
      <c r="K1272">
        <v>0</v>
      </c>
      <c r="L1272">
        <v>988.09997558593795</v>
      </c>
      <c r="M1272">
        <v>1</v>
      </c>
      <c r="N1272">
        <v>0</v>
      </c>
      <c r="O1272">
        <v>0</v>
      </c>
      <c r="P1272">
        <v>0</v>
      </c>
      <c r="Q1272">
        <v>2.2000000000000002</v>
      </c>
      <c r="R1272">
        <v>0</v>
      </c>
      <c r="S1272">
        <v>0</v>
      </c>
      <c r="T1272">
        <v>0</v>
      </c>
      <c r="U1272">
        <v>0</v>
      </c>
      <c r="V1272">
        <v>0</v>
      </c>
      <c r="W1272">
        <v>0</v>
      </c>
      <c r="X1272">
        <v>0</v>
      </c>
      <c r="Y1272">
        <v>0</v>
      </c>
      <c r="Z1272">
        <v>0</v>
      </c>
      <c r="AA1272">
        <v>0</v>
      </c>
      <c r="AB1272">
        <v>0</v>
      </c>
      <c r="AC1272">
        <v>0</v>
      </c>
      <c r="AD1272">
        <v>0</v>
      </c>
      <c r="AE1272">
        <v>0</v>
      </c>
      <c r="AF1272">
        <v>0</v>
      </c>
      <c r="AG1272">
        <v>0</v>
      </c>
      <c r="AH1272">
        <v>3.3</v>
      </c>
      <c r="AI1272">
        <v>0</v>
      </c>
      <c r="AJ1272">
        <v>0</v>
      </c>
      <c r="AK1272">
        <v>4.5</v>
      </c>
      <c r="AL1272">
        <v>6.2</v>
      </c>
      <c r="AM1272">
        <v>29.2</v>
      </c>
      <c r="AN1272">
        <v>19.600000000000001</v>
      </c>
      <c r="AO1272">
        <v>0</v>
      </c>
      <c r="AP1272">
        <v>0</v>
      </c>
      <c r="AQ1272">
        <v>9.6</v>
      </c>
      <c r="AS1272">
        <v>1</v>
      </c>
      <c r="AT1272">
        <v>1</v>
      </c>
      <c r="AU1272">
        <v>1</v>
      </c>
      <c r="AV1272">
        <v>1</v>
      </c>
      <c r="AW1272">
        <v>1</v>
      </c>
      <c r="AX1272">
        <v>1</v>
      </c>
      <c r="AY1272">
        <v>1</v>
      </c>
      <c r="AZ1272">
        <v>1</v>
      </c>
      <c r="BA1272">
        <v>1</v>
      </c>
      <c r="BB1272">
        <v>1</v>
      </c>
      <c r="BC1272">
        <v>1</v>
      </c>
      <c r="BD1272">
        <v>1</v>
      </c>
      <c r="BE1272">
        <v>1</v>
      </c>
      <c r="BF1272">
        <v>1</v>
      </c>
      <c r="BG1272">
        <v>1</v>
      </c>
      <c r="BH1272">
        <v>1</v>
      </c>
      <c r="BI1272">
        <v>1</v>
      </c>
      <c r="BJ1272">
        <v>1</v>
      </c>
      <c r="BK1272">
        <v>1</v>
      </c>
      <c r="BL1272">
        <v>1</v>
      </c>
      <c r="BM1272">
        <v>1</v>
      </c>
      <c r="BN1272">
        <v>1</v>
      </c>
      <c r="BO1272">
        <v>1</v>
      </c>
      <c r="BP1272">
        <v>1</v>
      </c>
      <c r="BQ1272">
        <v>1</v>
      </c>
      <c r="BR1272">
        <v>1</v>
      </c>
      <c r="BS1272">
        <v>1</v>
      </c>
      <c r="BT1272">
        <v>1</v>
      </c>
      <c r="BU1272">
        <v>1</v>
      </c>
      <c r="BV1272">
        <v>1</v>
      </c>
      <c r="BW1272">
        <v>0</v>
      </c>
    </row>
    <row r="1273" spans="1:75" x14ac:dyDescent="0.25">
      <c r="A1273">
        <v>2449000</v>
      </c>
      <c r="B1273">
        <v>2</v>
      </c>
      <c r="C1273" s="1">
        <v>29860</v>
      </c>
      <c r="D1273">
        <v>1</v>
      </c>
      <c r="E1273">
        <v>20.5</v>
      </c>
      <c r="F1273">
        <v>79.900000000000006</v>
      </c>
      <c r="G1273">
        <v>20</v>
      </c>
      <c r="H1273">
        <v>10</v>
      </c>
      <c r="I1273">
        <v>1</v>
      </c>
      <c r="J1273">
        <v>1</v>
      </c>
      <c r="K1273">
        <v>0</v>
      </c>
      <c r="L1273">
        <v>988.09997558593795</v>
      </c>
      <c r="M1273">
        <v>1</v>
      </c>
      <c r="N1273">
        <v>0</v>
      </c>
      <c r="O1273">
        <v>0</v>
      </c>
      <c r="P1273">
        <v>0</v>
      </c>
      <c r="Q1273">
        <v>0</v>
      </c>
      <c r="R1273">
        <v>18.2</v>
      </c>
      <c r="S1273">
        <v>3.6</v>
      </c>
      <c r="T1273">
        <v>0</v>
      </c>
      <c r="U1273">
        <v>0</v>
      </c>
      <c r="V1273">
        <v>0</v>
      </c>
      <c r="W1273">
        <v>2.6</v>
      </c>
      <c r="X1273">
        <v>2</v>
      </c>
      <c r="Y1273">
        <v>0</v>
      </c>
      <c r="Z1273">
        <v>0</v>
      </c>
      <c r="AA1273">
        <v>0</v>
      </c>
      <c r="AB1273">
        <v>0</v>
      </c>
      <c r="AC1273">
        <v>10.6</v>
      </c>
      <c r="AD1273">
        <v>0</v>
      </c>
      <c r="AE1273">
        <v>0</v>
      </c>
      <c r="AF1273">
        <v>0</v>
      </c>
      <c r="AG1273">
        <v>20.5</v>
      </c>
      <c r="AH1273">
        <v>0</v>
      </c>
      <c r="AI1273">
        <v>0</v>
      </c>
      <c r="AJ1273">
        <v>0</v>
      </c>
      <c r="AK1273">
        <v>0</v>
      </c>
      <c r="AL1273">
        <v>0</v>
      </c>
      <c r="AM1273">
        <v>0</v>
      </c>
      <c r="AN1273">
        <v>15.5</v>
      </c>
      <c r="AO1273">
        <v>2.4</v>
      </c>
      <c r="AP1273">
        <v>0</v>
      </c>
      <c r="AQ1273">
        <v>3</v>
      </c>
      <c r="AR1273">
        <v>1.5</v>
      </c>
      <c r="AS1273">
        <v>1</v>
      </c>
      <c r="AT1273">
        <v>1</v>
      </c>
      <c r="AU1273">
        <v>1</v>
      </c>
      <c r="AV1273">
        <v>1</v>
      </c>
      <c r="AW1273">
        <v>1</v>
      </c>
      <c r="AX1273">
        <v>1</v>
      </c>
      <c r="AY1273">
        <v>1</v>
      </c>
      <c r="AZ1273">
        <v>1</v>
      </c>
      <c r="BA1273">
        <v>1</v>
      </c>
      <c r="BB1273">
        <v>1</v>
      </c>
      <c r="BC1273">
        <v>1</v>
      </c>
      <c r="BD1273">
        <v>1</v>
      </c>
      <c r="BE1273">
        <v>1</v>
      </c>
      <c r="BF1273">
        <v>1</v>
      </c>
      <c r="BG1273">
        <v>1</v>
      </c>
      <c r="BH1273">
        <v>1</v>
      </c>
      <c r="BI1273">
        <v>1</v>
      </c>
      <c r="BJ1273">
        <v>1</v>
      </c>
      <c r="BK1273">
        <v>1</v>
      </c>
      <c r="BL1273">
        <v>1</v>
      </c>
      <c r="BM1273">
        <v>1</v>
      </c>
      <c r="BN1273">
        <v>1</v>
      </c>
      <c r="BO1273">
        <v>1</v>
      </c>
      <c r="BP1273">
        <v>1</v>
      </c>
      <c r="BQ1273">
        <v>1</v>
      </c>
      <c r="BR1273">
        <v>1</v>
      </c>
      <c r="BS1273">
        <v>1</v>
      </c>
      <c r="BT1273">
        <v>1</v>
      </c>
      <c r="BU1273">
        <v>1</v>
      </c>
      <c r="BV1273">
        <v>1</v>
      </c>
      <c r="BW1273">
        <v>1</v>
      </c>
    </row>
    <row r="1274" spans="1:75" x14ac:dyDescent="0.25">
      <c r="A1274">
        <v>2449000</v>
      </c>
      <c r="B1274">
        <v>2</v>
      </c>
      <c r="C1274" s="1">
        <v>29891</v>
      </c>
      <c r="D1274">
        <v>1</v>
      </c>
      <c r="E1274">
        <v>29</v>
      </c>
      <c r="F1274">
        <v>90.5</v>
      </c>
      <c r="G1274">
        <v>10</v>
      </c>
      <c r="H1274">
        <v>5</v>
      </c>
      <c r="I1274">
        <v>1</v>
      </c>
      <c r="J1274">
        <v>1</v>
      </c>
      <c r="K1274">
        <v>0</v>
      </c>
      <c r="L1274">
        <v>988.09997558593795</v>
      </c>
      <c r="M1274">
        <v>1</v>
      </c>
      <c r="N1274">
        <v>0</v>
      </c>
      <c r="O1274">
        <v>0</v>
      </c>
      <c r="P1274">
        <v>5</v>
      </c>
      <c r="Q1274">
        <v>0</v>
      </c>
      <c r="R1274">
        <v>0</v>
      </c>
      <c r="S1274">
        <v>0</v>
      </c>
      <c r="T1274">
        <v>0</v>
      </c>
      <c r="U1274">
        <v>0</v>
      </c>
      <c r="V1274">
        <v>25.5</v>
      </c>
      <c r="W1274">
        <v>29</v>
      </c>
      <c r="X1274">
        <v>0</v>
      </c>
      <c r="Y1274">
        <v>0</v>
      </c>
      <c r="Z1274">
        <v>0</v>
      </c>
      <c r="AA1274">
        <v>0</v>
      </c>
      <c r="AB1274">
        <v>0</v>
      </c>
      <c r="AC1274">
        <v>14</v>
      </c>
      <c r="AD1274">
        <v>0</v>
      </c>
      <c r="AE1274">
        <v>0</v>
      </c>
      <c r="AF1274">
        <v>17</v>
      </c>
      <c r="AG1274">
        <v>0</v>
      </c>
      <c r="AH1274">
        <v>0</v>
      </c>
      <c r="AI1274">
        <v>0</v>
      </c>
      <c r="AJ1274">
        <v>0</v>
      </c>
      <c r="AK1274">
        <v>0</v>
      </c>
      <c r="AL1274">
        <v>0</v>
      </c>
      <c r="AM1274">
        <v>0</v>
      </c>
      <c r="AN1274">
        <v>0</v>
      </c>
      <c r="AO1274">
        <v>0</v>
      </c>
      <c r="AP1274">
        <v>0</v>
      </c>
      <c r="AQ1274">
        <v>0</v>
      </c>
      <c r="AS1274">
        <v>1</v>
      </c>
      <c r="AT1274">
        <v>1</v>
      </c>
      <c r="AU1274">
        <v>1</v>
      </c>
      <c r="AV1274">
        <v>1</v>
      </c>
      <c r="AW1274">
        <v>1</v>
      </c>
      <c r="AX1274">
        <v>1</v>
      </c>
      <c r="AY1274">
        <v>1</v>
      </c>
      <c r="AZ1274">
        <v>1</v>
      </c>
      <c r="BA1274">
        <v>1</v>
      </c>
      <c r="BB1274">
        <v>1</v>
      </c>
      <c r="BC1274">
        <v>1</v>
      </c>
      <c r="BD1274">
        <v>1</v>
      </c>
      <c r="BE1274">
        <v>1</v>
      </c>
      <c r="BF1274">
        <v>1</v>
      </c>
      <c r="BG1274">
        <v>1</v>
      </c>
      <c r="BH1274">
        <v>1</v>
      </c>
      <c r="BI1274">
        <v>1</v>
      </c>
      <c r="BJ1274">
        <v>1</v>
      </c>
      <c r="BK1274">
        <v>1</v>
      </c>
      <c r="BL1274">
        <v>1</v>
      </c>
      <c r="BM1274">
        <v>1</v>
      </c>
      <c r="BN1274">
        <v>1</v>
      </c>
      <c r="BO1274">
        <v>1</v>
      </c>
      <c r="BP1274">
        <v>1</v>
      </c>
      <c r="BQ1274">
        <v>1</v>
      </c>
      <c r="BR1274">
        <v>1</v>
      </c>
      <c r="BS1274">
        <v>1</v>
      </c>
      <c r="BT1274">
        <v>1</v>
      </c>
      <c r="BU1274">
        <v>1</v>
      </c>
      <c r="BV1274">
        <v>1</v>
      </c>
      <c r="BW1274">
        <v>0</v>
      </c>
    </row>
    <row r="1275" spans="1:75" x14ac:dyDescent="0.25">
      <c r="A1275">
        <v>2449000</v>
      </c>
      <c r="B1275">
        <v>2</v>
      </c>
      <c r="C1275" s="1">
        <v>29921</v>
      </c>
      <c r="D1275">
        <v>1</v>
      </c>
      <c r="E1275">
        <v>26.6</v>
      </c>
      <c r="F1275">
        <v>124.1</v>
      </c>
      <c r="G1275">
        <v>9</v>
      </c>
      <c r="H1275">
        <v>14</v>
      </c>
      <c r="I1275">
        <v>1</v>
      </c>
      <c r="J1275">
        <v>1</v>
      </c>
      <c r="K1275">
        <v>0</v>
      </c>
      <c r="L1275">
        <v>988.09997558593795</v>
      </c>
      <c r="M1275">
        <v>1</v>
      </c>
      <c r="N1275">
        <v>15.5</v>
      </c>
      <c r="O1275">
        <v>7.5</v>
      </c>
      <c r="P1275">
        <v>0</v>
      </c>
      <c r="Q1275">
        <v>0</v>
      </c>
      <c r="R1275">
        <v>0</v>
      </c>
      <c r="S1275">
        <v>19.5</v>
      </c>
      <c r="T1275">
        <v>2.2999999999999998</v>
      </c>
      <c r="U1275">
        <v>0</v>
      </c>
      <c r="V1275">
        <v>26.6</v>
      </c>
      <c r="W1275">
        <v>0</v>
      </c>
      <c r="X1275">
        <v>0</v>
      </c>
      <c r="Y1275">
        <v>0</v>
      </c>
      <c r="Z1275">
        <v>5.5</v>
      </c>
      <c r="AA1275">
        <v>0</v>
      </c>
      <c r="AB1275">
        <v>13</v>
      </c>
      <c r="AC1275">
        <v>4</v>
      </c>
      <c r="AD1275">
        <v>0</v>
      </c>
      <c r="AE1275">
        <v>0</v>
      </c>
      <c r="AF1275">
        <v>0</v>
      </c>
      <c r="AG1275">
        <v>0</v>
      </c>
      <c r="AH1275">
        <v>12.6</v>
      </c>
      <c r="AI1275">
        <v>1.3</v>
      </c>
      <c r="AJ1275">
        <v>0</v>
      </c>
      <c r="AK1275">
        <v>8.6</v>
      </c>
      <c r="AL1275">
        <v>0</v>
      </c>
      <c r="AM1275">
        <v>2</v>
      </c>
      <c r="AN1275">
        <v>2.7</v>
      </c>
      <c r="AO1275">
        <v>0</v>
      </c>
      <c r="AP1275">
        <v>3</v>
      </c>
      <c r="AQ1275">
        <v>0</v>
      </c>
      <c r="AR1275">
        <v>0</v>
      </c>
      <c r="AS1275">
        <v>1</v>
      </c>
      <c r="AT1275">
        <v>1</v>
      </c>
      <c r="AU1275">
        <v>1</v>
      </c>
      <c r="AV1275">
        <v>1</v>
      </c>
      <c r="AW1275">
        <v>1</v>
      </c>
      <c r="AX1275">
        <v>1</v>
      </c>
      <c r="AY1275">
        <v>1</v>
      </c>
      <c r="AZ1275">
        <v>1</v>
      </c>
      <c r="BA1275">
        <v>1</v>
      </c>
      <c r="BB1275">
        <v>1</v>
      </c>
      <c r="BC1275">
        <v>1</v>
      </c>
      <c r="BD1275">
        <v>1</v>
      </c>
      <c r="BE1275">
        <v>1</v>
      </c>
      <c r="BF1275">
        <v>1</v>
      </c>
      <c r="BG1275">
        <v>1</v>
      </c>
      <c r="BH1275">
        <v>1</v>
      </c>
      <c r="BI1275">
        <v>1</v>
      </c>
      <c r="BJ1275">
        <v>1</v>
      </c>
      <c r="BK1275">
        <v>1</v>
      </c>
      <c r="BL1275">
        <v>1</v>
      </c>
      <c r="BM1275">
        <v>1</v>
      </c>
      <c r="BN1275">
        <v>1</v>
      </c>
      <c r="BO1275">
        <v>1</v>
      </c>
      <c r="BP1275">
        <v>1</v>
      </c>
      <c r="BQ1275">
        <v>1</v>
      </c>
      <c r="BR1275">
        <v>1</v>
      </c>
      <c r="BS1275">
        <v>1</v>
      </c>
      <c r="BT1275">
        <v>1</v>
      </c>
      <c r="BU1275">
        <v>1</v>
      </c>
      <c r="BV1275">
        <v>1</v>
      </c>
      <c r="BW1275">
        <v>1</v>
      </c>
    </row>
    <row r="1276" spans="1:75" x14ac:dyDescent="0.25">
      <c r="A1276">
        <v>2449000</v>
      </c>
      <c r="B1276">
        <v>2</v>
      </c>
      <c r="C1276" s="1">
        <v>29952</v>
      </c>
      <c r="D1276">
        <v>1</v>
      </c>
      <c r="E1276">
        <v>33</v>
      </c>
      <c r="F1276">
        <v>65.5</v>
      </c>
      <c r="G1276">
        <v>23</v>
      </c>
      <c r="H1276">
        <v>6</v>
      </c>
      <c r="I1276">
        <v>1</v>
      </c>
      <c r="J1276">
        <v>1</v>
      </c>
      <c r="K1276">
        <v>0</v>
      </c>
      <c r="L1276">
        <v>1477.30004882813</v>
      </c>
      <c r="M1276">
        <v>1</v>
      </c>
      <c r="N1276">
        <v>0</v>
      </c>
      <c r="O1276">
        <v>1.5</v>
      </c>
      <c r="P1276">
        <v>0</v>
      </c>
      <c r="Q1276">
        <v>0</v>
      </c>
      <c r="R1276">
        <v>0</v>
      </c>
      <c r="S1276">
        <v>0</v>
      </c>
      <c r="T1276">
        <v>0</v>
      </c>
      <c r="U1276">
        <v>0</v>
      </c>
      <c r="V1276">
        <v>0</v>
      </c>
      <c r="W1276">
        <v>0</v>
      </c>
      <c r="X1276">
        <v>0</v>
      </c>
      <c r="Y1276">
        <v>2.6</v>
      </c>
      <c r="Z1276">
        <v>0</v>
      </c>
      <c r="AA1276">
        <v>0</v>
      </c>
      <c r="AB1276">
        <v>0</v>
      </c>
      <c r="AC1276">
        <v>0</v>
      </c>
      <c r="AD1276">
        <v>0</v>
      </c>
      <c r="AE1276">
        <v>0</v>
      </c>
      <c r="AF1276">
        <v>0</v>
      </c>
      <c r="AG1276">
        <v>0</v>
      </c>
      <c r="AH1276">
        <v>0</v>
      </c>
      <c r="AI1276">
        <v>0</v>
      </c>
      <c r="AJ1276">
        <v>33</v>
      </c>
      <c r="AK1276">
        <v>0</v>
      </c>
      <c r="AL1276">
        <v>0</v>
      </c>
      <c r="AM1276">
        <v>0</v>
      </c>
      <c r="AN1276">
        <v>0</v>
      </c>
      <c r="AO1276">
        <v>0</v>
      </c>
      <c r="AP1276">
        <v>1.9</v>
      </c>
      <c r="AQ1276">
        <v>8</v>
      </c>
      <c r="AR1276">
        <v>18.5</v>
      </c>
      <c r="AS1276">
        <v>1</v>
      </c>
      <c r="AT1276">
        <v>1</v>
      </c>
      <c r="AU1276">
        <v>1</v>
      </c>
      <c r="AV1276">
        <v>1</v>
      </c>
      <c r="AW1276">
        <v>1</v>
      </c>
      <c r="AX1276">
        <v>1</v>
      </c>
      <c r="AY1276">
        <v>1</v>
      </c>
      <c r="AZ1276">
        <v>1</v>
      </c>
      <c r="BA1276">
        <v>1</v>
      </c>
      <c r="BB1276">
        <v>1</v>
      </c>
      <c r="BC1276">
        <v>1</v>
      </c>
      <c r="BD1276">
        <v>1</v>
      </c>
      <c r="BE1276">
        <v>1</v>
      </c>
      <c r="BF1276">
        <v>1</v>
      </c>
      <c r="BG1276">
        <v>1</v>
      </c>
      <c r="BH1276">
        <v>1</v>
      </c>
      <c r="BI1276">
        <v>1</v>
      </c>
      <c r="BJ1276">
        <v>1</v>
      </c>
      <c r="BK1276">
        <v>1</v>
      </c>
      <c r="BL1276">
        <v>1</v>
      </c>
      <c r="BM1276">
        <v>1</v>
      </c>
      <c r="BN1276">
        <v>1</v>
      </c>
      <c r="BO1276">
        <v>1</v>
      </c>
      <c r="BP1276">
        <v>1</v>
      </c>
      <c r="BQ1276">
        <v>1</v>
      </c>
      <c r="BR1276">
        <v>1</v>
      </c>
      <c r="BS1276">
        <v>1</v>
      </c>
      <c r="BT1276">
        <v>1</v>
      </c>
      <c r="BU1276">
        <v>1</v>
      </c>
      <c r="BV1276">
        <v>1</v>
      </c>
      <c r="BW1276">
        <v>1</v>
      </c>
    </row>
    <row r="1277" spans="1:75" x14ac:dyDescent="0.25">
      <c r="A1277">
        <v>2449000</v>
      </c>
      <c r="B1277">
        <v>2</v>
      </c>
      <c r="C1277" s="1">
        <v>29983</v>
      </c>
      <c r="D1277">
        <v>1</v>
      </c>
      <c r="E1277">
        <v>35</v>
      </c>
      <c r="F1277">
        <v>130.5</v>
      </c>
      <c r="G1277">
        <v>25</v>
      </c>
      <c r="H1277">
        <v>10</v>
      </c>
      <c r="I1277">
        <v>1</v>
      </c>
      <c r="J1277">
        <v>1</v>
      </c>
      <c r="K1277">
        <v>0</v>
      </c>
      <c r="L1277">
        <v>1477.30004882813</v>
      </c>
      <c r="M1277">
        <v>1</v>
      </c>
      <c r="N1277">
        <v>0</v>
      </c>
      <c r="O1277">
        <v>0</v>
      </c>
      <c r="P1277">
        <v>2</v>
      </c>
      <c r="Q1277">
        <v>1.5</v>
      </c>
      <c r="R1277">
        <v>7.2</v>
      </c>
      <c r="S1277">
        <v>28</v>
      </c>
      <c r="T1277">
        <v>0</v>
      </c>
      <c r="U1277">
        <v>0</v>
      </c>
      <c r="V1277">
        <v>4.8</v>
      </c>
      <c r="W1277">
        <v>3</v>
      </c>
      <c r="X1277">
        <v>0</v>
      </c>
      <c r="Y1277">
        <v>0</v>
      </c>
      <c r="Z1277">
        <v>0</v>
      </c>
      <c r="AA1277">
        <v>0</v>
      </c>
      <c r="AB1277">
        <v>0</v>
      </c>
      <c r="AC1277">
        <v>0</v>
      </c>
      <c r="AD1277">
        <v>0</v>
      </c>
      <c r="AE1277">
        <v>0</v>
      </c>
      <c r="AF1277">
        <v>0</v>
      </c>
      <c r="AG1277">
        <v>6</v>
      </c>
      <c r="AH1277">
        <v>0</v>
      </c>
      <c r="AI1277">
        <v>0</v>
      </c>
      <c r="AJ1277">
        <v>31.3</v>
      </c>
      <c r="AK1277">
        <v>11.7</v>
      </c>
      <c r="AL1277">
        <v>35</v>
      </c>
      <c r="AM1277">
        <v>0</v>
      </c>
      <c r="AN1277">
        <v>0</v>
      </c>
      <c r="AO1277">
        <v>0</v>
      </c>
      <c r="AS1277">
        <v>1</v>
      </c>
      <c r="AT1277">
        <v>1</v>
      </c>
      <c r="AU1277">
        <v>1</v>
      </c>
      <c r="AV1277">
        <v>1</v>
      </c>
      <c r="AW1277">
        <v>1</v>
      </c>
      <c r="AX1277">
        <v>1</v>
      </c>
      <c r="AY1277">
        <v>1</v>
      </c>
      <c r="AZ1277">
        <v>1</v>
      </c>
      <c r="BA1277">
        <v>1</v>
      </c>
      <c r="BB1277">
        <v>1</v>
      </c>
      <c r="BC1277">
        <v>1</v>
      </c>
      <c r="BD1277">
        <v>1</v>
      </c>
      <c r="BE1277">
        <v>1</v>
      </c>
      <c r="BF1277">
        <v>1</v>
      </c>
      <c r="BG1277">
        <v>1</v>
      </c>
      <c r="BH1277">
        <v>1</v>
      </c>
      <c r="BI1277">
        <v>1</v>
      </c>
      <c r="BJ1277">
        <v>1</v>
      </c>
      <c r="BK1277">
        <v>1</v>
      </c>
      <c r="BL1277">
        <v>1</v>
      </c>
      <c r="BM1277">
        <v>1</v>
      </c>
      <c r="BN1277">
        <v>1</v>
      </c>
      <c r="BO1277">
        <v>1</v>
      </c>
      <c r="BP1277">
        <v>1</v>
      </c>
      <c r="BQ1277">
        <v>1</v>
      </c>
      <c r="BR1277">
        <v>1</v>
      </c>
      <c r="BS1277">
        <v>1</v>
      </c>
      <c r="BT1277">
        <v>1</v>
      </c>
      <c r="BU1277">
        <v>0</v>
      </c>
      <c r="BV1277">
        <v>0</v>
      </c>
      <c r="BW1277">
        <v>0</v>
      </c>
    </row>
    <row r="1278" spans="1:75" x14ac:dyDescent="0.25">
      <c r="A1278">
        <v>2449000</v>
      </c>
      <c r="B1278">
        <v>2</v>
      </c>
      <c r="C1278" s="1">
        <v>30011</v>
      </c>
      <c r="D1278">
        <v>1</v>
      </c>
      <c r="E1278">
        <v>17.5</v>
      </c>
      <c r="F1278">
        <v>61.5</v>
      </c>
      <c r="G1278">
        <v>22</v>
      </c>
      <c r="H1278">
        <v>8</v>
      </c>
      <c r="I1278">
        <v>1</v>
      </c>
      <c r="J1278">
        <v>1</v>
      </c>
      <c r="K1278">
        <v>0</v>
      </c>
      <c r="L1278">
        <v>1477.30004882813</v>
      </c>
      <c r="M1278">
        <v>1</v>
      </c>
      <c r="N1278">
        <v>0</v>
      </c>
      <c r="O1278">
        <v>0</v>
      </c>
      <c r="P1278">
        <v>0</v>
      </c>
      <c r="Q1278">
        <v>0</v>
      </c>
      <c r="R1278">
        <v>0</v>
      </c>
      <c r="S1278">
        <v>0</v>
      </c>
      <c r="T1278">
        <v>0</v>
      </c>
      <c r="U1278">
        <v>0</v>
      </c>
      <c r="V1278">
        <v>0</v>
      </c>
      <c r="W1278">
        <v>0</v>
      </c>
      <c r="X1278">
        <v>0</v>
      </c>
      <c r="Y1278">
        <v>0</v>
      </c>
      <c r="Z1278">
        <v>0</v>
      </c>
      <c r="AA1278">
        <v>0</v>
      </c>
      <c r="AB1278">
        <v>0</v>
      </c>
      <c r="AC1278">
        <v>11</v>
      </c>
      <c r="AD1278">
        <v>7.5</v>
      </c>
      <c r="AE1278">
        <v>0</v>
      </c>
      <c r="AF1278">
        <v>2.8</v>
      </c>
      <c r="AG1278">
        <v>0</v>
      </c>
      <c r="AH1278">
        <v>0</v>
      </c>
      <c r="AI1278">
        <v>17.5</v>
      </c>
      <c r="AJ1278">
        <v>0</v>
      </c>
      <c r="AK1278">
        <v>0</v>
      </c>
      <c r="AL1278">
        <v>0</v>
      </c>
      <c r="AM1278">
        <v>16.600000000000001</v>
      </c>
      <c r="AN1278">
        <v>1.1000000000000001</v>
      </c>
      <c r="AO1278">
        <v>0</v>
      </c>
      <c r="AP1278">
        <v>1.7</v>
      </c>
      <c r="AQ1278">
        <v>0</v>
      </c>
      <c r="AR1278">
        <v>3.3</v>
      </c>
      <c r="AS1278">
        <v>1</v>
      </c>
      <c r="AT1278">
        <v>1</v>
      </c>
      <c r="AU1278">
        <v>1</v>
      </c>
      <c r="AV1278">
        <v>1</v>
      </c>
      <c r="AW1278">
        <v>1</v>
      </c>
      <c r="AX1278">
        <v>1</v>
      </c>
      <c r="AY1278">
        <v>1</v>
      </c>
      <c r="AZ1278">
        <v>1</v>
      </c>
      <c r="BA1278">
        <v>1</v>
      </c>
      <c r="BB1278">
        <v>1</v>
      </c>
      <c r="BC1278">
        <v>1</v>
      </c>
      <c r="BD1278">
        <v>1</v>
      </c>
      <c r="BE1278">
        <v>1</v>
      </c>
      <c r="BF1278">
        <v>1</v>
      </c>
      <c r="BG1278">
        <v>1</v>
      </c>
      <c r="BH1278">
        <v>1</v>
      </c>
      <c r="BI1278">
        <v>1</v>
      </c>
      <c r="BJ1278">
        <v>1</v>
      </c>
      <c r="BK1278">
        <v>1</v>
      </c>
      <c r="BL1278">
        <v>1</v>
      </c>
      <c r="BM1278">
        <v>1</v>
      </c>
      <c r="BN1278">
        <v>1</v>
      </c>
      <c r="BO1278">
        <v>1</v>
      </c>
      <c r="BP1278">
        <v>1</v>
      </c>
      <c r="BQ1278">
        <v>1</v>
      </c>
      <c r="BR1278">
        <v>1</v>
      </c>
      <c r="BS1278">
        <v>1</v>
      </c>
      <c r="BT1278">
        <v>1</v>
      </c>
      <c r="BU1278">
        <v>1</v>
      </c>
      <c r="BV1278">
        <v>1</v>
      </c>
      <c r="BW1278">
        <v>1</v>
      </c>
    </row>
    <row r="1279" spans="1:75" x14ac:dyDescent="0.25">
      <c r="A1279">
        <v>2449000</v>
      </c>
      <c r="B1279">
        <v>2</v>
      </c>
      <c r="C1279" s="1">
        <v>30042</v>
      </c>
      <c r="D1279">
        <v>1</v>
      </c>
      <c r="E1279">
        <v>23</v>
      </c>
      <c r="F1279">
        <v>51.5</v>
      </c>
      <c r="G1279">
        <v>14</v>
      </c>
      <c r="H1279">
        <v>7</v>
      </c>
      <c r="I1279">
        <v>1</v>
      </c>
      <c r="J1279">
        <v>1</v>
      </c>
      <c r="K1279">
        <v>0</v>
      </c>
      <c r="L1279">
        <v>1477.30004882813</v>
      </c>
      <c r="M1279">
        <v>1</v>
      </c>
      <c r="N1279">
        <v>1.4</v>
      </c>
      <c r="O1279">
        <v>0</v>
      </c>
      <c r="P1279">
        <v>0</v>
      </c>
      <c r="Q1279">
        <v>0</v>
      </c>
      <c r="R1279">
        <v>0</v>
      </c>
      <c r="S1279">
        <v>11.5</v>
      </c>
      <c r="T1279">
        <v>0</v>
      </c>
      <c r="U1279">
        <v>0</v>
      </c>
      <c r="V1279">
        <v>0</v>
      </c>
      <c r="W1279">
        <v>0</v>
      </c>
      <c r="X1279">
        <v>0</v>
      </c>
      <c r="Y1279">
        <v>0</v>
      </c>
      <c r="Z1279">
        <v>4.5999999999999996</v>
      </c>
      <c r="AA1279">
        <v>23</v>
      </c>
      <c r="AB1279">
        <v>1</v>
      </c>
      <c r="AC1279">
        <v>6</v>
      </c>
      <c r="AD1279">
        <v>0</v>
      </c>
      <c r="AE1279">
        <v>0</v>
      </c>
      <c r="AF1279">
        <v>0</v>
      </c>
      <c r="AG1279">
        <v>0</v>
      </c>
      <c r="AH1279">
        <v>0</v>
      </c>
      <c r="AI1279">
        <v>0</v>
      </c>
      <c r="AJ1279">
        <v>0</v>
      </c>
      <c r="AK1279">
        <v>0</v>
      </c>
      <c r="AL1279">
        <v>0</v>
      </c>
      <c r="AM1279">
        <v>0</v>
      </c>
      <c r="AN1279">
        <v>0</v>
      </c>
      <c r="AO1279">
        <v>0</v>
      </c>
      <c r="AP1279">
        <v>4</v>
      </c>
      <c r="AQ1279">
        <v>0</v>
      </c>
      <c r="AS1279">
        <v>1</v>
      </c>
      <c r="AT1279">
        <v>1</v>
      </c>
      <c r="AU1279">
        <v>1</v>
      </c>
      <c r="AV1279">
        <v>1</v>
      </c>
      <c r="AW1279">
        <v>1</v>
      </c>
      <c r="AX1279">
        <v>1</v>
      </c>
      <c r="AY1279">
        <v>1</v>
      </c>
      <c r="AZ1279">
        <v>1</v>
      </c>
      <c r="BA1279">
        <v>1</v>
      </c>
      <c r="BB1279">
        <v>1</v>
      </c>
      <c r="BC1279">
        <v>1</v>
      </c>
      <c r="BD1279">
        <v>1</v>
      </c>
      <c r="BE1279">
        <v>1</v>
      </c>
      <c r="BF1279">
        <v>1</v>
      </c>
      <c r="BG1279">
        <v>1</v>
      </c>
      <c r="BH1279">
        <v>1</v>
      </c>
      <c r="BI1279">
        <v>1</v>
      </c>
      <c r="BJ1279">
        <v>1</v>
      </c>
      <c r="BK1279">
        <v>1</v>
      </c>
      <c r="BL1279">
        <v>1</v>
      </c>
      <c r="BM1279">
        <v>1</v>
      </c>
      <c r="BN1279">
        <v>1</v>
      </c>
      <c r="BO1279">
        <v>1</v>
      </c>
      <c r="BP1279">
        <v>1</v>
      </c>
      <c r="BQ1279">
        <v>1</v>
      </c>
      <c r="BR1279">
        <v>1</v>
      </c>
      <c r="BS1279">
        <v>1</v>
      </c>
      <c r="BT1279">
        <v>1</v>
      </c>
      <c r="BU1279">
        <v>1</v>
      </c>
      <c r="BV1279">
        <v>1</v>
      </c>
      <c r="BW1279">
        <v>0</v>
      </c>
    </row>
    <row r="1280" spans="1:75" x14ac:dyDescent="0.25">
      <c r="A1280">
        <v>2449000</v>
      </c>
      <c r="B1280">
        <v>2</v>
      </c>
      <c r="C1280" s="1">
        <v>30072</v>
      </c>
      <c r="D1280">
        <v>1</v>
      </c>
      <c r="E1280">
        <v>68.7</v>
      </c>
      <c r="F1280">
        <v>118.4</v>
      </c>
      <c r="G1280">
        <v>25</v>
      </c>
      <c r="H1280">
        <v>4</v>
      </c>
      <c r="I1280">
        <v>1</v>
      </c>
      <c r="J1280">
        <v>1</v>
      </c>
      <c r="K1280">
        <v>0</v>
      </c>
      <c r="L1280">
        <v>1477.30004882813</v>
      </c>
      <c r="M1280">
        <v>1</v>
      </c>
      <c r="N1280">
        <v>0</v>
      </c>
      <c r="O1280">
        <v>0</v>
      </c>
      <c r="P1280">
        <v>0</v>
      </c>
      <c r="Q1280">
        <v>1.2</v>
      </c>
      <c r="R1280">
        <v>0</v>
      </c>
      <c r="S1280">
        <v>0</v>
      </c>
      <c r="T1280">
        <v>0</v>
      </c>
      <c r="U1280">
        <v>0</v>
      </c>
      <c r="V1280">
        <v>0</v>
      </c>
      <c r="W1280">
        <v>0</v>
      </c>
      <c r="X1280">
        <v>0</v>
      </c>
      <c r="Y1280">
        <v>0</v>
      </c>
      <c r="Z1280">
        <v>0</v>
      </c>
      <c r="AA1280">
        <v>0</v>
      </c>
      <c r="AB1280">
        <v>0</v>
      </c>
      <c r="AC1280">
        <v>0</v>
      </c>
      <c r="AD1280">
        <v>0</v>
      </c>
      <c r="AE1280">
        <v>0</v>
      </c>
      <c r="AF1280">
        <v>9.8000000000000007</v>
      </c>
      <c r="AG1280">
        <v>0</v>
      </c>
      <c r="AH1280">
        <v>0</v>
      </c>
      <c r="AI1280">
        <v>0</v>
      </c>
      <c r="AJ1280">
        <v>0</v>
      </c>
      <c r="AK1280">
        <v>0</v>
      </c>
      <c r="AL1280">
        <v>68.7</v>
      </c>
      <c r="AM1280">
        <v>38.700000000000003</v>
      </c>
      <c r="AN1280">
        <v>0</v>
      </c>
      <c r="AO1280">
        <v>0</v>
      </c>
      <c r="AP1280">
        <v>0</v>
      </c>
      <c r="AQ1280">
        <v>0</v>
      </c>
      <c r="AR1280">
        <v>0</v>
      </c>
      <c r="AS1280">
        <v>1</v>
      </c>
      <c r="AT1280">
        <v>1</v>
      </c>
      <c r="AU1280">
        <v>1</v>
      </c>
      <c r="AV1280">
        <v>1</v>
      </c>
      <c r="AW1280">
        <v>1</v>
      </c>
      <c r="AX1280">
        <v>1</v>
      </c>
      <c r="AY1280">
        <v>1</v>
      </c>
      <c r="AZ1280">
        <v>1</v>
      </c>
      <c r="BA1280">
        <v>1</v>
      </c>
      <c r="BB1280">
        <v>1</v>
      </c>
      <c r="BC1280">
        <v>1</v>
      </c>
      <c r="BD1280">
        <v>1</v>
      </c>
      <c r="BE1280">
        <v>1</v>
      </c>
      <c r="BF1280">
        <v>1</v>
      </c>
      <c r="BG1280">
        <v>1</v>
      </c>
      <c r="BH1280">
        <v>1</v>
      </c>
      <c r="BI1280">
        <v>1</v>
      </c>
      <c r="BJ1280">
        <v>1</v>
      </c>
      <c r="BK1280">
        <v>1</v>
      </c>
      <c r="BL1280">
        <v>1</v>
      </c>
      <c r="BM1280">
        <v>1</v>
      </c>
      <c r="BN1280">
        <v>1</v>
      </c>
      <c r="BO1280">
        <v>1</v>
      </c>
      <c r="BP1280">
        <v>1</v>
      </c>
      <c r="BQ1280">
        <v>1</v>
      </c>
      <c r="BR1280">
        <v>1</v>
      </c>
      <c r="BS1280">
        <v>1</v>
      </c>
      <c r="BT1280">
        <v>1</v>
      </c>
      <c r="BU1280">
        <v>1</v>
      </c>
      <c r="BV1280">
        <v>1</v>
      </c>
      <c r="BW1280">
        <v>1</v>
      </c>
    </row>
    <row r="1281" spans="1:75" x14ac:dyDescent="0.25">
      <c r="A1281">
        <v>2449000</v>
      </c>
      <c r="B1281">
        <v>2</v>
      </c>
      <c r="C1281" s="1">
        <v>30103</v>
      </c>
      <c r="D1281">
        <v>1</v>
      </c>
      <c r="E1281">
        <v>38</v>
      </c>
      <c r="F1281">
        <v>162.1</v>
      </c>
      <c r="G1281">
        <v>25</v>
      </c>
      <c r="H1281">
        <v>12</v>
      </c>
      <c r="I1281">
        <v>1</v>
      </c>
      <c r="J1281">
        <v>1</v>
      </c>
      <c r="K1281">
        <v>0</v>
      </c>
      <c r="L1281">
        <v>1477.30004882813</v>
      </c>
      <c r="M1281">
        <v>1</v>
      </c>
      <c r="N1281">
        <v>0</v>
      </c>
      <c r="O1281">
        <v>0</v>
      </c>
      <c r="P1281">
        <v>0</v>
      </c>
      <c r="Q1281">
        <v>0</v>
      </c>
      <c r="R1281">
        <v>4</v>
      </c>
      <c r="S1281">
        <v>0</v>
      </c>
      <c r="T1281">
        <v>0</v>
      </c>
      <c r="U1281">
        <v>0</v>
      </c>
      <c r="V1281">
        <v>0</v>
      </c>
      <c r="W1281">
        <v>0</v>
      </c>
      <c r="X1281">
        <v>13</v>
      </c>
      <c r="Y1281">
        <v>18.399999999999999</v>
      </c>
      <c r="Z1281">
        <v>0</v>
      </c>
      <c r="AA1281">
        <v>0</v>
      </c>
      <c r="AB1281">
        <v>0</v>
      </c>
      <c r="AC1281">
        <v>12.5</v>
      </c>
      <c r="AD1281">
        <v>0</v>
      </c>
      <c r="AE1281">
        <v>0</v>
      </c>
      <c r="AF1281">
        <v>0</v>
      </c>
      <c r="AG1281">
        <v>8.5</v>
      </c>
      <c r="AH1281">
        <v>0</v>
      </c>
      <c r="AI1281">
        <v>5.7</v>
      </c>
      <c r="AJ1281">
        <v>3.8</v>
      </c>
      <c r="AK1281">
        <v>9.1999999999999993</v>
      </c>
      <c r="AL1281">
        <v>38</v>
      </c>
      <c r="AM1281">
        <v>28</v>
      </c>
      <c r="AN1281">
        <v>1.5</v>
      </c>
      <c r="AO1281">
        <v>0</v>
      </c>
      <c r="AP1281">
        <v>19.5</v>
      </c>
      <c r="AQ1281">
        <v>0</v>
      </c>
      <c r="AS1281">
        <v>1</v>
      </c>
      <c r="AT1281">
        <v>1</v>
      </c>
      <c r="AU1281">
        <v>1</v>
      </c>
      <c r="AV1281">
        <v>1</v>
      </c>
      <c r="AW1281">
        <v>1</v>
      </c>
      <c r="AX1281">
        <v>1</v>
      </c>
      <c r="AY1281">
        <v>1</v>
      </c>
      <c r="AZ1281">
        <v>1</v>
      </c>
      <c r="BA1281">
        <v>1</v>
      </c>
      <c r="BB1281">
        <v>1</v>
      </c>
      <c r="BC1281">
        <v>1</v>
      </c>
      <c r="BD1281">
        <v>1</v>
      </c>
      <c r="BE1281">
        <v>1</v>
      </c>
      <c r="BF1281">
        <v>1</v>
      </c>
      <c r="BG1281">
        <v>1</v>
      </c>
      <c r="BH1281">
        <v>1</v>
      </c>
      <c r="BI1281">
        <v>1</v>
      </c>
      <c r="BJ1281">
        <v>1</v>
      </c>
      <c r="BK1281">
        <v>1</v>
      </c>
      <c r="BL1281">
        <v>1</v>
      </c>
      <c r="BM1281">
        <v>1</v>
      </c>
      <c r="BN1281">
        <v>1</v>
      </c>
      <c r="BO1281">
        <v>1</v>
      </c>
      <c r="BP1281">
        <v>1</v>
      </c>
      <c r="BQ1281">
        <v>1</v>
      </c>
      <c r="BR1281">
        <v>1</v>
      </c>
      <c r="BS1281">
        <v>1</v>
      </c>
      <c r="BT1281">
        <v>1</v>
      </c>
      <c r="BU1281">
        <v>1</v>
      </c>
      <c r="BV1281">
        <v>1</v>
      </c>
      <c r="BW1281">
        <v>0</v>
      </c>
    </row>
    <row r="1282" spans="1:75" x14ac:dyDescent="0.25">
      <c r="A1282">
        <v>2449000</v>
      </c>
      <c r="B1282">
        <v>2</v>
      </c>
      <c r="C1282" s="1">
        <v>30133</v>
      </c>
      <c r="D1282">
        <v>1</v>
      </c>
      <c r="E1282">
        <v>84</v>
      </c>
      <c r="F1282">
        <v>144</v>
      </c>
      <c r="G1282">
        <v>9</v>
      </c>
      <c r="H1282">
        <v>7</v>
      </c>
      <c r="I1282">
        <v>1</v>
      </c>
      <c r="J1282">
        <v>1</v>
      </c>
      <c r="K1282">
        <v>0</v>
      </c>
      <c r="L1282">
        <v>1477.30004882813</v>
      </c>
      <c r="M1282">
        <v>1</v>
      </c>
      <c r="N1282">
        <v>1</v>
      </c>
      <c r="O1282">
        <v>0</v>
      </c>
      <c r="P1282">
        <v>0</v>
      </c>
      <c r="Q1282">
        <v>0</v>
      </c>
      <c r="R1282">
        <v>0</v>
      </c>
      <c r="S1282">
        <v>0</v>
      </c>
      <c r="T1282">
        <v>0</v>
      </c>
      <c r="U1282">
        <v>0</v>
      </c>
      <c r="V1282">
        <v>84</v>
      </c>
      <c r="W1282">
        <v>2.2000000000000002</v>
      </c>
      <c r="X1282">
        <v>0</v>
      </c>
      <c r="Y1282">
        <v>14</v>
      </c>
      <c r="Z1282">
        <v>12.3</v>
      </c>
      <c r="AA1282">
        <v>0</v>
      </c>
      <c r="AB1282">
        <v>0</v>
      </c>
      <c r="AC1282">
        <v>0</v>
      </c>
      <c r="AD1282">
        <v>0</v>
      </c>
      <c r="AE1282">
        <v>27</v>
      </c>
      <c r="AF1282">
        <v>0</v>
      </c>
      <c r="AG1282">
        <v>0</v>
      </c>
      <c r="AH1282">
        <v>0</v>
      </c>
      <c r="AI1282">
        <v>0</v>
      </c>
      <c r="AJ1282">
        <v>0</v>
      </c>
      <c r="AK1282">
        <v>0</v>
      </c>
      <c r="AL1282">
        <v>0</v>
      </c>
      <c r="AM1282">
        <v>0</v>
      </c>
      <c r="AN1282">
        <v>0</v>
      </c>
      <c r="AO1282">
        <v>0</v>
      </c>
      <c r="AP1282">
        <v>0</v>
      </c>
      <c r="AQ1282">
        <v>3.5</v>
      </c>
      <c r="AR1282">
        <v>0</v>
      </c>
      <c r="AS1282">
        <v>1</v>
      </c>
      <c r="AT1282">
        <v>1</v>
      </c>
      <c r="AU1282">
        <v>1</v>
      </c>
      <c r="AV1282">
        <v>1</v>
      </c>
      <c r="AW1282">
        <v>1</v>
      </c>
      <c r="AX1282">
        <v>1</v>
      </c>
      <c r="AY1282">
        <v>1</v>
      </c>
      <c r="AZ1282">
        <v>1</v>
      </c>
      <c r="BA1282">
        <v>1</v>
      </c>
      <c r="BB1282">
        <v>1</v>
      </c>
      <c r="BC1282">
        <v>1</v>
      </c>
      <c r="BD1282">
        <v>1</v>
      </c>
      <c r="BE1282">
        <v>1</v>
      </c>
      <c r="BF1282">
        <v>1</v>
      </c>
      <c r="BG1282">
        <v>1</v>
      </c>
      <c r="BH1282">
        <v>1</v>
      </c>
      <c r="BI1282">
        <v>1</v>
      </c>
      <c r="BJ1282">
        <v>1</v>
      </c>
      <c r="BK1282">
        <v>1</v>
      </c>
      <c r="BL1282">
        <v>1</v>
      </c>
      <c r="BM1282">
        <v>1</v>
      </c>
      <c r="BN1282">
        <v>1</v>
      </c>
      <c r="BO1282">
        <v>1</v>
      </c>
      <c r="BP1282">
        <v>1</v>
      </c>
      <c r="BQ1282">
        <v>1</v>
      </c>
      <c r="BR1282">
        <v>1</v>
      </c>
      <c r="BS1282">
        <v>1</v>
      </c>
      <c r="BT1282">
        <v>1</v>
      </c>
      <c r="BU1282">
        <v>1</v>
      </c>
      <c r="BV1282">
        <v>1</v>
      </c>
      <c r="BW1282">
        <v>1</v>
      </c>
    </row>
    <row r="1283" spans="1:75" x14ac:dyDescent="0.25">
      <c r="A1283">
        <v>2449000</v>
      </c>
      <c r="B1283">
        <v>2</v>
      </c>
      <c r="C1283" s="1">
        <v>30164</v>
      </c>
      <c r="D1283">
        <v>1</v>
      </c>
      <c r="E1283">
        <v>25</v>
      </c>
      <c r="F1283">
        <v>67.8</v>
      </c>
      <c r="G1283">
        <v>3</v>
      </c>
      <c r="H1283">
        <v>5</v>
      </c>
      <c r="I1283">
        <v>1</v>
      </c>
      <c r="J1283">
        <v>1</v>
      </c>
      <c r="K1283">
        <v>0</v>
      </c>
      <c r="L1283">
        <v>1477.30004882813</v>
      </c>
      <c r="M1283">
        <v>1</v>
      </c>
      <c r="N1283">
        <v>0</v>
      </c>
      <c r="O1283">
        <v>0</v>
      </c>
      <c r="P1283">
        <v>25</v>
      </c>
      <c r="Q1283">
        <v>0</v>
      </c>
      <c r="R1283">
        <v>0</v>
      </c>
      <c r="S1283">
        <v>0</v>
      </c>
      <c r="T1283">
        <v>0</v>
      </c>
      <c r="U1283">
        <v>0</v>
      </c>
      <c r="V1283">
        <v>0</v>
      </c>
      <c r="W1283">
        <v>0</v>
      </c>
      <c r="X1283">
        <v>7.8</v>
      </c>
      <c r="Y1283">
        <v>0</v>
      </c>
      <c r="Z1283">
        <v>0</v>
      </c>
      <c r="AA1283">
        <v>0</v>
      </c>
      <c r="AB1283">
        <v>0</v>
      </c>
      <c r="AC1283">
        <v>0</v>
      </c>
      <c r="AD1283">
        <v>0</v>
      </c>
      <c r="AE1283">
        <v>11</v>
      </c>
      <c r="AF1283">
        <v>20</v>
      </c>
      <c r="AG1283">
        <v>0</v>
      </c>
      <c r="AH1283">
        <v>0</v>
      </c>
      <c r="AI1283">
        <v>0</v>
      </c>
      <c r="AJ1283">
        <v>0</v>
      </c>
      <c r="AK1283">
        <v>4</v>
      </c>
      <c r="AL1283">
        <v>0</v>
      </c>
      <c r="AM1283">
        <v>0</v>
      </c>
      <c r="AN1283">
        <v>0</v>
      </c>
      <c r="AO1283">
        <v>0</v>
      </c>
      <c r="AP1283">
        <v>0</v>
      </c>
      <c r="AQ1283">
        <v>0</v>
      </c>
      <c r="AR1283">
        <v>0</v>
      </c>
      <c r="AS1283">
        <v>1</v>
      </c>
      <c r="AT1283">
        <v>1</v>
      </c>
      <c r="AU1283">
        <v>1</v>
      </c>
      <c r="AV1283">
        <v>1</v>
      </c>
      <c r="AW1283">
        <v>1</v>
      </c>
      <c r="AX1283">
        <v>1</v>
      </c>
      <c r="AY1283">
        <v>1</v>
      </c>
      <c r="AZ1283">
        <v>1</v>
      </c>
      <c r="BA1283">
        <v>1</v>
      </c>
      <c r="BB1283">
        <v>1</v>
      </c>
      <c r="BC1283">
        <v>1</v>
      </c>
      <c r="BD1283">
        <v>1</v>
      </c>
      <c r="BE1283">
        <v>1</v>
      </c>
      <c r="BF1283">
        <v>1</v>
      </c>
      <c r="BG1283">
        <v>1</v>
      </c>
      <c r="BH1283">
        <v>1</v>
      </c>
      <c r="BI1283">
        <v>1</v>
      </c>
      <c r="BJ1283">
        <v>1</v>
      </c>
      <c r="BK1283">
        <v>1</v>
      </c>
      <c r="BL1283">
        <v>1</v>
      </c>
      <c r="BM1283">
        <v>1</v>
      </c>
      <c r="BN1283">
        <v>1</v>
      </c>
      <c r="BO1283">
        <v>1</v>
      </c>
      <c r="BP1283">
        <v>1</v>
      </c>
      <c r="BQ1283">
        <v>1</v>
      </c>
      <c r="BR1283">
        <v>1</v>
      </c>
      <c r="BS1283">
        <v>1</v>
      </c>
      <c r="BT1283">
        <v>1</v>
      </c>
      <c r="BU1283">
        <v>1</v>
      </c>
      <c r="BV1283">
        <v>1</v>
      </c>
      <c r="BW1283">
        <v>1</v>
      </c>
    </row>
    <row r="1284" spans="1:75" x14ac:dyDescent="0.25">
      <c r="A1284">
        <v>2449000</v>
      </c>
      <c r="B1284">
        <v>2</v>
      </c>
      <c r="C1284" s="1">
        <v>30195</v>
      </c>
      <c r="D1284">
        <v>1</v>
      </c>
      <c r="E1284">
        <v>19.8</v>
      </c>
      <c r="F1284">
        <v>28</v>
      </c>
      <c r="G1284">
        <v>6</v>
      </c>
      <c r="H1284">
        <v>2</v>
      </c>
      <c r="I1284">
        <v>1</v>
      </c>
      <c r="J1284">
        <v>1</v>
      </c>
      <c r="K1284">
        <v>0</v>
      </c>
      <c r="L1284">
        <v>1477.30004882813</v>
      </c>
      <c r="M1284">
        <v>1</v>
      </c>
      <c r="N1284">
        <v>8.1999999999999993</v>
      </c>
      <c r="O1284">
        <v>0</v>
      </c>
      <c r="P1284">
        <v>0</v>
      </c>
      <c r="Q1284">
        <v>0</v>
      </c>
      <c r="R1284">
        <v>0</v>
      </c>
      <c r="S1284">
        <v>19.8</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S1284">
        <v>1</v>
      </c>
      <c r="AT1284">
        <v>1</v>
      </c>
      <c r="AU1284">
        <v>1</v>
      </c>
      <c r="AV1284">
        <v>1</v>
      </c>
      <c r="AW1284">
        <v>1</v>
      </c>
      <c r="AX1284">
        <v>1</v>
      </c>
      <c r="AY1284">
        <v>1</v>
      </c>
      <c r="AZ1284">
        <v>1</v>
      </c>
      <c r="BA1284">
        <v>1</v>
      </c>
      <c r="BB1284">
        <v>1</v>
      </c>
      <c r="BC1284">
        <v>1</v>
      </c>
      <c r="BD1284">
        <v>1</v>
      </c>
      <c r="BE1284">
        <v>1</v>
      </c>
      <c r="BF1284">
        <v>1</v>
      </c>
      <c r="BG1284">
        <v>1</v>
      </c>
      <c r="BH1284">
        <v>1</v>
      </c>
      <c r="BI1284">
        <v>1</v>
      </c>
      <c r="BJ1284">
        <v>1</v>
      </c>
      <c r="BK1284">
        <v>1</v>
      </c>
      <c r="BL1284">
        <v>1</v>
      </c>
      <c r="BM1284">
        <v>1</v>
      </c>
      <c r="BN1284">
        <v>1</v>
      </c>
      <c r="BO1284">
        <v>1</v>
      </c>
      <c r="BP1284">
        <v>1</v>
      </c>
      <c r="BQ1284">
        <v>1</v>
      </c>
      <c r="BR1284">
        <v>1</v>
      </c>
      <c r="BS1284">
        <v>1</v>
      </c>
      <c r="BT1284">
        <v>1</v>
      </c>
      <c r="BU1284">
        <v>1</v>
      </c>
      <c r="BV1284">
        <v>1</v>
      </c>
      <c r="BW1284">
        <v>0</v>
      </c>
    </row>
    <row r="1285" spans="1:75" x14ac:dyDescent="0.25">
      <c r="A1285">
        <v>2449000</v>
      </c>
      <c r="B1285">
        <v>2</v>
      </c>
      <c r="C1285" s="1">
        <v>30225</v>
      </c>
      <c r="D1285">
        <v>1</v>
      </c>
      <c r="E1285">
        <v>53</v>
      </c>
      <c r="F1285">
        <v>221.2</v>
      </c>
      <c r="G1285">
        <v>8</v>
      </c>
      <c r="H1285">
        <v>13</v>
      </c>
      <c r="I1285">
        <v>1</v>
      </c>
      <c r="J1285">
        <v>1</v>
      </c>
      <c r="K1285">
        <v>0</v>
      </c>
      <c r="L1285">
        <v>1477.30004882813</v>
      </c>
      <c r="M1285">
        <v>1</v>
      </c>
      <c r="N1285">
        <v>0</v>
      </c>
      <c r="O1285">
        <v>51.6</v>
      </c>
      <c r="P1285">
        <v>0</v>
      </c>
      <c r="Q1285">
        <v>0</v>
      </c>
      <c r="R1285">
        <v>0</v>
      </c>
      <c r="S1285">
        <v>5</v>
      </c>
      <c r="T1285">
        <v>0</v>
      </c>
      <c r="U1285">
        <v>53</v>
      </c>
      <c r="V1285">
        <v>4</v>
      </c>
      <c r="W1285">
        <v>0</v>
      </c>
      <c r="X1285">
        <v>19.2</v>
      </c>
      <c r="Y1285">
        <v>0</v>
      </c>
      <c r="Z1285">
        <v>7</v>
      </c>
      <c r="AA1285">
        <v>0</v>
      </c>
      <c r="AB1285">
        <v>0</v>
      </c>
      <c r="AC1285">
        <v>0</v>
      </c>
      <c r="AD1285">
        <v>0</v>
      </c>
      <c r="AE1285">
        <v>17.7</v>
      </c>
      <c r="AF1285">
        <v>0</v>
      </c>
      <c r="AG1285">
        <v>0</v>
      </c>
      <c r="AH1285">
        <v>0</v>
      </c>
      <c r="AI1285">
        <v>23.3</v>
      </c>
      <c r="AJ1285">
        <v>0</v>
      </c>
      <c r="AK1285">
        <v>12.4</v>
      </c>
      <c r="AL1285">
        <v>0</v>
      </c>
      <c r="AM1285">
        <v>8</v>
      </c>
      <c r="AN1285">
        <v>0</v>
      </c>
      <c r="AO1285">
        <v>5</v>
      </c>
      <c r="AP1285">
        <v>14</v>
      </c>
      <c r="AQ1285">
        <v>1</v>
      </c>
      <c r="AR1285">
        <v>0</v>
      </c>
      <c r="AS1285">
        <v>1</v>
      </c>
      <c r="AT1285">
        <v>1</v>
      </c>
      <c r="AU1285">
        <v>1</v>
      </c>
      <c r="AV1285">
        <v>1</v>
      </c>
      <c r="AW1285">
        <v>1</v>
      </c>
      <c r="AX1285">
        <v>1</v>
      </c>
      <c r="AY1285">
        <v>1</v>
      </c>
      <c r="AZ1285">
        <v>1</v>
      </c>
      <c r="BA1285">
        <v>1</v>
      </c>
      <c r="BB1285">
        <v>1</v>
      </c>
      <c r="BC1285">
        <v>1</v>
      </c>
      <c r="BD1285">
        <v>1</v>
      </c>
      <c r="BE1285">
        <v>1</v>
      </c>
      <c r="BF1285">
        <v>1</v>
      </c>
      <c r="BG1285">
        <v>1</v>
      </c>
      <c r="BH1285">
        <v>1</v>
      </c>
      <c r="BI1285">
        <v>1</v>
      </c>
      <c r="BJ1285">
        <v>1</v>
      </c>
      <c r="BK1285">
        <v>1</v>
      </c>
      <c r="BL1285">
        <v>1</v>
      </c>
      <c r="BM1285">
        <v>1</v>
      </c>
      <c r="BN1285">
        <v>1</v>
      </c>
      <c r="BO1285">
        <v>1</v>
      </c>
      <c r="BP1285">
        <v>1</v>
      </c>
      <c r="BQ1285">
        <v>1</v>
      </c>
      <c r="BR1285">
        <v>1</v>
      </c>
      <c r="BS1285">
        <v>1</v>
      </c>
      <c r="BT1285">
        <v>1</v>
      </c>
      <c r="BU1285">
        <v>1</v>
      </c>
      <c r="BV1285">
        <v>1</v>
      </c>
      <c r="BW1285">
        <v>1</v>
      </c>
    </row>
    <row r="1286" spans="1:75" x14ac:dyDescent="0.25">
      <c r="A1286">
        <v>2449000</v>
      </c>
      <c r="B1286">
        <v>2</v>
      </c>
      <c r="C1286" s="1">
        <v>30256</v>
      </c>
      <c r="D1286">
        <v>1</v>
      </c>
      <c r="E1286">
        <v>65</v>
      </c>
      <c r="F1286">
        <v>203</v>
      </c>
      <c r="G1286">
        <v>15</v>
      </c>
      <c r="H1286">
        <v>17</v>
      </c>
      <c r="I1286">
        <v>1</v>
      </c>
      <c r="J1286">
        <v>1</v>
      </c>
      <c r="K1286">
        <v>0</v>
      </c>
      <c r="L1286">
        <v>1477.30004882813</v>
      </c>
      <c r="M1286">
        <v>1</v>
      </c>
      <c r="N1286">
        <v>0</v>
      </c>
      <c r="O1286">
        <v>0</v>
      </c>
      <c r="P1286">
        <v>0</v>
      </c>
      <c r="Q1286">
        <v>0</v>
      </c>
      <c r="R1286">
        <v>15.8</v>
      </c>
      <c r="S1286">
        <v>6.8</v>
      </c>
      <c r="T1286">
        <v>4</v>
      </c>
      <c r="U1286">
        <v>0</v>
      </c>
      <c r="V1286">
        <v>0</v>
      </c>
      <c r="W1286">
        <v>0</v>
      </c>
      <c r="X1286">
        <v>7</v>
      </c>
      <c r="Y1286">
        <v>13</v>
      </c>
      <c r="Z1286">
        <v>2</v>
      </c>
      <c r="AA1286">
        <v>0</v>
      </c>
      <c r="AB1286">
        <v>65</v>
      </c>
      <c r="AC1286">
        <v>4</v>
      </c>
      <c r="AD1286">
        <v>0</v>
      </c>
      <c r="AE1286">
        <v>0</v>
      </c>
      <c r="AF1286">
        <v>0</v>
      </c>
      <c r="AG1286">
        <v>3.7</v>
      </c>
      <c r="AH1286">
        <v>17.5</v>
      </c>
      <c r="AI1286">
        <v>2</v>
      </c>
      <c r="AJ1286">
        <v>14</v>
      </c>
      <c r="AK1286">
        <v>6.5</v>
      </c>
      <c r="AL1286">
        <v>0</v>
      </c>
      <c r="AM1286">
        <v>2.7</v>
      </c>
      <c r="AN1286">
        <v>23</v>
      </c>
      <c r="AO1286">
        <v>7</v>
      </c>
      <c r="AP1286">
        <v>9</v>
      </c>
      <c r="AQ1286">
        <v>0</v>
      </c>
      <c r="AS1286">
        <v>1</v>
      </c>
      <c r="AT1286">
        <v>1</v>
      </c>
      <c r="AU1286">
        <v>1</v>
      </c>
      <c r="AV1286">
        <v>1</v>
      </c>
      <c r="AW1286">
        <v>1</v>
      </c>
      <c r="AX1286">
        <v>1</v>
      </c>
      <c r="AY1286">
        <v>1</v>
      </c>
      <c r="AZ1286">
        <v>1</v>
      </c>
      <c r="BA1286">
        <v>1</v>
      </c>
      <c r="BB1286">
        <v>1</v>
      </c>
      <c r="BC1286">
        <v>1</v>
      </c>
      <c r="BD1286">
        <v>1</v>
      </c>
      <c r="BE1286">
        <v>1</v>
      </c>
      <c r="BF1286">
        <v>1</v>
      </c>
      <c r="BG1286">
        <v>1</v>
      </c>
      <c r="BH1286">
        <v>1</v>
      </c>
      <c r="BI1286">
        <v>1</v>
      </c>
      <c r="BJ1286">
        <v>1</v>
      </c>
      <c r="BK1286">
        <v>1</v>
      </c>
      <c r="BL1286">
        <v>1</v>
      </c>
      <c r="BM1286">
        <v>1</v>
      </c>
      <c r="BN1286">
        <v>1</v>
      </c>
      <c r="BO1286">
        <v>1</v>
      </c>
      <c r="BP1286">
        <v>1</v>
      </c>
      <c r="BQ1286">
        <v>1</v>
      </c>
      <c r="BR1286">
        <v>1</v>
      </c>
      <c r="BS1286">
        <v>1</v>
      </c>
      <c r="BT1286">
        <v>1</v>
      </c>
      <c r="BU1286">
        <v>1</v>
      </c>
      <c r="BV1286">
        <v>1</v>
      </c>
      <c r="BW1286">
        <v>0</v>
      </c>
    </row>
    <row r="1287" spans="1:75" x14ac:dyDescent="0.25">
      <c r="A1287">
        <v>2449000</v>
      </c>
      <c r="B1287">
        <v>2</v>
      </c>
      <c r="C1287" s="1">
        <v>30286</v>
      </c>
      <c r="D1287">
        <v>1</v>
      </c>
      <c r="E1287">
        <v>46</v>
      </c>
      <c r="F1287">
        <v>223.8</v>
      </c>
      <c r="G1287">
        <v>20</v>
      </c>
      <c r="H1287">
        <v>14</v>
      </c>
      <c r="I1287">
        <v>1</v>
      </c>
      <c r="J1287">
        <v>1</v>
      </c>
      <c r="K1287">
        <v>0</v>
      </c>
      <c r="L1287">
        <v>1477.30004882813</v>
      </c>
      <c r="M1287">
        <v>1</v>
      </c>
      <c r="N1287">
        <v>26.5</v>
      </c>
      <c r="O1287">
        <v>17</v>
      </c>
      <c r="P1287">
        <v>17.2</v>
      </c>
      <c r="Q1287">
        <v>0</v>
      </c>
      <c r="R1287">
        <v>0</v>
      </c>
      <c r="S1287">
        <v>0</v>
      </c>
      <c r="T1287">
        <v>4</v>
      </c>
      <c r="U1287">
        <v>0</v>
      </c>
      <c r="V1287">
        <v>0</v>
      </c>
      <c r="W1287">
        <v>0</v>
      </c>
      <c r="X1287">
        <v>0</v>
      </c>
      <c r="Y1287">
        <v>7</v>
      </c>
      <c r="Z1287">
        <v>15.5</v>
      </c>
      <c r="AA1287">
        <v>7</v>
      </c>
      <c r="AB1287">
        <v>5.3</v>
      </c>
      <c r="AC1287">
        <v>14</v>
      </c>
      <c r="AD1287">
        <v>30</v>
      </c>
      <c r="AE1287">
        <v>13.3</v>
      </c>
      <c r="AF1287">
        <v>14</v>
      </c>
      <c r="AG1287">
        <v>46</v>
      </c>
      <c r="AH1287">
        <v>7</v>
      </c>
      <c r="AI1287">
        <v>0</v>
      </c>
      <c r="AJ1287">
        <v>0</v>
      </c>
      <c r="AK1287">
        <v>0</v>
      </c>
      <c r="AL1287">
        <v>0</v>
      </c>
      <c r="AM1287">
        <v>0</v>
      </c>
      <c r="AN1287">
        <v>0</v>
      </c>
      <c r="AO1287">
        <v>0</v>
      </c>
      <c r="AP1287">
        <v>0</v>
      </c>
      <c r="AQ1287">
        <v>0</v>
      </c>
      <c r="AR1287">
        <v>0</v>
      </c>
      <c r="AS1287">
        <v>1</v>
      </c>
      <c r="AT1287">
        <v>1</v>
      </c>
      <c r="AU1287">
        <v>1</v>
      </c>
      <c r="AV1287">
        <v>1</v>
      </c>
      <c r="AW1287">
        <v>1</v>
      </c>
      <c r="AX1287">
        <v>1</v>
      </c>
      <c r="AY1287">
        <v>1</v>
      </c>
      <c r="AZ1287">
        <v>1</v>
      </c>
      <c r="BA1287">
        <v>1</v>
      </c>
      <c r="BB1287">
        <v>1</v>
      </c>
      <c r="BC1287">
        <v>1</v>
      </c>
      <c r="BD1287">
        <v>1</v>
      </c>
      <c r="BE1287">
        <v>1</v>
      </c>
      <c r="BF1287">
        <v>1</v>
      </c>
      <c r="BG1287">
        <v>1</v>
      </c>
      <c r="BH1287">
        <v>1</v>
      </c>
      <c r="BI1287">
        <v>1</v>
      </c>
      <c r="BJ1287">
        <v>1</v>
      </c>
      <c r="BK1287">
        <v>1</v>
      </c>
      <c r="BL1287">
        <v>1</v>
      </c>
      <c r="BM1287">
        <v>1</v>
      </c>
      <c r="BN1287">
        <v>1</v>
      </c>
      <c r="BO1287">
        <v>1</v>
      </c>
      <c r="BP1287">
        <v>1</v>
      </c>
      <c r="BQ1287">
        <v>1</v>
      </c>
      <c r="BR1287">
        <v>1</v>
      </c>
      <c r="BS1287">
        <v>1</v>
      </c>
      <c r="BT1287">
        <v>1</v>
      </c>
      <c r="BU1287">
        <v>1</v>
      </c>
      <c r="BV1287">
        <v>1</v>
      </c>
      <c r="BW1287">
        <v>1</v>
      </c>
    </row>
    <row r="1288" spans="1:75" x14ac:dyDescent="0.25">
      <c r="A1288">
        <v>2449000</v>
      </c>
      <c r="B1288">
        <v>2</v>
      </c>
      <c r="C1288" s="1">
        <v>30317</v>
      </c>
      <c r="D1288">
        <v>1</v>
      </c>
      <c r="E1288">
        <v>52</v>
      </c>
      <c r="F1288">
        <v>207.9</v>
      </c>
      <c r="G1288">
        <v>20</v>
      </c>
      <c r="H1288">
        <v>11</v>
      </c>
      <c r="I1288">
        <v>1</v>
      </c>
      <c r="J1288">
        <v>1</v>
      </c>
      <c r="K1288">
        <v>0</v>
      </c>
      <c r="L1288">
        <v>1877.09997558594</v>
      </c>
      <c r="M1288">
        <v>1</v>
      </c>
      <c r="N1288">
        <v>9</v>
      </c>
      <c r="O1288">
        <v>0</v>
      </c>
      <c r="P1288">
        <v>0</v>
      </c>
      <c r="Q1288">
        <v>0</v>
      </c>
      <c r="R1288">
        <v>2.5</v>
      </c>
      <c r="S1288">
        <v>0</v>
      </c>
      <c r="T1288">
        <v>32.200000000000003</v>
      </c>
      <c r="U1288">
        <v>0</v>
      </c>
      <c r="V1288">
        <v>0</v>
      </c>
      <c r="W1288">
        <v>0</v>
      </c>
      <c r="X1288">
        <v>0</v>
      </c>
      <c r="Y1288">
        <v>0</v>
      </c>
      <c r="Z1288">
        <v>10.5</v>
      </c>
      <c r="AA1288">
        <v>17.3</v>
      </c>
      <c r="AB1288">
        <v>2.2999999999999998</v>
      </c>
      <c r="AC1288">
        <v>10.4</v>
      </c>
      <c r="AD1288">
        <v>40</v>
      </c>
      <c r="AE1288">
        <v>0</v>
      </c>
      <c r="AF1288">
        <v>0</v>
      </c>
      <c r="AG1288">
        <v>52</v>
      </c>
      <c r="AH1288">
        <v>0</v>
      </c>
      <c r="AI1288">
        <v>0</v>
      </c>
      <c r="AJ1288">
        <v>0</v>
      </c>
      <c r="AK1288">
        <v>0</v>
      </c>
      <c r="AL1288">
        <v>0</v>
      </c>
      <c r="AM1288">
        <v>0</v>
      </c>
      <c r="AN1288">
        <v>0</v>
      </c>
      <c r="AO1288">
        <v>0</v>
      </c>
      <c r="AP1288">
        <v>0</v>
      </c>
      <c r="AQ1288">
        <v>25.3</v>
      </c>
      <c r="AR1288">
        <v>6.4</v>
      </c>
      <c r="AS1288">
        <v>1</v>
      </c>
      <c r="AT1288">
        <v>1</v>
      </c>
      <c r="AU1288">
        <v>1</v>
      </c>
      <c r="AV1288">
        <v>1</v>
      </c>
      <c r="AW1288">
        <v>1</v>
      </c>
      <c r="AX1288">
        <v>1</v>
      </c>
      <c r="AY1288">
        <v>1</v>
      </c>
      <c r="AZ1288">
        <v>1</v>
      </c>
      <c r="BA1288">
        <v>1</v>
      </c>
      <c r="BB1288">
        <v>1</v>
      </c>
      <c r="BC1288">
        <v>1</v>
      </c>
      <c r="BD1288">
        <v>1</v>
      </c>
      <c r="BE1288">
        <v>1</v>
      </c>
      <c r="BF1288">
        <v>1</v>
      </c>
      <c r="BG1288">
        <v>1</v>
      </c>
      <c r="BH1288">
        <v>1</v>
      </c>
      <c r="BI1288">
        <v>1</v>
      </c>
      <c r="BJ1288">
        <v>1</v>
      </c>
      <c r="BK1288">
        <v>1</v>
      </c>
      <c r="BL1288">
        <v>1</v>
      </c>
      <c r="BM1288">
        <v>1</v>
      </c>
      <c r="BN1288">
        <v>1</v>
      </c>
      <c r="BO1288">
        <v>1</v>
      </c>
      <c r="BP1288">
        <v>1</v>
      </c>
      <c r="BQ1288">
        <v>1</v>
      </c>
      <c r="BR1288">
        <v>1</v>
      </c>
      <c r="BS1288">
        <v>1</v>
      </c>
      <c r="BT1288">
        <v>1</v>
      </c>
      <c r="BU1288">
        <v>1</v>
      </c>
      <c r="BV1288">
        <v>1</v>
      </c>
      <c r="BW1288">
        <v>1</v>
      </c>
    </row>
    <row r="1289" spans="1:75" x14ac:dyDescent="0.25">
      <c r="A1289">
        <v>2449000</v>
      </c>
      <c r="B1289">
        <v>2</v>
      </c>
      <c r="C1289" s="1">
        <v>30348</v>
      </c>
      <c r="D1289">
        <v>1</v>
      </c>
      <c r="E1289">
        <v>67</v>
      </c>
      <c r="F1289">
        <v>178.4</v>
      </c>
      <c r="G1289">
        <v>24</v>
      </c>
      <c r="H1289">
        <v>8</v>
      </c>
      <c r="I1289">
        <v>1</v>
      </c>
      <c r="J1289">
        <v>1</v>
      </c>
      <c r="K1289">
        <v>0</v>
      </c>
      <c r="L1289">
        <v>1877.09997558594</v>
      </c>
      <c r="M1289">
        <v>1</v>
      </c>
      <c r="N1289">
        <v>2.4</v>
      </c>
      <c r="O1289">
        <v>0</v>
      </c>
      <c r="P1289">
        <v>0</v>
      </c>
      <c r="Q1289">
        <v>0</v>
      </c>
      <c r="R1289">
        <v>0</v>
      </c>
      <c r="S1289">
        <v>0</v>
      </c>
      <c r="T1289">
        <v>0</v>
      </c>
      <c r="U1289">
        <v>0</v>
      </c>
      <c r="V1289">
        <v>0</v>
      </c>
      <c r="W1289">
        <v>5.6</v>
      </c>
      <c r="X1289">
        <v>3</v>
      </c>
      <c r="Y1289">
        <v>0</v>
      </c>
      <c r="Z1289">
        <v>0</v>
      </c>
      <c r="AA1289">
        <v>0</v>
      </c>
      <c r="AB1289">
        <v>0</v>
      </c>
      <c r="AC1289">
        <v>10.5</v>
      </c>
      <c r="AD1289">
        <v>0</v>
      </c>
      <c r="AE1289">
        <v>20.5</v>
      </c>
      <c r="AF1289">
        <v>0</v>
      </c>
      <c r="AG1289">
        <v>0</v>
      </c>
      <c r="AH1289">
        <v>0</v>
      </c>
      <c r="AI1289">
        <v>0</v>
      </c>
      <c r="AJ1289">
        <v>0</v>
      </c>
      <c r="AK1289">
        <v>67</v>
      </c>
      <c r="AL1289">
        <v>0</v>
      </c>
      <c r="AM1289">
        <v>0</v>
      </c>
      <c r="AN1289">
        <v>8.9</v>
      </c>
      <c r="AO1289">
        <v>60.5</v>
      </c>
      <c r="AS1289">
        <v>1</v>
      </c>
      <c r="AT1289">
        <v>1</v>
      </c>
      <c r="AU1289">
        <v>1</v>
      </c>
      <c r="AV1289">
        <v>1</v>
      </c>
      <c r="AW1289">
        <v>1</v>
      </c>
      <c r="AX1289">
        <v>1</v>
      </c>
      <c r="AY1289">
        <v>1</v>
      </c>
      <c r="AZ1289">
        <v>1</v>
      </c>
      <c r="BA1289">
        <v>1</v>
      </c>
      <c r="BB1289">
        <v>1</v>
      </c>
      <c r="BC1289">
        <v>1</v>
      </c>
      <c r="BD1289">
        <v>1</v>
      </c>
      <c r="BE1289">
        <v>1</v>
      </c>
      <c r="BF1289">
        <v>1</v>
      </c>
      <c r="BG1289">
        <v>1</v>
      </c>
      <c r="BH1289">
        <v>1</v>
      </c>
      <c r="BI1289">
        <v>1</v>
      </c>
      <c r="BJ1289">
        <v>1</v>
      </c>
      <c r="BK1289">
        <v>1</v>
      </c>
      <c r="BL1289">
        <v>1</v>
      </c>
      <c r="BM1289">
        <v>1</v>
      </c>
      <c r="BN1289">
        <v>1</v>
      </c>
      <c r="BO1289">
        <v>1</v>
      </c>
      <c r="BP1289">
        <v>1</v>
      </c>
      <c r="BQ1289">
        <v>1</v>
      </c>
      <c r="BR1289">
        <v>1</v>
      </c>
      <c r="BS1289">
        <v>1</v>
      </c>
      <c r="BT1289">
        <v>1</v>
      </c>
      <c r="BU1289">
        <v>0</v>
      </c>
      <c r="BV1289">
        <v>0</v>
      </c>
      <c r="BW1289">
        <v>0</v>
      </c>
    </row>
    <row r="1290" spans="1:75" x14ac:dyDescent="0.25">
      <c r="A1290">
        <v>2449000</v>
      </c>
      <c r="B1290">
        <v>2</v>
      </c>
      <c r="C1290" s="1">
        <v>30376</v>
      </c>
      <c r="D1290">
        <v>1</v>
      </c>
      <c r="E1290">
        <v>49</v>
      </c>
      <c r="F1290">
        <v>162.19999999999999</v>
      </c>
      <c r="G1290">
        <v>28</v>
      </c>
      <c r="H1290">
        <v>11</v>
      </c>
      <c r="I1290">
        <v>1</v>
      </c>
      <c r="J1290">
        <v>1</v>
      </c>
      <c r="K1290">
        <v>0</v>
      </c>
      <c r="L1290">
        <v>1877.09997558594</v>
      </c>
      <c r="M1290">
        <v>1</v>
      </c>
      <c r="N1290">
        <v>4.3</v>
      </c>
      <c r="O1290">
        <v>5.7</v>
      </c>
      <c r="P1290">
        <v>6.3</v>
      </c>
      <c r="Q1290">
        <v>1.4</v>
      </c>
      <c r="R1290">
        <v>2</v>
      </c>
      <c r="S1290">
        <v>16</v>
      </c>
      <c r="T1290">
        <v>0</v>
      </c>
      <c r="U1290">
        <v>0</v>
      </c>
      <c r="V1290">
        <v>0</v>
      </c>
      <c r="W1290">
        <v>0</v>
      </c>
      <c r="X1290">
        <v>0</v>
      </c>
      <c r="Y1290">
        <v>3</v>
      </c>
      <c r="Z1290">
        <v>31</v>
      </c>
      <c r="AA1290">
        <v>0</v>
      </c>
      <c r="AB1290">
        <v>0</v>
      </c>
      <c r="AC1290">
        <v>0</v>
      </c>
      <c r="AD1290">
        <v>0</v>
      </c>
      <c r="AE1290">
        <v>0</v>
      </c>
      <c r="AF1290">
        <v>36.5</v>
      </c>
      <c r="AG1290">
        <v>7</v>
      </c>
      <c r="AH1290">
        <v>0</v>
      </c>
      <c r="AI1290">
        <v>0</v>
      </c>
      <c r="AJ1290">
        <v>0</v>
      </c>
      <c r="AK1290">
        <v>0</v>
      </c>
      <c r="AL1290">
        <v>0</v>
      </c>
      <c r="AM1290">
        <v>0</v>
      </c>
      <c r="AN1290">
        <v>0</v>
      </c>
      <c r="AO1290">
        <v>49</v>
      </c>
      <c r="AP1290">
        <v>0</v>
      </c>
      <c r="AQ1290">
        <v>0</v>
      </c>
      <c r="AR1290">
        <v>0</v>
      </c>
      <c r="AS1290">
        <v>1</v>
      </c>
      <c r="AT1290">
        <v>1</v>
      </c>
      <c r="AU1290">
        <v>1</v>
      </c>
      <c r="AV1290">
        <v>1</v>
      </c>
      <c r="AW1290">
        <v>1</v>
      </c>
      <c r="AX1290">
        <v>1</v>
      </c>
      <c r="AY1290">
        <v>1</v>
      </c>
      <c r="AZ1290">
        <v>1</v>
      </c>
      <c r="BA1290">
        <v>1</v>
      </c>
      <c r="BB1290">
        <v>1</v>
      </c>
      <c r="BC1290">
        <v>1</v>
      </c>
      <c r="BD1290">
        <v>1</v>
      </c>
      <c r="BE1290">
        <v>1</v>
      </c>
      <c r="BF1290">
        <v>1</v>
      </c>
      <c r="BG1290">
        <v>1</v>
      </c>
      <c r="BH1290">
        <v>1</v>
      </c>
      <c r="BI1290">
        <v>1</v>
      </c>
      <c r="BJ1290">
        <v>1</v>
      </c>
      <c r="BK1290">
        <v>1</v>
      </c>
      <c r="BL1290">
        <v>1</v>
      </c>
      <c r="BM1290">
        <v>1</v>
      </c>
      <c r="BN1290">
        <v>1</v>
      </c>
      <c r="BO1290">
        <v>1</v>
      </c>
      <c r="BP1290">
        <v>1</v>
      </c>
      <c r="BQ1290">
        <v>1</v>
      </c>
      <c r="BR1290">
        <v>1</v>
      </c>
      <c r="BS1290">
        <v>1</v>
      </c>
      <c r="BT1290">
        <v>1</v>
      </c>
      <c r="BU1290">
        <v>1</v>
      </c>
      <c r="BV1290">
        <v>1</v>
      </c>
      <c r="BW1290">
        <v>1</v>
      </c>
    </row>
    <row r="1291" spans="1:75" x14ac:dyDescent="0.25">
      <c r="A1291">
        <v>2449000</v>
      </c>
      <c r="B1291">
        <v>2</v>
      </c>
      <c r="C1291" s="1">
        <v>30407</v>
      </c>
      <c r="D1291">
        <v>1</v>
      </c>
      <c r="E1291">
        <v>50</v>
      </c>
      <c r="F1291">
        <v>174.3</v>
      </c>
      <c r="G1291">
        <v>19</v>
      </c>
      <c r="H1291">
        <v>8</v>
      </c>
      <c r="I1291">
        <v>1</v>
      </c>
      <c r="J1291">
        <v>1</v>
      </c>
      <c r="K1291">
        <v>0</v>
      </c>
      <c r="L1291">
        <v>1877.09997558594</v>
      </c>
      <c r="M1291">
        <v>1</v>
      </c>
      <c r="N1291">
        <v>0</v>
      </c>
      <c r="O1291">
        <v>0</v>
      </c>
      <c r="P1291">
        <v>0</v>
      </c>
      <c r="Q1291">
        <v>0</v>
      </c>
      <c r="R1291">
        <v>9</v>
      </c>
      <c r="S1291">
        <v>23</v>
      </c>
      <c r="T1291">
        <v>16.399999999999999</v>
      </c>
      <c r="U1291">
        <v>0</v>
      </c>
      <c r="V1291">
        <v>0</v>
      </c>
      <c r="W1291">
        <v>0</v>
      </c>
      <c r="X1291">
        <v>0</v>
      </c>
      <c r="Y1291">
        <v>0</v>
      </c>
      <c r="Z1291">
        <v>0</v>
      </c>
      <c r="AA1291">
        <v>0</v>
      </c>
      <c r="AB1291">
        <v>43.4</v>
      </c>
      <c r="AC1291">
        <v>0</v>
      </c>
      <c r="AD1291">
        <v>0</v>
      </c>
      <c r="AE1291">
        <v>0</v>
      </c>
      <c r="AF1291">
        <v>50</v>
      </c>
      <c r="AG1291">
        <v>0</v>
      </c>
      <c r="AH1291">
        <v>0</v>
      </c>
      <c r="AI1291">
        <v>15</v>
      </c>
      <c r="AJ1291">
        <v>0</v>
      </c>
      <c r="AK1291">
        <v>0</v>
      </c>
      <c r="AL1291">
        <v>6</v>
      </c>
      <c r="AM1291">
        <v>11.5</v>
      </c>
      <c r="AN1291">
        <v>0</v>
      </c>
      <c r="AO1291">
        <v>0</v>
      </c>
      <c r="AP1291">
        <v>0</v>
      </c>
      <c r="AQ1291">
        <v>0</v>
      </c>
      <c r="AS1291">
        <v>1</v>
      </c>
      <c r="AT1291">
        <v>1</v>
      </c>
      <c r="AU1291">
        <v>1</v>
      </c>
      <c r="AV1291">
        <v>1</v>
      </c>
      <c r="AW1291">
        <v>1</v>
      </c>
      <c r="AX1291">
        <v>1</v>
      </c>
      <c r="AY1291">
        <v>1</v>
      </c>
      <c r="AZ1291">
        <v>1</v>
      </c>
      <c r="BA1291">
        <v>1</v>
      </c>
      <c r="BB1291">
        <v>1</v>
      </c>
      <c r="BC1291">
        <v>1</v>
      </c>
      <c r="BD1291">
        <v>1</v>
      </c>
      <c r="BE1291">
        <v>1</v>
      </c>
      <c r="BF1291">
        <v>1</v>
      </c>
      <c r="BG1291">
        <v>1</v>
      </c>
      <c r="BH1291">
        <v>1</v>
      </c>
      <c r="BI1291">
        <v>1</v>
      </c>
      <c r="BJ1291">
        <v>1</v>
      </c>
      <c r="BK1291">
        <v>1</v>
      </c>
      <c r="BL1291">
        <v>1</v>
      </c>
      <c r="BM1291">
        <v>1</v>
      </c>
      <c r="BN1291">
        <v>1</v>
      </c>
      <c r="BO1291">
        <v>1</v>
      </c>
      <c r="BP1291">
        <v>1</v>
      </c>
      <c r="BQ1291">
        <v>1</v>
      </c>
      <c r="BR1291">
        <v>1</v>
      </c>
      <c r="BS1291">
        <v>1</v>
      </c>
      <c r="BT1291">
        <v>1</v>
      </c>
      <c r="BU1291">
        <v>1</v>
      </c>
      <c r="BV1291">
        <v>1</v>
      </c>
      <c r="BW1291">
        <v>0</v>
      </c>
    </row>
    <row r="1292" spans="1:75" x14ac:dyDescent="0.25">
      <c r="A1292">
        <v>2449000</v>
      </c>
      <c r="B1292">
        <v>2</v>
      </c>
      <c r="C1292" s="1">
        <v>30437</v>
      </c>
      <c r="D1292">
        <v>1</v>
      </c>
      <c r="E1292">
        <v>58</v>
      </c>
      <c r="F1292">
        <v>273.7</v>
      </c>
      <c r="G1292">
        <v>20</v>
      </c>
      <c r="H1292">
        <v>11</v>
      </c>
      <c r="I1292">
        <v>1</v>
      </c>
      <c r="J1292">
        <v>1</v>
      </c>
      <c r="K1292">
        <v>0</v>
      </c>
      <c r="L1292">
        <v>1877.09997558594</v>
      </c>
      <c r="M1292">
        <v>1</v>
      </c>
      <c r="N1292">
        <v>0</v>
      </c>
      <c r="O1292">
        <v>0</v>
      </c>
      <c r="P1292">
        <v>0</v>
      </c>
      <c r="Q1292">
        <v>0</v>
      </c>
      <c r="R1292">
        <v>0</v>
      </c>
      <c r="S1292">
        <v>0</v>
      </c>
      <c r="T1292">
        <v>0</v>
      </c>
      <c r="U1292">
        <v>0</v>
      </c>
      <c r="V1292">
        <v>0</v>
      </c>
      <c r="W1292">
        <v>0</v>
      </c>
      <c r="X1292">
        <v>6</v>
      </c>
      <c r="Y1292">
        <v>3.5</v>
      </c>
      <c r="Z1292">
        <v>14</v>
      </c>
      <c r="AA1292">
        <v>3.7</v>
      </c>
      <c r="AB1292">
        <v>0</v>
      </c>
      <c r="AC1292">
        <v>0</v>
      </c>
      <c r="AD1292">
        <v>33</v>
      </c>
      <c r="AE1292">
        <v>0</v>
      </c>
      <c r="AF1292">
        <v>0</v>
      </c>
      <c r="AG1292">
        <v>58</v>
      </c>
      <c r="AH1292">
        <v>0</v>
      </c>
      <c r="AI1292">
        <v>0</v>
      </c>
      <c r="AJ1292">
        <v>0</v>
      </c>
      <c r="AK1292">
        <v>15.5</v>
      </c>
      <c r="AL1292">
        <v>0</v>
      </c>
      <c r="AM1292">
        <v>0</v>
      </c>
      <c r="AN1292">
        <v>30</v>
      </c>
      <c r="AO1292">
        <v>39</v>
      </c>
      <c r="AP1292">
        <v>27</v>
      </c>
      <c r="AQ1292">
        <v>44</v>
      </c>
      <c r="AR1292">
        <v>0</v>
      </c>
      <c r="AS1292">
        <v>1</v>
      </c>
      <c r="AT1292">
        <v>1</v>
      </c>
      <c r="AU1292">
        <v>1</v>
      </c>
      <c r="AV1292">
        <v>1</v>
      </c>
      <c r="AW1292">
        <v>1</v>
      </c>
      <c r="AX1292">
        <v>1</v>
      </c>
      <c r="AY1292">
        <v>1</v>
      </c>
      <c r="AZ1292">
        <v>1</v>
      </c>
      <c r="BA1292">
        <v>1</v>
      </c>
      <c r="BB1292">
        <v>1</v>
      </c>
      <c r="BC1292">
        <v>1</v>
      </c>
      <c r="BD1292">
        <v>1</v>
      </c>
      <c r="BE1292">
        <v>1</v>
      </c>
      <c r="BF1292">
        <v>1</v>
      </c>
      <c r="BG1292">
        <v>1</v>
      </c>
      <c r="BH1292">
        <v>1</v>
      </c>
      <c r="BI1292">
        <v>1</v>
      </c>
      <c r="BJ1292">
        <v>1</v>
      </c>
      <c r="BK1292">
        <v>1</v>
      </c>
      <c r="BL1292">
        <v>1</v>
      </c>
      <c r="BM1292">
        <v>1</v>
      </c>
      <c r="BN1292">
        <v>1</v>
      </c>
      <c r="BO1292">
        <v>1</v>
      </c>
      <c r="BP1292">
        <v>1</v>
      </c>
      <c r="BQ1292">
        <v>1</v>
      </c>
      <c r="BR1292">
        <v>1</v>
      </c>
      <c r="BS1292">
        <v>1</v>
      </c>
      <c r="BT1292">
        <v>1</v>
      </c>
      <c r="BU1292">
        <v>1</v>
      </c>
      <c r="BV1292">
        <v>1</v>
      </c>
      <c r="BW1292">
        <v>1</v>
      </c>
    </row>
    <row r="1293" spans="1:75" x14ac:dyDescent="0.25">
      <c r="A1293">
        <v>2449000</v>
      </c>
      <c r="B1293">
        <v>2</v>
      </c>
      <c r="C1293" s="1">
        <v>30468</v>
      </c>
      <c r="D1293">
        <v>1</v>
      </c>
      <c r="E1293">
        <v>55.9</v>
      </c>
      <c r="F1293">
        <v>324.89999999999998</v>
      </c>
      <c r="G1293">
        <v>9</v>
      </c>
      <c r="H1293">
        <v>16</v>
      </c>
      <c r="I1293">
        <v>1</v>
      </c>
      <c r="J1293">
        <v>1</v>
      </c>
      <c r="K1293">
        <v>0</v>
      </c>
      <c r="L1293">
        <v>1877.09997558594</v>
      </c>
      <c r="M1293">
        <v>1</v>
      </c>
      <c r="N1293">
        <v>0</v>
      </c>
      <c r="O1293">
        <v>8</v>
      </c>
      <c r="P1293">
        <v>0</v>
      </c>
      <c r="Q1293">
        <v>30.5</v>
      </c>
      <c r="R1293">
        <v>0</v>
      </c>
      <c r="S1293">
        <v>23</v>
      </c>
      <c r="T1293">
        <v>4.5</v>
      </c>
      <c r="U1293">
        <v>0</v>
      </c>
      <c r="V1293">
        <v>55.9</v>
      </c>
      <c r="W1293">
        <v>37.9</v>
      </c>
      <c r="X1293">
        <v>12.1</v>
      </c>
      <c r="Y1293">
        <v>39.200000000000003</v>
      </c>
      <c r="Z1293">
        <v>6</v>
      </c>
      <c r="AA1293">
        <v>22</v>
      </c>
      <c r="AB1293">
        <v>0</v>
      </c>
      <c r="AC1293">
        <v>0</v>
      </c>
      <c r="AD1293">
        <v>0</v>
      </c>
      <c r="AE1293">
        <v>0</v>
      </c>
      <c r="AF1293">
        <v>0</v>
      </c>
      <c r="AG1293">
        <v>0</v>
      </c>
      <c r="AH1293">
        <v>0</v>
      </c>
      <c r="AI1293">
        <v>0</v>
      </c>
      <c r="AJ1293">
        <v>0</v>
      </c>
      <c r="AK1293">
        <v>4.9000000000000004</v>
      </c>
      <c r="AL1293">
        <v>51.2</v>
      </c>
      <c r="AM1293">
        <v>13.6</v>
      </c>
      <c r="AN1293">
        <v>5</v>
      </c>
      <c r="AO1293">
        <v>7.4</v>
      </c>
      <c r="AP1293">
        <v>3.7</v>
      </c>
      <c r="AQ1293">
        <v>0</v>
      </c>
      <c r="AS1293">
        <v>1</v>
      </c>
      <c r="AT1293">
        <v>1</v>
      </c>
      <c r="AU1293">
        <v>1</v>
      </c>
      <c r="AV1293">
        <v>1</v>
      </c>
      <c r="AW1293">
        <v>1</v>
      </c>
      <c r="AX1293">
        <v>1</v>
      </c>
      <c r="AY1293">
        <v>1</v>
      </c>
      <c r="AZ1293">
        <v>1</v>
      </c>
      <c r="BA1293">
        <v>1</v>
      </c>
      <c r="BB1293">
        <v>1</v>
      </c>
      <c r="BC1293">
        <v>1</v>
      </c>
      <c r="BD1293">
        <v>1</v>
      </c>
      <c r="BE1293">
        <v>1</v>
      </c>
      <c r="BF1293">
        <v>1</v>
      </c>
      <c r="BG1293">
        <v>1</v>
      </c>
      <c r="BH1293">
        <v>1</v>
      </c>
      <c r="BI1293">
        <v>1</v>
      </c>
      <c r="BJ1293">
        <v>1</v>
      </c>
      <c r="BK1293">
        <v>1</v>
      </c>
      <c r="BL1293">
        <v>1</v>
      </c>
      <c r="BM1293">
        <v>1</v>
      </c>
      <c r="BN1293">
        <v>1</v>
      </c>
      <c r="BO1293">
        <v>1</v>
      </c>
      <c r="BP1293">
        <v>1</v>
      </c>
      <c r="BQ1293">
        <v>1</v>
      </c>
      <c r="BR1293">
        <v>1</v>
      </c>
      <c r="BS1293">
        <v>1</v>
      </c>
      <c r="BT1293">
        <v>1</v>
      </c>
      <c r="BU1293">
        <v>1</v>
      </c>
      <c r="BV1293">
        <v>1</v>
      </c>
      <c r="BW1293">
        <v>0</v>
      </c>
    </row>
    <row r="1294" spans="1:75" x14ac:dyDescent="0.25">
      <c r="A1294">
        <v>2449000</v>
      </c>
      <c r="B1294">
        <v>2</v>
      </c>
      <c r="C1294" s="1">
        <v>30498</v>
      </c>
      <c r="D1294">
        <v>1</v>
      </c>
      <c r="E1294">
        <v>42.3</v>
      </c>
      <c r="F1294">
        <v>88.4</v>
      </c>
      <c r="G1294">
        <v>7</v>
      </c>
      <c r="H1294">
        <v>9</v>
      </c>
      <c r="I1294">
        <v>1</v>
      </c>
      <c r="J1294">
        <v>1</v>
      </c>
      <c r="K1294">
        <v>0</v>
      </c>
      <c r="L1294">
        <v>1877.09997558594</v>
      </c>
      <c r="M1294">
        <v>1</v>
      </c>
      <c r="N1294">
        <v>0</v>
      </c>
      <c r="O1294">
        <v>0</v>
      </c>
      <c r="P1294">
        <v>4.9000000000000004</v>
      </c>
      <c r="Q1294">
        <v>0</v>
      </c>
      <c r="R1294">
        <v>0</v>
      </c>
      <c r="S1294">
        <v>0</v>
      </c>
      <c r="T1294">
        <v>42.3</v>
      </c>
      <c r="U1294">
        <v>5.6</v>
      </c>
      <c r="V1294">
        <v>1.5</v>
      </c>
      <c r="W1294">
        <v>10.7</v>
      </c>
      <c r="X1294">
        <v>0</v>
      </c>
      <c r="Y1294">
        <v>0</v>
      </c>
      <c r="Z1294">
        <v>1.6</v>
      </c>
      <c r="AA1294">
        <v>15</v>
      </c>
      <c r="AB1294">
        <v>0</v>
      </c>
      <c r="AC1294">
        <v>0</v>
      </c>
      <c r="AD1294">
        <v>4.9000000000000004</v>
      </c>
      <c r="AE1294">
        <v>0</v>
      </c>
      <c r="AF1294">
        <v>0</v>
      </c>
      <c r="AG1294">
        <v>0</v>
      </c>
      <c r="AH1294">
        <v>0</v>
      </c>
      <c r="AI1294">
        <v>0</v>
      </c>
      <c r="AJ1294">
        <v>0</v>
      </c>
      <c r="AK1294">
        <v>0</v>
      </c>
      <c r="AL1294">
        <v>0</v>
      </c>
      <c r="AM1294">
        <v>1.9</v>
      </c>
      <c r="AN1294">
        <v>0</v>
      </c>
      <c r="AO1294">
        <v>0</v>
      </c>
      <c r="AP1294">
        <v>0</v>
      </c>
      <c r="AQ1294">
        <v>0</v>
      </c>
      <c r="AR1294">
        <v>0</v>
      </c>
      <c r="AS1294">
        <v>1</v>
      </c>
      <c r="AT1294">
        <v>1</v>
      </c>
      <c r="AU1294">
        <v>1</v>
      </c>
      <c r="AV1294">
        <v>1</v>
      </c>
      <c r="AW1294">
        <v>1</v>
      </c>
      <c r="AX1294">
        <v>1</v>
      </c>
      <c r="AY1294">
        <v>1</v>
      </c>
      <c r="AZ1294">
        <v>1</v>
      </c>
      <c r="BA1294">
        <v>1</v>
      </c>
      <c r="BB1294">
        <v>1</v>
      </c>
      <c r="BC1294">
        <v>1</v>
      </c>
      <c r="BD1294">
        <v>1</v>
      </c>
      <c r="BE1294">
        <v>1</v>
      </c>
      <c r="BF1294">
        <v>1</v>
      </c>
      <c r="BG1294">
        <v>1</v>
      </c>
      <c r="BH1294">
        <v>1</v>
      </c>
      <c r="BI1294">
        <v>1</v>
      </c>
      <c r="BJ1294">
        <v>1</v>
      </c>
      <c r="BK1294">
        <v>1</v>
      </c>
      <c r="BL1294">
        <v>1</v>
      </c>
      <c r="BM1294">
        <v>1</v>
      </c>
      <c r="BN1294">
        <v>1</v>
      </c>
      <c r="BO1294">
        <v>1</v>
      </c>
      <c r="BP1294">
        <v>1</v>
      </c>
      <c r="BQ1294">
        <v>1</v>
      </c>
      <c r="BR1294">
        <v>1</v>
      </c>
      <c r="BS1294">
        <v>1</v>
      </c>
      <c r="BT1294">
        <v>1</v>
      </c>
      <c r="BU1294">
        <v>1</v>
      </c>
      <c r="BV1294">
        <v>1</v>
      </c>
      <c r="BW1294">
        <v>1</v>
      </c>
    </row>
    <row r="1295" spans="1:75" x14ac:dyDescent="0.25">
      <c r="A1295">
        <v>2449000</v>
      </c>
      <c r="B1295">
        <v>2</v>
      </c>
      <c r="C1295" s="1">
        <v>30529</v>
      </c>
      <c r="D1295">
        <v>1</v>
      </c>
      <c r="E1295">
        <v>0</v>
      </c>
      <c r="F1295">
        <v>0</v>
      </c>
      <c r="G1295">
        <v>1</v>
      </c>
      <c r="I1295">
        <v>1</v>
      </c>
      <c r="J1295">
        <v>1</v>
      </c>
      <c r="K1295">
        <v>0</v>
      </c>
      <c r="L1295">
        <v>1877.09997558594</v>
      </c>
      <c r="M1295">
        <v>1</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1</v>
      </c>
      <c r="AT1295">
        <v>1</v>
      </c>
      <c r="AU1295">
        <v>1</v>
      </c>
      <c r="AV1295">
        <v>1</v>
      </c>
      <c r="AW1295">
        <v>1</v>
      </c>
      <c r="AX1295">
        <v>1</v>
      </c>
      <c r="AY1295">
        <v>1</v>
      </c>
      <c r="AZ1295">
        <v>1</v>
      </c>
      <c r="BA1295">
        <v>1</v>
      </c>
      <c r="BB1295">
        <v>1</v>
      </c>
      <c r="BC1295">
        <v>1</v>
      </c>
      <c r="BD1295">
        <v>1</v>
      </c>
      <c r="BE1295">
        <v>1</v>
      </c>
      <c r="BF1295">
        <v>1</v>
      </c>
      <c r="BG1295">
        <v>1</v>
      </c>
      <c r="BH1295">
        <v>1</v>
      </c>
      <c r="BI1295">
        <v>1</v>
      </c>
      <c r="BJ1295">
        <v>1</v>
      </c>
      <c r="BK1295">
        <v>1</v>
      </c>
      <c r="BL1295">
        <v>1</v>
      </c>
      <c r="BM1295">
        <v>1</v>
      </c>
      <c r="BN1295">
        <v>1</v>
      </c>
      <c r="BO1295">
        <v>1</v>
      </c>
      <c r="BP1295">
        <v>1</v>
      </c>
      <c r="BQ1295">
        <v>1</v>
      </c>
      <c r="BR1295">
        <v>1</v>
      </c>
      <c r="BS1295">
        <v>1</v>
      </c>
      <c r="BT1295">
        <v>1</v>
      </c>
      <c r="BU1295">
        <v>1</v>
      </c>
      <c r="BV1295">
        <v>1</v>
      </c>
      <c r="BW1295">
        <v>1</v>
      </c>
    </row>
    <row r="1296" spans="1:75" x14ac:dyDescent="0.25">
      <c r="A1296">
        <v>2449000</v>
      </c>
      <c r="B1296">
        <v>2</v>
      </c>
      <c r="C1296" s="1">
        <v>30560</v>
      </c>
      <c r="D1296">
        <v>1</v>
      </c>
      <c r="E1296">
        <v>50</v>
      </c>
      <c r="F1296">
        <v>238.2</v>
      </c>
      <c r="G1296">
        <v>19</v>
      </c>
      <c r="H1296">
        <v>14</v>
      </c>
      <c r="I1296">
        <v>1</v>
      </c>
      <c r="J1296">
        <v>1</v>
      </c>
      <c r="K1296">
        <v>0</v>
      </c>
      <c r="L1296">
        <v>1877.09997558594</v>
      </c>
      <c r="M1296">
        <v>1</v>
      </c>
      <c r="N1296">
        <v>0</v>
      </c>
      <c r="O1296">
        <v>10.199999999999999</v>
      </c>
      <c r="P1296">
        <v>0</v>
      </c>
      <c r="Q1296">
        <v>12.5</v>
      </c>
      <c r="R1296">
        <v>13</v>
      </c>
      <c r="S1296">
        <v>8</v>
      </c>
      <c r="T1296">
        <v>5</v>
      </c>
      <c r="U1296">
        <v>22</v>
      </c>
      <c r="V1296">
        <v>2</v>
      </c>
      <c r="W1296">
        <v>0</v>
      </c>
      <c r="X1296">
        <v>0</v>
      </c>
      <c r="Y1296">
        <v>3</v>
      </c>
      <c r="Z1296">
        <v>0</v>
      </c>
      <c r="AA1296">
        <v>0</v>
      </c>
      <c r="AB1296">
        <v>0</v>
      </c>
      <c r="AC1296">
        <v>26</v>
      </c>
      <c r="AD1296">
        <v>0</v>
      </c>
      <c r="AE1296">
        <v>38</v>
      </c>
      <c r="AF1296">
        <v>50</v>
      </c>
      <c r="AG1296">
        <v>0</v>
      </c>
      <c r="AH1296">
        <v>0</v>
      </c>
      <c r="AI1296">
        <v>0</v>
      </c>
      <c r="AJ1296">
        <v>22</v>
      </c>
      <c r="AK1296">
        <v>12.5</v>
      </c>
      <c r="AL1296">
        <v>14</v>
      </c>
      <c r="AM1296">
        <v>0</v>
      </c>
      <c r="AN1296">
        <v>0</v>
      </c>
      <c r="AO1296">
        <v>0</v>
      </c>
      <c r="AP1296">
        <v>0</v>
      </c>
      <c r="AQ1296">
        <v>0</v>
      </c>
      <c r="AS1296">
        <v>1</v>
      </c>
      <c r="AT1296">
        <v>1</v>
      </c>
      <c r="AU1296">
        <v>1</v>
      </c>
      <c r="AV1296">
        <v>1</v>
      </c>
      <c r="AW1296">
        <v>1</v>
      </c>
      <c r="AX1296">
        <v>1</v>
      </c>
      <c r="AY1296">
        <v>1</v>
      </c>
      <c r="AZ1296">
        <v>1</v>
      </c>
      <c r="BA1296">
        <v>1</v>
      </c>
      <c r="BB1296">
        <v>1</v>
      </c>
      <c r="BC1296">
        <v>1</v>
      </c>
      <c r="BD1296">
        <v>1</v>
      </c>
      <c r="BE1296">
        <v>1</v>
      </c>
      <c r="BF1296">
        <v>1</v>
      </c>
      <c r="BG1296">
        <v>1</v>
      </c>
      <c r="BH1296">
        <v>1</v>
      </c>
      <c r="BI1296">
        <v>1</v>
      </c>
      <c r="BJ1296">
        <v>1</v>
      </c>
      <c r="BK1296">
        <v>1</v>
      </c>
      <c r="BL1296">
        <v>1</v>
      </c>
      <c r="BM1296">
        <v>1</v>
      </c>
      <c r="BN1296">
        <v>1</v>
      </c>
      <c r="BO1296">
        <v>1</v>
      </c>
      <c r="BP1296">
        <v>1</v>
      </c>
      <c r="BQ1296">
        <v>1</v>
      </c>
      <c r="BR1296">
        <v>1</v>
      </c>
      <c r="BS1296">
        <v>1</v>
      </c>
      <c r="BT1296">
        <v>1</v>
      </c>
      <c r="BU1296">
        <v>1</v>
      </c>
      <c r="BV1296">
        <v>1</v>
      </c>
      <c r="BW1296">
        <v>0</v>
      </c>
    </row>
    <row r="1297" spans="1:75" x14ac:dyDescent="0.25">
      <c r="A1297">
        <v>2449000</v>
      </c>
      <c r="B1297">
        <v>2</v>
      </c>
      <c r="C1297" s="1">
        <v>30590</v>
      </c>
      <c r="D1297">
        <v>1</v>
      </c>
      <c r="E1297">
        <v>32.299999999999997</v>
      </c>
      <c r="F1297">
        <v>78.3</v>
      </c>
      <c r="G1297">
        <v>18</v>
      </c>
      <c r="H1297">
        <v>8</v>
      </c>
      <c r="I1297">
        <v>1</v>
      </c>
      <c r="J1297">
        <v>1</v>
      </c>
      <c r="K1297">
        <v>0</v>
      </c>
      <c r="L1297">
        <v>1877.09997558594</v>
      </c>
      <c r="M1297">
        <v>1</v>
      </c>
      <c r="N1297">
        <v>0</v>
      </c>
      <c r="O1297">
        <v>3.2</v>
      </c>
      <c r="P1297">
        <v>0</v>
      </c>
      <c r="Q1297">
        <v>0</v>
      </c>
      <c r="R1297">
        <v>0</v>
      </c>
      <c r="S1297">
        <v>0</v>
      </c>
      <c r="T1297">
        <v>0</v>
      </c>
      <c r="U1297">
        <v>0</v>
      </c>
      <c r="V1297">
        <v>0</v>
      </c>
      <c r="W1297">
        <v>0</v>
      </c>
      <c r="X1297">
        <v>0</v>
      </c>
      <c r="Y1297">
        <v>0</v>
      </c>
      <c r="Z1297">
        <v>2.2999999999999998</v>
      </c>
      <c r="AA1297">
        <v>3.1</v>
      </c>
      <c r="AB1297">
        <v>8.6</v>
      </c>
      <c r="AC1297">
        <v>0</v>
      </c>
      <c r="AD1297">
        <v>0</v>
      </c>
      <c r="AE1297">
        <v>32.299999999999997</v>
      </c>
      <c r="AF1297">
        <v>2.5</v>
      </c>
      <c r="AG1297">
        <v>0</v>
      </c>
      <c r="AH1297">
        <v>0</v>
      </c>
      <c r="AI1297">
        <v>25</v>
      </c>
      <c r="AJ1297">
        <v>0</v>
      </c>
      <c r="AK1297">
        <v>0</v>
      </c>
      <c r="AL1297">
        <v>0</v>
      </c>
      <c r="AM1297">
        <v>0</v>
      </c>
      <c r="AN1297">
        <v>0</v>
      </c>
      <c r="AO1297">
        <v>0</v>
      </c>
      <c r="AP1297">
        <v>0</v>
      </c>
      <c r="AQ1297">
        <v>0</v>
      </c>
      <c r="AR1297">
        <v>1.3</v>
      </c>
      <c r="AS1297">
        <v>1</v>
      </c>
      <c r="AT1297">
        <v>1</v>
      </c>
      <c r="AU1297">
        <v>1</v>
      </c>
      <c r="AV1297">
        <v>1</v>
      </c>
      <c r="AW1297">
        <v>1</v>
      </c>
      <c r="AX1297">
        <v>1</v>
      </c>
      <c r="AY1297">
        <v>1</v>
      </c>
      <c r="AZ1297">
        <v>1</v>
      </c>
      <c r="BA1297">
        <v>1</v>
      </c>
      <c r="BB1297">
        <v>1</v>
      </c>
      <c r="BC1297">
        <v>1</v>
      </c>
      <c r="BD1297">
        <v>1</v>
      </c>
      <c r="BE1297">
        <v>1</v>
      </c>
      <c r="BF1297">
        <v>1</v>
      </c>
      <c r="BG1297">
        <v>1</v>
      </c>
      <c r="BH1297">
        <v>1</v>
      </c>
      <c r="BI1297">
        <v>1</v>
      </c>
      <c r="BJ1297">
        <v>1</v>
      </c>
      <c r="BK1297">
        <v>1</v>
      </c>
      <c r="BL1297">
        <v>1</v>
      </c>
      <c r="BM1297">
        <v>1</v>
      </c>
      <c r="BN1297">
        <v>1</v>
      </c>
      <c r="BO1297">
        <v>1</v>
      </c>
      <c r="BP1297">
        <v>1</v>
      </c>
      <c r="BQ1297">
        <v>1</v>
      </c>
      <c r="BR1297">
        <v>1</v>
      </c>
      <c r="BS1297">
        <v>1</v>
      </c>
      <c r="BT1297">
        <v>1</v>
      </c>
      <c r="BU1297">
        <v>1</v>
      </c>
      <c r="BV1297">
        <v>1</v>
      </c>
      <c r="BW1297">
        <v>1</v>
      </c>
    </row>
    <row r="1298" spans="1:75" x14ac:dyDescent="0.25">
      <c r="A1298">
        <v>2449000</v>
      </c>
      <c r="B1298">
        <v>2</v>
      </c>
      <c r="C1298" s="1">
        <v>30621</v>
      </c>
      <c r="D1298">
        <v>1</v>
      </c>
      <c r="E1298">
        <v>14.2</v>
      </c>
      <c r="F1298">
        <v>40.1</v>
      </c>
      <c r="G1298">
        <v>20</v>
      </c>
      <c r="H1298">
        <v>6</v>
      </c>
      <c r="I1298">
        <v>1</v>
      </c>
      <c r="J1298">
        <v>1</v>
      </c>
      <c r="K1298">
        <v>0</v>
      </c>
      <c r="L1298">
        <v>1877.09997558594</v>
      </c>
      <c r="M1298">
        <v>1</v>
      </c>
      <c r="N1298">
        <v>0</v>
      </c>
      <c r="O1298">
        <v>0</v>
      </c>
      <c r="P1298">
        <v>0</v>
      </c>
      <c r="Q1298">
        <v>0</v>
      </c>
      <c r="R1298">
        <v>0</v>
      </c>
      <c r="S1298">
        <v>0</v>
      </c>
      <c r="T1298">
        <v>0</v>
      </c>
      <c r="U1298">
        <v>0</v>
      </c>
      <c r="V1298">
        <v>0</v>
      </c>
      <c r="W1298">
        <v>0</v>
      </c>
      <c r="X1298">
        <v>8.6999999999999993</v>
      </c>
      <c r="Y1298">
        <v>6.5</v>
      </c>
      <c r="Z1298">
        <v>4.7</v>
      </c>
      <c r="AA1298">
        <v>0</v>
      </c>
      <c r="AB1298">
        <v>1.3</v>
      </c>
      <c r="AC1298">
        <v>0</v>
      </c>
      <c r="AD1298">
        <v>0</v>
      </c>
      <c r="AE1298">
        <v>0</v>
      </c>
      <c r="AF1298">
        <v>0</v>
      </c>
      <c r="AG1298">
        <v>14.2</v>
      </c>
      <c r="AH1298">
        <v>0</v>
      </c>
      <c r="AI1298">
        <v>0</v>
      </c>
      <c r="AJ1298">
        <v>0</v>
      </c>
      <c r="AK1298">
        <v>0</v>
      </c>
      <c r="AL1298">
        <v>0</v>
      </c>
      <c r="AM1298">
        <v>4.7</v>
      </c>
      <c r="AN1298">
        <v>0</v>
      </c>
      <c r="AO1298">
        <v>0</v>
      </c>
      <c r="AP1298">
        <v>0</v>
      </c>
      <c r="AQ1298">
        <v>0</v>
      </c>
      <c r="AS1298">
        <v>1</v>
      </c>
      <c r="AT1298">
        <v>1</v>
      </c>
      <c r="AU1298">
        <v>1</v>
      </c>
      <c r="AV1298">
        <v>1</v>
      </c>
      <c r="AW1298">
        <v>1</v>
      </c>
      <c r="AX1298">
        <v>1</v>
      </c>
      <c r="AY1298">
        <v>1</v>
      </c>
      <c r="AZ1298">
        <v>1</v>
      </c>
      <c r="BA1298">
        <v>1</v>
      </c>
      <c r="BB1298">
        <v>1</v>
      </c>
      <c r="BC1298">
        <v>1</v>
      </c>
      <c r="BD1298">
        <v>1</v>
      </c>
      <c r="BE1298">
        <v>1</v>
      </c>
      <c r="BF1298">
        <v>1</v>
      </c>
      <c r="BG1298">
        <v>1</v>
      </c>
      <c r="BH1298">
        <v>1</v>
      </c>
      <c r="BI1298">
        <v>1</v>
      </c>
      <c r="BJ1298">
        <v>1</v>
      </c>
      <c r="BK1298">
        <v>1</v>
      </c>
      <c r="BL1298">
        <v>1</v>
      </c>
      <c r="BM1298">
        <v>1</v>
      </c>
      <c r="BN1298">
        <v>1</v>
      </c>
      <c r="BO1298">
        <v>1</v>
      </c>
      <c r="BP1298">
        <v>1</v>
      </c>
      <c r="BQ1298">
        <v>1</v>
      </c>
      <c r="BR1298">
        <v>1</v>
      </c>
      <c r="BS1298">
        <v>1</v>
      </c>
      <c r="BT1298">
        <v>1</v>
      </c>
      <c r="BU1298">
        <v>1</v>
      </c>
      <c r="BV1298">
        <v>1</v>
      </c>
      <c r="BW1298">
        <v>0</v>
      </c>
    </row>
    <row r="1299" spans="1:75" x14ac:dyDescent="0.25">
      <c r="A1299">
        <v>2449000</v>
      </c>
      <c r="B1299">
        <v>2</v>
      </c>
      <c r="C1299" s="1">
        <v>30651</v>
      </c>
      <c r="D1299">
        <v>1</v>
      </c>
      <c r="E1299">
        <v>22.4</v>
      </c>
      <c r="F1299">
        <v>110.7</v>
      </c>
      <c r="G1299">
        <v>20</v>
      </c>
      <c r="H1299">
        <v>14</v>
      </c>
      <c r="I1299">
        <v>1</v>
      </c>
      <c r="J1299">
        <v>1</v>
      </c>
      <c r="K1299">
        <v>0</v>
      </c>
      <c r="L1299">
        <v>1877.09997558594</v>
      </c>
      <c r="M1299">
        <v>1</v>
      </c>
      <c r="N1299">
        <v>0</v>
      </c>
      <c r="O1299">
        <v>5.5</v>
      </c>
      <c r="P1299">
        <v>0.1</v>
      </c>
      <c r="Q1299">
        <v>0</v>
      </c>
      <c r="R1299">
        <v>0</v>
      </c>
      <c r="S1299">
        <v>0</v>
      </c>
      <c r="T1299">
        <v>0</v>
      </c>
      <c r="U1299">
        <v>0</v>
      </c>
      <c r="V1299">
        <v>0</v>
      </c>
      <c r="W1299">
        <v>1.4</v>
      </c>
      <c r="X1299">
        <v>1.8</v>
      </c>
      <c r="Y1299">
        <v>0</v>
      </c>
      <c r="Z1299">
        <v>0</v>
      </c>
      <c r="AA1299">
        <v>2.8</v>
      </c>
      <c r="AB1299">
        <v>0</v>
      </c>
      <c r="AC1299">
        <v>11.5</v>
      </c>
      <c r="AD1299">
        <v>0</v>
      </c>
      <c r="AE1299">
        <v>9.1</v>
      </c>
      <c r="AF1299">
        <v>0</v>
      </c>
      <c r="AG1299">
        <v>22.4</v>
      </c>
      <c r="AH1299">
        <v>0.5</v>
      </c>
      <c r="AI1299">
        <v>0.1</v>
      </c>
      <c r="AJ1299">
        <v>0</v>
      </c>
      <c r="AK1299">
        <v>0</v>
      </c>
      <c r="AL1299">
        <v>0</v>
      </c>
      <c r="AM1299">
        <v>0</v>
      </c>
      <c r="AN1299">
        <v>0</v>
      </c>
      <c r="AO1299">
        <v>6.5</v>
      </c>
      <c r="AP1299">
        <v>16</v>
      </c>
      <c r="AQ1299">
        <v>20.100000000000001</v>
      </c>
      <c r="AR1299">
        <v>12.9</v>
      </c>
      <c r="AS1299">
        <v>1</v>
      </c>
      <c r="AT1299">
        <v>1</v>
      </c>
      <c r="AU1299">
        <v>1</v>
      </c>
      <c r="AV1299">
        <v>1</v>
      </c>
      <c r="AW1299">
        <v>1</v>
      </c>
      <c r="AX1299">
        <v>1</v>
      </c>
      <c r="AY1299">
        <v>1</v>
      </c>
      <c r="AZ1299">
        <v>1</v>
      </c>
      <c r="BA1299">
        <v>1</v>
      </c>
      <c r="BB1299">
        <v>1</v>
      </c>
      <c r="BC1299">
        <v>1</v>
      </c>
      <c r="BD1299">
        <v>1</v>
      </c>
      <c r="BE1299">
        <v>1</v>
      </c>
      <c r="BF1299">
        <v>1</v>
      </c>
      <c r="BG1299">
        <v>1</v>
      </c>
      <c r="BH1299">
        <v>1</v>
      </c>
      <c r="BI1299">
        <v>1</v>
      </c>
      <c r="BJ1299">
        <v>1</v>
      </c>
      <c r="BK1299">
        <v>1</v>
      </c>
      <c r="BL1299">
        <v>1</v>
      </c>
      <c r="BM1299">
        <v>1</v>
      </c>
      <c r="BN1299">
        <v>1</v>
      </c>
      <c r="BO1299">
        <v>1</v>
      </c>
      <c r="BP1299">
        <v>1</v>
      </c>
      <c r="BQ1299">
        <v>1</v>
      </c>
      <c r="BR1299">
        <v>1</v>
      </c>
      <c r="BS1299">
        <v>1</v>
      </c>
      <c r="BT1299">
        <v>1</v>
      </c>
      <c r="BU1299">
        <v>1</v>
      </c>
      <c r="BV1299">
        <v>1</v>
      </c>
      <c r="BW1299">
        <v>1</v>
      </c>
    </row>
    <row r="1300" spans="1:75" x14ac:dyDescent="0.25">
      <c r="A1300">
        <v>2449000</v>
      </c>
      <c r="B1300">
        <v>2</v>
      </c>
      <c r="C1300" s="1">
        <v>30682</v>
      </c>
      <c r="D1300">
        <v>1</v>
      </c>
      <c r="E1300">
        <v>30.2</v>
      </c>
      <c r="F1300">
        <v>124.5</v>
      </c>
      <c r="G1300">
        <v>21</v>
      </c>
      <c r="H1300">
        <v>9</v>
      </c>
      <c r="I1300">
        <v>1</v>
      </c>
      <c r="J1300">
        <v>1</v>
      </c>
      <c r="K1300">
        <v>0</v>
      </c>
      <c r="L1300">
        <v>1281.80004882812</v>
      </c>
      <c r="M1300">
        <v>1</v>
      </c>
      <c r="N1300">
        <v>8.8000000000000007</v>
      </c>
      <c r="O1300">
        <v>0</v>
      </c>
      <c r="P1300">
        <v>0</v>
      </c>
      <c r="Q1300">
        <v>0</v>
      </c>
      <c r="R1300">
        <v>0</v>
      </c>
      <c r="S1300">
        <v>0</v>
      </c>
      <c r="T1300">
        <v>0</v>
      </c>
      <c r="U1300">
        <v>0</v>
      </c>
      <c r="V1300">
        <v>0</v>
      </c>
      <c r="W1300">
        <v>0</v>
      </c>
      <c r="X1300">
        <v>0</v>
      </c>
      <c r="Y1300">
        <v>0</v>
      </c>
      <c r="Z1300">
        <v>0</v>
      </c>
      <c r="AA1300">
        <v>0</v>
      </c>
      <c r="AB1300">
        <v>0</v>
      </c>
      <c r="AC1300">
        <v>0</v>
      </c>
      <c r="AD1300">
        <v>25.5</v>
      </c>
      <c r="AE1300">
        <v>0</v>
      </c>
      <c r="AF1300">
        <v>0</v>
      </c>
      <c r="AG1300">
        <v>17</v>
      </c>
      <c r="AH1300">
        <v>30.2</v>
      </c>
      <c r="AI1300">
        <v>0</v>
      </c>
      <c r="AJ1300">
        <v>0</v>
      </c>
      <c r="AK1300">
        <v>0</v>
      </c>
      <c r="AL1300">
        <v>0</v>
      </c>
      <c r="AM1300">
        <v>0</v>
      </c>
      <c r="AN1300">
        <v>2.5</v>
      </c>
      <c r="AO1300">
        <v>1.2</v>
      </c>
      <c r="AP1300">
        <v>16.5</v>
      </c>
      <c r="AQ1300">
        <v>21.3</v>
      </c>
      <c r="AR1300">
        <v>1.5</v>
      </c>
      <c r="AS1300">
        <v>1</v>
      </c>
      <c r="AT1300">
        <v>1</v>
      </c>
      <c r="AU1300">
        <v>1</v>
      </c>
      <c r="AV1300">
        <v>1</v>
      </c>
      <c r="AW1300">
        <v>1</v>
      </c>
      <c r="AX1300">
        <v>1</v>
      </c>
      <c r="AY1300">
        <v>1</v>
      </c>
      <c r="AZ1300">
        <v>1</v>
      </c>
      <c r="BA1300">
        <v>1</v>
      </c>
      <c r="BB1300">
        <v>1</v>
      </c>
      <c r="BC1300">
        <v>1</v>
      </c>
      <c r="BD1300">
        <v>1</v>
      </c>
      <c r="BE1300">
        <v>1</v>
      </c>
      <c r="BF1300">
        <v>1</v>
      </c>
      <c r="BG1300">
        <v>1</v>
      </c>
      <c r="BH1300">
        <v>1</v>
      </c>
      <c r="BI1300">
        <v>1</v>
      </c>
      <c r="BJ1300">
        <v>1</v>
      </c>
      <c r="BK1300">
        <v>1</v>
      </c>
      <c r="BL1300">
        <v>1</v>
      </c>
      <c r="BM1300">
        <v>1</v>
      </c>
      <c r="BN1300">
        <v>1</v>
      </c>
      <c r="BO1300">
        <v>1</v>
      </c>
      <c r="BP1300">
        <v>1</v>
      </c>
      <c r="BQ1300">
        <v>1</v>
      </c>
      <c r="BR1300">
        <v>1</v>
      </c>
      <c r="BS1300">
        <v>1</v>
      </c>
      <c r="BT1300">
        <v>1</v>
      </c>
      <c r="BU1300">
        <v>1</v>
      </c>
      <c r="BV1300">
        <v>1</v>
      </c>
      <c r="BW1300">
        <v>1</v>
      </c>
    </row>
    <row r="1301" spans="1:75" x14ac:dyDescent="0.25">
      <c r="A1301">
        <v>2449000</v>
      </c>
      <c r="B1301">
        <v>2</v>
      </c>
      <c r="C1301" s="1">
        <v>30713</v>
      </c>
      <c r="D1301">
        <v>1</v>
      </c>
      <c r="E1301">
        <v>48.8</v>
      </c>
      <c r="F1301">
        <v>79.5</v>
      </c>
      <c r="G1301">
        <v>29</v>
      </c>
      <c r="H1301">
        <v>4</v>
      </c>
      <c r="I1301">
        <v>1</v>
      </c>
      <c r="J1301">
        <v>1</v>
      </c>
      <c r="K1301">
        <v>0</v>
      </c>
      <c r="L1301">
        <v>1281.80004882812</v>
      </c>
      <c r="M1301">
        <v>1</v>
      </c>
      <c r="N1301">
        <v>8.1999999999999993</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4.2</v>
      </c>
      <c r="AO1301">
        <v>18.3</v>
      </c>
      <c r="AP1301">
        <v>48.8</v>
      </c>
      <c r="AS1301">
        <v>1</v>
      </c>
      <c r="AT1301">
        <v>1</v>
      </c>
      <c r="AU1301">
        <v>1</v>
      </c>
      <c r="AV1301">
        <v>1</v>
      </c>
      <c r="AW1301">
        <v>1</v>
      </c>
      <c r="AX1301">
        <v>1</v>
      </c>
      <c r="AY1301">
        <v>1</v>
      </c>
      <c r="AZ1301">
        <v>1</v>
      </c>
      <c r="BA1301">
        <v>1</v>
      </c>
      <c r="BB1301">
        <v>1</v>
      </c>
      <c r="BC1301">
        <v>1</v>
      </c>
      <c r="BD1301">
        <v>1</v>
      </c>
      <c r="BE1301">
        <v>1</v>
      </c>
      <c r="BF1301">
        <v>1</v>
      </c>
      <c r="BG1301">
        <v>1</v>
      </c>
      <c r="BH1301">
        <v>1</v>
      </c>
      <c r="BI1301">
        <v>1</v>
      </c>
      <c r="BJ1301">
        <v>1</v>
      </c>
      <c r="BK1301">
        <v>1</v>
      </c>
      <c r="BL1301">
        <v>1</v>
      </c>
      <c r="BM1301">
        <v>1</v>
      </c>
      <c r="BN1301">
        <v>1</v>
      </c>
      <c r="BO1301">
        <v>1</v>
      </c>
      <c r="BP1301">
        <v>1</v>
      </c>
      <c r="BQ1301">
        <v>1</v>
      </c>
      <c r="BR1301">
        <v>1</v>
      </c>
      <c r="BS1301">
        <v>1</v>
      </c>
      <c r="BT1301">
        <v>1</v>
      </c>
      <c r="BU1301">
        <v>1</v>
      </c>
      <c r="BV1301">
        <v>0</v>
      </c>
      <c r="BW1301">
        <v>0</v>
      </c>
    </row>
    <row r="1302" spans="1:75" x14ac:dyDescent="0.25">
      <c r="A1302">
        <v>2449000</v>
      </c>
      <c r="B1302">
        <v>2</v>
      </c>
      <c r="C1302" s="1">
        <v>30742</v>
      </c>
      <c r="D1302">
        <v>1</v>
      </c>
      <c r="E1302">
        <v>29.3</v>
      </c>
      <c r="F1302">
        <v>104.9</v>
      </c>
      <c r="G1302">
        <v>8</v>
      </c>
      <c r="H1302">
        <v>7</v>
      </c>
      <c r="I1302">
        <v>1</v>
      </c>
      <c r="J1302">
        <v>1</v>
      </c>
      <c r="K1302">
        <v>0</v>
      </c>
      <c r="L1302">
        <v>1281.80004882812</v>
      </c>
      <c r="M1302">
        <v>1</v>
      </c>
      <c r="N1302">
        <v>0</v>
      </c>
      <c r="O1302">
        <v>0</v>
      </c>
      <c r="P1302">
        <v>0</v>
      </c>
      <c r="Q1302">
        <v>17.600000000000001</v>
      </c>
      <c r="R1302">
        <v>15</v>
      </c>
      <c r="S1302">
        <v>3.2</v>
      </c>
      <c r="T1302">
        <v>0</v>
      </c>
      <c r="U1302">
        <v>29.3</v>
      </c>
      <c r="V1302">
        <v>0</v>
      </c>
      <c r="W1302">
        <v>0</v>
      </c>
      <c r="X1302">
        <v>0</v>
      </c>
      <c r="Y1302">
        <v>0</v>
      </c>
      <c r="Z1302">
        <v>0</v>
      </c>
      <c r="AA1302">
        <v>8.8000000000000007</v>
      </c>
      <c r="AB1302">
        <v>0</v>
      </c>
      <c r="AC1302">
        <v>0</v>
      </c>
      <c r="AD1302">
        <v>0</v>
      </c>
      <c r="AE1302">
        <v>0</v>
      </c>
      <c r="AF1302">
        <v>0</v>
      </c>
      <c r="AG1302">
        <v>0</v>
      </c>
      <c r="AH1302">
        <v>0</v>
      </c>
      <c r="AI1302">
        <v>0</v>
      </c>
      <c r="AJ1302">
        <v>0</v>
      </c>
      <c r="AK1302">
        <v>0</v>
      </c>
      <c r="AL1302">
        <v>0</v>
      </c>
      <c r="AM1302">
        <v>0</v>
      </c>
      <c r="AN1302">
        <v>0</v>
      </c>
      <c r="AO1302">
        <v>0</v>
      </c>
      <c r="AP1302">
        <v>21</v>
      </c>
      <c r="AQ1302">
        <v>10</v>
      </c>
      <c r="AR1302">
        <v>0</v>
      </c>
      <c r="AS1302">
        <v>1</v>
      </c>
      <c r="AT1302">
        <v>1</v>
      </c>
      <c r="AU1302">
        <v>1</v>
      </c>
      <c r="AV1302">
        <v>1</v>
      </c>
      <c r="AW1302">
        <v>1</v>
      </c>
      <c r="AX1302">
        <v>1</v>
      </c>
      <c r="AY1302">
        <v>1</v>
      </c>
      <c r="AZ1302">
        <v>1</v>
      </c>
      <c r="BA1302">
        <v>1</v>
      </c>
      <c r="BB1302">
        <v>1</v>
      </c>
      <c r="BC1302">
        <v>1</v>
      </c>
      <c r="BD1302">
        <v>1</v>
      </c>
      <c r="BE1302">
        <v>1</v>
      </c>
      <c r="BF1302">
        <v>1</v>
      </c>
      <c r="BG1302">
        <v>1</v>
      </c>
      <c r="BH1302">
        <v>1</v>
      </c>
      <c r="BI1302">
        <v>1</v>
      </c>
      <c r="BJ1302">
        <v>1</v>
      </c>
      <c r="BK1302">
        <v>1</v>
      </c>
      <c r="BL1302">
        <v>1</v>
      </c>
      <c r="BM1302">
        <v>1</v>
      </c>
      <c r="BN1302">
        <v>1</v>
      </c>
      <c r="BO1302">
        <v>1</v>
      </c>
      <c r="BP1302">
        <v>1</v>
      </c>
      <c r="BQ1302">
        <v>1</v>
      </c>
      <c r="BR1302">
        <v>1</v>
      </c>
      <c r="BS1302">
        <v>1</v>
      </c>
      <c r="BT1302">
        <v>1</v>
      </c>
      <c r="BU1302">
        <v>1</v>
      </c>
      <c r="BV1302">
        <v>1</v>
      </c>
      <c r="BW1302">
        <v>1</v>
      </c>
    </row>
    <row r="1303" spans="1:75" x14ac:dyDescent="0.25">
      <c r="A1303">
        <v>2449000</v>
      </c>
      <c r="B1303">
        <v>2</v>
      </c>
      <c r="C1303" s="1">
        <v>30773</v>
      </c>
      <c r="D1303">
        <v>1</v>
      </c>
      <c r="E1303">
        <v>29</v>
      </c>
      <c r="F1303">
        <v>103.6</v>
      </c>
      <c r="G1303">
        <v>29</v>
      </c>
      <c r="H1303">
        <v>8</v>
      </c>
      <c r="I1303">
        <v>1</v>
      </c>
      <c r="J1303">
        <v>1</v>
      </c>
      <c r="K1303">
        <v>0</v>
      </c>
      <c r="L1303">
        <v>1281.80004882812</v>
      </c>
      <c r="M1303">
        <v>1</v>
      </c>
      <c r="N1303">
        <v>0</v>
      </c>
      <c r="O1303">
        <v>0</v>
      </c>
      <c r="P1303">
        <v>5.2</v>
      </c>
      <c r="Q1303">
        <v>7.2</v>
      </c>
      <c r="R1303">
        <v>0</v>
      </c>
      <c r="S1303">
        <v>0</v>
      </c>
      <c r="T1303">
        <v>0</v>
      </c>
      <c r="U1303">
        <v>0</v>
      </c>
      <c r="V1303">
        <v>0</v>
      </c>
      <c r="W1303">
        <v>0</v>
      </c>
      <c r="X1303">
        <v>6.2</v>
      </c>
      <c r="Y1303">
        <v>0</v>
      </c>
      <c r="Z1303">
        <v>0</v>
      </c>
      <c r="AA1303">
        <v>0</v>
      </c>
      <c r="AB1303">
        <v>27</v>
      </c>
      <c r="AC1303">
        <v>0</v>
      </c>
      <c r="AD1303">
        <v>0</v>
      </c>
      <c r="AE1303">
        <v>0</v>
      </c>
      <c r="AF1303">
        <v>20.9</v>
      </c>
      <c r="AG1303">
        <v>0</v>
      </c>
      <c r="AH1303">
        <v>0</v>
      </c>
      <c r="AI1303">
        <v>0</v>
      </c>
      <c r="AJ1303">
        <v>0</v>
      </c>
      <c r="AK1303">
        <v>1.6</v>
      </c>
      <c r="AL1303">
        <v>6.5</v>
      </c>
      <c r="AM1303">
        <v>0</v>
      </c>
      <c r="AN1303">
        <v>0</v>
      </c>
      <c r="AO1303">
        <v>0</v>
      </c>
      <c r="AP1303">
        <v>29</v>
      </c>
      <c r="AQ1303">
        <v>0</v>
      </c>
      <c r="AS1303">
        <v>1</v>
      </c>
      <c r="AT1303">
        <v>1</v>
      </c>
      <c r="AU1303">
        <v>1</v>
      </c>
      <c r="AV1303">
        <v>1</v>
      </c>
      <c r="AW1303">
        <v>1</v>
      </c>
      <c r="AX1303">
        <v>1</v>
      </c>
      <c r="AY1303">
        <v>1</v>
      </c>
      <c r="AZ1303">
        <v>1</v>
      </c>
      <c r="BA1303">
        <v>1</v>
      </c>
      <c r="BB1303">
        <v>1</v>
      </c>
      <c r="BC1303">
        <v>1</v>
      </c>
      <c r="BD1303">
        <v>1</v>
      </c>
      <c r="BE1303">
        <v>1</v>
      </c>
      <c r="BF1303">
        <v>1</v>
      </c>
      <c r="BG1303">
        <v>1</v>
      </c>
      <c r="BH1303">
        <v>1</v>
      </c>
      <c r="BI1303">
        <v>1</v>
      </c>
      <c r="BJ1303">
        <v>1</v>
      </c>
      <c r="BK1303">
        <v>1</v>
      </c>
      <c r="BL1303">
        <v>1</v>
      </c>
      <c r="BM1303">
        <v>1</v>
      </c>
      <c r="BN1303">
        <v>1</v>
      </c>
      <c r="BO1303">
        <v>1</v>
      </c>
      <c r="BP1303">
        <v>1</v>
      </c>
      <c r="BQ1303">
        <v>1</v>
      </c>
      <c r="BR1303">
        <v>1</v>
      </c>
      <c r="BS1303">
        <v>1</v>
      </c>
      <c r="BT1303">
        <v>1</v>
      </c>
      <c r="BU1303">
        <v>1</v>
      </c>
      <c r="BV1303">
        <v>1</v>
      </c>
      <c r="BW1303">
        <v>0</v>
      </c>
    </row>
    <row r="1304" spans="1:75" x14ac:dyDescent="0.25">
      <c r="A1304">
        <v>2449000</v>
      </c>
      <c r="B1304">
        <v>2</v>
      </c>
      <c r="C1304" s="1">
        <v>30803</v>
      </c>
      <c r="D1304">
        <v>1</v>
      </c>
      <c r="E1304">
        <v>28.8</v>
      </c>
      <c r="F1304">
        <v>90.7</v>
      </c>
      <c r="G1304">
        <v>12</v>
      </c>
      <c r="H1304">
        <v>6</v>
      </c>
      <c r="I1304">
        <v>1</v>
      </c>
      <c r="J1304">
        <v>1</v>
      </c>
      <c r="K1304">
        <v>0</v>
      </c>
      <c r="L1304">
        <v>1281.80004882812</v>
      </c>
      <c r="M1304">
        <v>1</v>
      </c>
      <c r="N1304">
        <v>21</v>
      </c>
      <c r="O1304">
        <v>10</v>
      </c>
      <c r="P1304">
        <v>0</v>
      </c>
      <c r="Q1304">
        <v>0</v>
      </c>
      <c r="R1304">
        <v>0</v>
      </c>
      <c r="S1304">
        <v>0</v>
      </c>
      <c r="T1304">
        <v>0</v>
      </c>
      <c r="U1304">
        <v>0</v>
      </c>
      <c r="V1304">
        <v>0</v>
      </c>
      <c r="W1304">
        <v>0</v>
      </c>
      <c r="X1304">
        <v>0</v>
      </c>
      <c r="Y1304">
        <v>28.8</v>
      </c>
      <c r="Z1304">
        <v>3</v>
      </c>
      <c r="AA1304">
        <v>0</v>
      </c>
      <c r="AB1304">
        <v>5.3</v>
      </c>
      <c r="AC1304">
        <v>0</v>
      </c>
      <c r="AD1304">
        <v>0</v>
      </c>
      <c r="AE1304">
        <v>22.6</v>
      </c>
      <c r="AF1304">
        <v>0</v>
      </c>
      <c r="AG1304">
        <v>0</v>
      </c>
      <c r="AH1304">
        <v>0</v>
      </c>
      <c r="AI1304">
        <v>0</v>
      </c>
      <c r="AJ1304">
        <v>0</v>
      </c>
      <c r="AK1304">
        <v>0</v>
      </c>
      <c r="AL1304">
        <v>0</v>
      </c>
      <c r="AM1304">
        <v>0</v>
      </c>
      <c r="AN1304">
        <v>0</v>
      </c>
      <c r="AO1304">
        <v>0</v>
      </c>
      <c r="AP1304">
        <v>0</v>
      </c>
      <c r="AQ1304">
        <v>0</v>
      </c>
      <c r="AR1304">
        <v>0</v>
      </c>
      <c r="AS1304">
        <v>1</v>
      </c>
      <c r="AT1304">
        <v>1</v>
      </c>
      <c r="AU1304">
        <v>1</v>
      </c>
      <c r="AV1304">
        <v>1</v>
      </c>
      <c r="AW1304">
        <v>1</v>
      </c>
      <c r="AX1304">
        <v>1</v>
      </c>
      <c r="AY1304">
        <v>1</v>
      </c>
      <c r="AZ1304">
        <v>1</v>
      </c>
      <c r="BA1304">
        <v>1</v>
      </c>
      <c r="BB1304">
        <v>1</v>
      </c>
      <c r="BC1304">
        <v>1</v>
      </c>
      <c r="BD1304">
        <v>1</v>
      </c>
      <c r="BE1304">
        <v>1</v>
      </c>
      <c r="BF1304">
        <v>1</v>
      </c>
      <c r="BG1304">
        <v>1</v>
      </c>
      <c r="BH1304">
        <v>1</v>
      </c>
      <c r="BI1304">
        <v>1</v>
      </c>
      <c r="BJ1304">
        <v>1</v>
      </c>
      <c r="BK1304">
        <v>1</v>
      </c>
      <c r="BL1304">
        <v>1</v>
      </c>
      <c r="BM1304">
        <v>1</v>
      </c>
      <c r="BN1304">
        <v>1</v>
      </c>
      <c r="BO1304">
        <v>1</v>
      </c>
      <c r="BP1304">
        <v>1</v>
      </c>
      <c r="BQ1304">
        <v>1</v>
      </c>
      <c r="BR1304">
        <v>1</v>
      </c>
      <c r="BS1304">
        <v>1</v>
      </c>
      <c r="BT1304">
        <v>1</v>
      </c>
      <c r="BU1304">
        <v>1</v>
      </c>
      <c r="BV1304">
        <v>1</v>
      </c>
      <c r="BW1304">
        <v>1</v>
      </c>
    </row>
    <row r="1305" spans="1:75" x14ac:dyDescent="0.25">
      <c r="A1305">
        <v>2449000</v>
      </c>
      <c r="B1305">
        <v>2</v>
      </c>
      <c r="C1305" s="1">
        <v>30834</v>
      </c>
      <c r="D1305">
        <v>1</v>
      </c>
      <c r="E1305">
        <v>25.7</v>
      </c>
      <c r="F1305">
        <v>55.5</v>
      </c>
      <c r="G1305">
        <v>13</v>
      </c>
      <c r="H1305">
        <v>4</v>
      </c>
      <c r="I1305">
        <v>1</v>
      </c>
      <c r="J1305">
        <v>1</v>
      </c>
      <c r="K1305">
        <v>0</v>
      </c>
      <c r="L1305">
        <v>1281.80004882812</v>
      </c>
      <c r="M1305">
        <v>1</v>
      </c>
      <c r="N1305">
        <v>0</v>
      </c>
      <c r="O1305">
        <v>0</v>
      </c>
      <c r="P1305">
        <v>0</v>
      </c>
      <c r="Q1305">
        <v>0</v>
      </c>
      <c r="R1305">
        <v>0</v>
      </c>
      <c r="S1305">
        <v>0</v>
      </c>
      <c r="T1305">
        <v>0</v>
      </c>
      <c r="U1305">
        <v>0</v>
      </c>
      <c r="V1305">
        <v>0</v>
      </c>
      <c r="W1305">
        <v>3.8</v>
      </c>
      <c r="X1305">
        <v>0</v>
      </c>
      <c r="Y1305">
        <v>0</v>
      </c>
      <c r="Z1305">
        <v>25.7</v>
      </c>
      <c r="AA1305">
        <v>0</v>
      </c>
      <c r="AB1305">
        <v>18.399999999999999</v>
      </c>
      <c r="AC1305">
        <v>0</v>
      </c>
      <c r="AD1305">
        <v>0</v>
      </c>
      <c r="AE1305">
        <v>7.6</v>
      </c>
      <c r="AF1305">
        <v>0</v>
      </c>
      <c r="AG1305">
        <v>0</v>
      </c>
      <c r="AH1305">
        <v>0</v>
      </c>
      <c r="AI1305">
        <v>0</v>
      </c>
      <c r="AJ1305">
        <v>0</v>
      </c>
      <c r="AK1305">
        <v>0</v>
      </c>
      <c r="AL1305">
        <v>0</v>
      </c>
      <c r="AM1305">
        <v>0</v>
      </c>
      <c r="AN1305">
        <v>0</v>
      </c>
      <c r="AO1305">
        <v>0</v>
      </c>
      <c r="AP1305">
        <v>0</v>
      </c>
      <c r="AQ1305">
        <v>0</v>
      </c>
      <c r="AS1305">
        <v>1</v>
      </c>
      <c r="AT1305">
        <v>1</v>
      </c>
      <c r="AU1305">
        <v>1</v>
      </c>
      <c r="AV1305">
        <v>1</v>
      </c>
      <c r="AW1305">
        <v>1</v>
      </c>
      <c r="AX1305">
        <v>1</v>
      </c>
      <c r="AY1305">
        <v>1</v>
      </c>
      <c r="AZ1305">
        <v>1</v>
      </c>
      <c r="BA1305">
        <v>1</v>
      </c>
      <c r="BB1305">
        <v>1</v>
      </c>
      <c r="BC1305">
        <v>1</v>
      </c>
      <c r="BD1305">
        <v>1</v>
      </c>
      <c r="BE1305">
        <v>1</v>
      </c>
      <c r="BF1305">
        <v>1</v>
      </c>
      <c r="BG1305">
        <v>1</v>
      </c>
      <c r="BH1305">
        <v>1</v>
      </c>
      <c r="BI1305">
        <v>1</v>
      </c>
      <c r="BJ1305">
        <v>1</v>
      </c>
      <c r="BK1305">
        <v>1</v>
      </c>
      <c r="BL1305">
        <v>1</v>
      </c>
      <c r="BM1305">
        <v>1</v>
      </c>
      <c r="BN1305">
        <v>1</v>
      </c>
      <c r="BO1305">
        <v>1</v>
      </c>
      <c r="BP1305">
        <v>1</v>
      </c>
      <c r="BQ1305">
        <v>1</v>
      </c>
      <c r="BR1305">
        <v>1</v>
      </c>
      <c r="BS1305">
        <v>1</v>
      </c>
      <c r="BT1305">
        <v>1</v>
      </c>
      <c r="BU1305">
        <v>1</v>
      </c>
      <c r="BV1305">
        <v>1</v>
      </c>
      <c r="BW1305">
        <v>0</v>
      </c>
    </row>
    <row r="1306" spans="1:75" x14ac:dyDescent="0.25">
      <c r="A1306">
        <v>2449000</v>
      </c>
      <c r="B1306">
        <v>2</v>
      </c>
      <c r="C1306" s="1">
        <v>30864</v>
      </c>
      <c r="D1306">
        <v>1</v>
      </c>
      <c r="E1306">
        <v>15.5</v>
      </c>
      <c r="F1306">
        <v>55.5</v>
      </c>
      <c r="G1306">
        <v>4</v>
      </c>
      <c r="H1306">
        <v>4</v>
      </c>
      <c r="I1306">
        <v>1</v>
      </c>
      <c r="J1306">
        <v>1</v>
      </c>
      <c r="K1306">
        <v>0</v>
      </c>
      <c r="L1306">
        <v>1281.80004882812</v>
      </c>
      <c r="M1306">
        <v>1</v>
      </c>
      <c r="N1306">
        <v>0</v>
      </c>
      <c r="O1306">
        <v>0</v>
      </c>
      <c r="P1306">
        <v>0</v>
      </c>
      <c r="Q1306">
        <v>15.5</v>
      </c>
      <c r="R1306">
        <v>0</v>
      </c>
      <c r="S1306">
        <v>0</v>
      </c>
      <c r="T1306">
        <v>15</v>
      </c>
      <c r="U1306">
        <v>0</v>
      </c>
      <c r="V1306">
        <v>10</v>
      </c>
      <c r="W1306">
        <v>0</v>
      </c>
      <c r="X1306">
        <v>0</v>
      </c>
      <c r="Y1306">
        <v>0</v>
      </c>
      <c r="Z1306">
        <v>0</v>
      </c>
      <c r="AA1306">
        <v>0</v>
      </c>
      <c r="AB1306">
        <v>15</v>
      </c>
      <c r="AC1306">
        <v>0</v>
      </c>
      <c r="AD1306">
        <v>0</v>
      </c>
      <c r="AE1306">
        <v>0</v>
      </c>
      <c r="AF1306">
        <v>0</v>
      </c>
      <c r="AG1306">
        <v>0</v>
      </c>
      <c r="AH1306">
        <v>0</v>
      </c>
      <c r="AI1306">
        <v>0</v>
      </c>
      <c r="AJ1306">
        <v>0</v>
      </c>
      <c r="AK1306">
        <v>0</v>
      </c>
      <c r="AL1306">
        <v>0</v>
      </c>
      <c r="AM1306">
        <v>0</v>
      </c>
      <c r="AN1306">
        <v>0</v>
      </c>
      <c r="AO1306">
        <v>0</v>
      </c>
      <c r="AP1306">
        <v>0</v>
      </c>
      <c r="AQ1306">
        <v>0</v>
      </c>
      <c r="AR1306">
        <v>0</v>
      </c>
      <c r="AS1306">
        <v>1</v>
      </c>
      <c r="AT1306">
        <v>1</v>
      </c>
      <c r="AU1306">
        <v>1</v>
      </c>
      <c r="AV1306">
        <v>1</v>
      </c>
      <c r="AW1306">
        <v>1</v>
      </c>
      <c r="AX1306">
        <v>1</v>
      </c>
      <c r="AY1306">
        <v>1</v>
      </c>
      <c r="AZ1306">
        <v>1</v>
      </c>
      <c r="BA1306">
        <v>1</v>
      </c>
      <c r="BB1306">
        <v>1</v>
      </c>
      <c r="BC1306">
        <v>1</v>
      </c>
      <c r="BD1306">
        <v>1</v>
      </c>
      <c r="BE1306">
        <v>1</v>
      </c>
      <c r="BF1306">
        <v>1</v>
      </c>
      <c r="BG1306">
        <v>1</v>
      </c>
      <c r="BH1306">
        <v>1</v>
      </c>
      <c r="BI1306">
        <v>1</v>
      </c>
      <c r="BJ1306">
        <v>1</v>
      </c>
      <c r="BK1306">
        <v>1</v>
      </c>
      <c r="BL1306">
        <v>1</v>
      </c>
      <c r="BM1306">
        <v>1</v>
      </c>
      <c r="BN1306">
        <v>1</v>
      </c>
      <c r="BO1306">
        <v>1</v>
      </c>
      <c r="BP1306">
        <v>1</v>
      </c>
      <c r="BQ1306">
        <v>1</v>
      </c>
      <c r="BR1306">
        <v>1</v>
      </c>
      <c r="BS1306">
        <v>1</v>
      </c>
      <c r="BT1306">
        <v>1</v>
      </c>
      <c r="BU1306">
        <v>1</v>
      </c>
      <c r="BV1306">
        <v>1</v>
      </c>
      <c r="BW1306">
        <v>1</v>
      </c>
    </row>
    <row r="1307" spans="1:75" x14ac:dyDescent="0.25">
      <c r="A1307">
        <v>2449000</v>
      </c>
      <c r="B1307">
        <v>2</v>
      </c>
      <c r="C1307" s="1">
        <v>30895</v>
      </c>
      <c r="D1307">
        <v>1</v>
      </c>
      <c r="E1307">
        <v>46.3</v>
      </c>
      <c r="F1307">
        <v>108.3</v>
      </c>
      <c r="G1307">
        <v>3</v>
      </c>
      <c r="H1307">
        <v>7</v>
      </c>
      <c r="I1307">
        <v>1</v>
      </c>
      <c r="J1307">
        <v>1</v>
      </c>
      <c r="K1307">
        <v>0</v>
      </c>
      <c r="L1307">
        <v>1281.80004882812</v>
      </c>
      <c r="M1307">
        <v>1</v>
      </c>
      <c r="N1307">
        <v>0</v>
      </c>
      <c r="O1307">
        <v>0</v>
      </c>
      <c r="P1307">
        <v>46.3</v>
      </c>
      <c r="Q1307">
        <v>0</v>
      </c>
      <c r="R1307">
        <v>0</v>
      </c>
      <c r="S1307">
        <v>0</v>
      </c>
      <c r="T1307">
        <v>0</v>
      </c>
      <c r="U1307">
        <v>0</v>
      </c>
      <c r="V1307">
        <v>0</v>
      </c>
      <c r="W1307">
        <v>0</v>
      </c>
      <c r="X1307">
        <v>0</v>
      </c>
      <c r="Y1307">
        <v>0</v>
      </c>
      <c r="Z1307">
        <v>0</v>
      </c>
      <c r="AA1307">
        <v>0</v>
      </c>
      <c r="AB1307">
        <v>0</v>
      </c>
      <c r="AC1307">
        <v>0</v>
      </c>
      <c r="AD1307">
        <v>0</v>
      </c>
      <c r="AE1307">
        <v>20</v>
      </c>
      <c r="AF1307">
        <v>0</v>
      </c>
      <c r="AG1307">
        <v>1.4</v>
      </c>
      <c r="AH1307">
        <v>0</v>
      </c>
      <c r="AI1307">
        <v>11.6</v>
      </c>
      <c r="AJ1307">
        <v>10</v>
      </c>
      <c r="AK1307">
        <v>0</v>
      </c>
      <c r="AL1307">
        <v>9</v>
      </c>
      <c r="AM1307">
        <v>10</v>
      </c>
      <c r="AN1307">
        <v>0</v>
      </c>
      <c r="AO1307">
        <v>0</v>
      </c>
      <c r="AP1307">
        <v>0</v>
      </c>
      <c r="AQ1307">
        <v>0</v>
      </c>
      <c r="AR1307">
        <v>0</v>
      </c>
      <c r="AS1307">
        <v>1</v>
      </c>
      <c r="AT1307">
        <v>1</v>
      </c>
      <c r="AU1307">
        <v>1</v>
      </c>
      <c r="AV1307">
        <v>1</v>
      </c>
      <c r="AW1307">
        <v>1</v>
      </c>
      <c r="AX1307">
        <v>1</v>
      </c>
      <c r="AY1307">
        <v>1</v>
      </c>
      <c r="AZ1307">
        <v>1</v>
      </c>
      <c r="BA1307">
        <v>1</v>
      </c>
      <c r="BB1307">
        <v>1</v>
      </c>
      <c r="BC1307">
        <v>1</v>
      </c>
      <c r="BD1307">
        <v>1</v>
      </c>
      <c r="BE1307">
        <v>1</v>
      </c>
      <c r="BF1307">
        <v>1</v>
      </c>
      <c r="BG1307">
        <v>1</v>
      </c>
      <c r="BH1307">
        <v>1</v>
      </c>
      <c r="BI1307">
        <v>1</v>
      </c>
      <c r="BJ1307">
        <v>1</v>
      </c>
      <c r="BK1307">
        <v>1</v>
      </c>
      <c r="BL1307">
        <v>1</v>
      </c>
      <c r="BM1307">
        <v>1</v>
      </c>
      <c r="BN1307">
        <v>1</v>
      </c>
      <c r="BO1307">
        <v>1</v>
      </c>
      <c r="BP1307">
        <v>1</v>
      </c>
      <c r="BQ1307">
        <v>1</v>
      </c>
      <c r="BR1307">
        <v>1</v>
      </c>
      <c r="BS1307">
        <v>1</v>
      </c>
      <c r="BT1307">
        <v>1</v>
      </c>
      <c r="BU1307">
        <v>1</v>
      </c>
      <c r="BV1307">
        <v>1</v>
      </c>
      <c r="BW1307">
        <v>1</v>
      </c>
    </row>
    <row r="1308" spans="1:75" x14ac:dyDescent="0.25">
      <c r="A1308">
        <v>2449000</v>
      </c>
      <c r="B1308">
        <v>2</v>
      </c>
      <c r="C1308" s="1">
        <v>30926</v>
      </c>
      <c r="D1308">
        <v>1</v>
      </c>
      <c r="E1308">
        <v>74</v>
      </c>
      <c r="F1308">
        <v>155.6</v>
      </c>
      <c r="G1308">
        <v>26</v>
      </c>
      <c r="H1308">
        <v>6</v>
      </c>
      <c r="I1308">
        <v>1</v>
      </c>
      <c r="J1308">
        <v>1</v>
      </c>
      <c r="K1308">
        <v>0</v>
      </c>
      <c r="L1308">
        <v>1281.80004882812</v>
      </c>
      <c r="M1308">
        <v>1</v>
      </c>
      <c r="N1308">
        <v>0</v>
      </c>
      <c r="O1308">
        <v>0</v>
      </c>
      <c r="P1308">
        <v>0</v>
      </c>
      <c r="Q1308">
        <v>0</v>
      </c>
      <c r="R1308">
        <v>0</v>
      </c>
      <c r="S1308">
        <v>0</v>
      </c>
      <c r="T1308">
        <v>0.1</v>
      </c>
      <c r="U1308">
        <v>1.5</v>
      </c>
      <c r="V1308">
        <v>0</v>
      </c>
      <c r="W1308">
        <v>0</v>
      </c>
      <c r="X1308">
        <v>0</v>
      </c>
      <c r="Y1308">
        <v>0</v>
      </c>
      <c r="Z1308">
        <v>0</v>
      </c>
      <c r="AA1308">
        <v>0</v>
      </c>
      <c r="AB1308">
        <v>0</v>
      </c>
      <c r="AC1308">
        <v>0</v>
      </c>
      <c r="AD1308">
        <v>0</v>
      </c>
      <c r="AE1308">
        <v>0</v>
      </c>
      <c r="AF1308">
        <v>0</v>
      </c>
      <c r="AG1308">
        <v>40</v>
      </c>
      <c r="AH1308">
        <v>26</v>
      </c>
      <c r="AI1308">
        <v>0</v>
      </c>
      <c r="AJ1308">
        <v>0</v>
      </c>
      <c r="AK1308">
        <v>0</v>
      </c>
      <c r="AL1308">
        <v>0</v>
      </c>
      <c r="AM1308">
        <v>74</v>
      </c>
      <c r="AN1308">
        <v>14</v>
      </c>
      <c r="AO1308">
        <v>0</v>
      </c>
      <c r="AP1308">
        <v>0</v>
      </c>
      <c r="AQ1308">
        <v>0</v>
      </c>
      <c r="AS1308">
        <v>1</v>
      </c>
      <c r="AT1308">
        <v>1</v>
      </c>
      <c r="AU1308">
        <v>1</v>
      </c>
      <c r="AV1308">
        <v>1</v>
      </c>
      <c r="AW1308">
        <v>1</v>
      </c>
      <c r="AX1308">
        <v>1</v>
      </c>
      <c r="AY1308">
        <v>1</v>
      </c>
      <c r="AZ1308">
        <v>1</v>
      </c>
      <c r="BA1308">
        <v>1</v>
      </c>
      <c r="BB1308">
        <v>1</v>
      </c>
      <c r="BC1308">
        <v>1</v>
      </c>
      <c r="BD1308">
        <v>1</v>
      </c>
      <c r="BE1308">
        <v>1</v>
      </c>
      <c r="BF1308">
        <v>1</v>
      </c>
      <c r="BG1308">
        <v>1</v>
      </c>
      <c r="BH1308">
        <v>1</v>
      </c>
      <c r="BI1308">
        <v>1</v>
      </c>
      <c r="BJ1308">
        <v>1</v>
      </c>
      <c r="BK1308">
        <v>1</v>
      </c>
      <c r="BL1308">
        <v>1</v>
      </c>
      <c r="BM1308">
        <v>1</v>
      </c>
      <c r="BN1308">
        <v>1</v>
      </c>
      <c r="BO1308">
        <v>1</v>
      </c>
      <c r="BP1308">
        <v>1</v>
      </c>
      <c r="BQ1308">
        <v>1</v>
      </c>
      <c r="BR1308">
        <v>1</v>
      </c>
      <c r="BS1308">
        <v>1</v>
      </c>
      <c r="BT1308">
        <v>1</v>
      </c>
      <c r="BU1308">
        <v>1</v>
      </c>
      <c r="BV1308">
        <v>1</v>
      </c>
      <c r="BW1308">
        <v>0</v>
      </c>
    </row>
    <row r="1309" spans="1:75" x14ac:dyDescent="0.25">
      <c r="A1309">
        <v>2449000</v>
      </c>
      <c r="B1309">
        <v>2</v>
      </c>
      <c r="C1309" s="1">
        <v>30956</v>
      </c>
      <c r="D1309">
        <v>1</v>
      </c>
      <c r="E1309">
        <v>12.2</v>
      </c>
      <c r="F1309">
        <v>12.2</v>
      </c>
      <c r="G1309">
        <v>6</v>
      </c>
      <c r="H1309">
        <v>1</v>
      </c>
      <c r="I1309">
        <v>1</v>
      </c>
      <c r="J1309">
        <v>1</v>
      </c>
      <c r="K1309">
        <v>0</v>
      </c>
      <c r="L1309">
        <v>1281.80004882812</v>
      </c>
      <c r="M1309">
        <v>1</v>
      </c>
      <c r="N1309">
        <v>0</v>
      </c>
      <c r="O1309">
        <v>0</v>
      </c>
      <c r="P1309">
        <v>0</v>
      </c>
      <c r="Q1309">
        <v>0</v>
      </c>
      <c r="R1309">
        <v>0</v>
      </c>
      <c r="S1309">
        <v>12.2</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1</v>
      </c>
      <c r="AT1309">
        <v>1</v>
      </c>
      <c r="AU1309">
        <v>1</v>
      </c>
      <c r="AV1309">
        <v>1</v>
      </c>
      <c r="AW1309">
        <v>1</v>
      </c>
      <c r="AX1309">
        <v>1</v>
      </c>
      <c r="AY1309">
        <v>1</v>
      </c>
      <c r="AZ1309">
        <v>1</v>
      </c>
      <c r="BA1309">
        <v>1</v>
      </c>
      <c r="BB1309">
        <v>1</v>
      </c>
      <c r="BC1309">
        <v>1</v>
      </c>
      <c r="BD1309">
        <v>1</v>
      </c>
      <c r="BE1309">
        <v>1</v>
      </c>
      <c r="BF1309">
        <v>1</v>
      </c>
      <c r="BG1309">
        <v>1</v>
      </c>
      <c r="BH1309">
        <v>1</v>
      </c>
      <c r="BI1309">
        <v>1</v>
      </c>
      <c r="BJ1309">
        <v>1</v>
      </c>
      <c r="BK1309">
        <v>1</v>
      </c>
      <c r="BL1309">
        <v>1</v>
      </c>
      <c r="BM1309">
        <v>1</v>
      </c>
      <c r="BN1309">
        <v>1</v>
      </c>
      <c r="BO1309">
        <v>1</v>
      </c>
      <c r="BP1309">
        <v>1</v>
      </c>
      <c r="BQ1309">
        <v>1</v>
      </c>
      <c r="BR1309">
        <v>1</v>
      </c>
      <c r="BS1309">
        <v>1</v>
      </c>
      <c r="BT1309">
        <v>1</v>
      </c>
      <c r="BU1309">
        <v>1</v>
      </c>
      <c r="BV1309">
        <v>1</v>
      </c>
      <c r="BW1309">
        <v>1</v>
      </c>
    </row>
    <row r="1310" spans="1:75" x14ac:dyDescent="0.25">
      <c r="A1310">
        <v>2449000</v>
      </c>
      <c r="B1310">
        <v>2</v>
      </c>
      <c r="C1310" s="1">
        <v>30987</v>
      </c>
      <c r="D1310">
        <v>1</v>
      </c>
      <c r="E1310">
        <v>60</v>
      </c>
      <c r="F1310">
        <v>194.5</v>
      </c>
      <c r="G1310">
        <v>12</v>
      </c>
      <c r="H1310">
        <v>7</v>
      </c>
      <c r="I1310">
        <v>1</v>
      </c>
      <c r="J1310">
        <v>1</v>
      </c>
      <c r="K1310">
        <v>0</v>
      </c>
      <c r="L1310">
        <v>1281.80004882812</v>
      </c>
      <c r="M1310">
        <v>1</v>
      </c>
      <c r="N1310">
        <v>0</v>
      </c>
      <c r="O1310">
        <v>0</v>
      </c>
      <c r="P1310">
        <v>46</v>
      </c>
      <c r="Q1310">
        <v>30</v>
      </c>
      <c r="R1310">
        <v>26</v>
      </c>
      <c r="S1310">
        <v>0</v>
      </c>
      <c r="T1310">
        <v>0</v>
      </c>
      <c r="U1310">
        <v>0</v>
      </c>
      <c r="V1310">
        <v>0</v>
      </c>
      <c r="W1310">
        <v>0</v>
      </c>
      <c r="X1310">
        <v>0</v>
      </c>
      <c r="Y1310">
        <v>60</v>
      </c>
      <c r="Z1310">
        <v>0</v>
      </c>
      <c r="AA1310">
        <v>0</v>
      </c>
      <c r="AB1310">
        <v>0</v>
      </c>
      <c r="AC1310">
        <v>0</v>
      </c>
      <c r="AD1310">
        <v>0</v>
      </c>
      <c r="AE1310">
        <v>0</v>
      </c>
      <c r="AF1310">
        <v>0</v>
      </c>
      <c r="AG1310">
        <v>0</v>
      </c>
      <c r="AH1310">
        <v>5.5</v>
      </c>
      <c r="AI1310">
        <v>0</v>
      </c>
      <c r="AJ1310">
        <v>0</v>
      </c>
      <c r="AK1310">
        <v>0</v>
      </c>
      <c r="AL1310">
        <v>0</v>
      </c>
      <c r="AM1310">
        <v>10</v>
      </c>
      <c r="AN1310">
        <v>0</v>
      </c>
      <c r="AO1310">
        <v>17</v>
      </c>
      <c r="AP1310">
        <v>0</v>
      </c>
      <c r="AQ1310">
        <v>0</v>
      </c>
      <c r="AS1310">
        <v>1</v>
      </c>
      <c r="AT1310">
        <v>1</v>
      </c>
      <c r="AU1310">
        <v>1</v>
      </c>
      <c r="AV1310">
        <v>1</v>
      </c>
      <c r="AW1310">
        <v>1</v>
      </c>
      <c r="AX1310">
        <v>1</v>
      </c>
      <c r="AY1310">
        <v>1</v>
      </c>
      <c r="AZ1310">
        <v>1</v>
      </c>
      <c r="BA1310">
        <v>1</v>
      </c>
      <c r="BB1310">
        <v>1</v>
      </c>
      <c r="BC1310">
        <v>1</v>
      </c>
      <c r="BD1310">
        <v>1</v>
      </c>
      <c r="BE1310">
        <v>1</v>
      </c>
      <c r="BF1310">
        <v>1</v>
      </c>
      <c r="BG1310">
        <v>1</v>
      </c>
      <c r="BH1310">
        <v>1</v>
      </c>
      <c r="BI1310">
        <v>1</v>
      </c>
      <c r="BJ1310">
        <v>1</v>
      </c>
      <c r="BK1310">
        <v>1</v>
      </c>
      <c r="BL1310">
        <v>1</v>
      </c>
      <c r="BM1310">
        <v>1</v>
      </c>
      <c r="BN1310">
        <v>1</v>
      </c>
      <c r="BO1310">
        <v>1</v>
      </c>
      <c r="BP1310">
        <v>1</v>
      </c>
      <c r="BQ1310">
        <v>1</v>
      </c>
      <c r="BR1310">
        <v>1</v>
      </c>
      <c r="BS1310">
        <v>1</v>
      </c>
      <c r="BT1310">
        <v>1</v>
      </c>
      <c r="BU1310">
        <v>1</v>
      </c>
      <c r="BV1310">
        <v>1</v>
      </c>
      <c r="BW1310">
        <v>0</v>
      </c>
    </row>
    <row r="1311" spans="1:75" x14ac:dyDescent="0.25">
      <c r="A1311">
        <v>2449000</v>
      </c>
      <c r="B1311">
        <v>2</v>
      </c>
      <c r="C1311" s="1">
        <v>31017</v>
      </c>
      <c r="D1311">
        <v>1</v>
      </c>
      <c r="E1311">
        <v>60</v>
      </c>
      <c r="F1311">
        <v>197</v>
      </c>
      <c r="G1311">
        <v>8</v>
      </c>
      <c r="H1311">
        <v>9</v>
      </c>
      <c r="I1311">
        <v>1</v>
      </c>
      <c r="J1311">
        <v>1</v>
      </c>
      <c r="K1311">
        <v>0</v>
      </c>
      <c r="L1311">
        <v>1281.80004882812</v>
      </c>
      <c r="M1311">
        <v>1</v>
      </c>
      <c r="N1311">
        <v>10</v>
      </c>
      <c r="O1311">
        <v>17</v>
      </c>
      <c r="P1311">
        <v>0</v>
      </c>
      <c r="Q1311">
        <v>0</v>
      </c>
      <c r="R1311">
        <v>0</v>
      </c>
      <c r="S1311">
        <v>0</v>
      </c>
      <c r="T1311">
        <v>18</v>
      </c>
      <c r="U1311">
        <v>60</v>
      </c>
      <c r="V1311">
        <v>0</v>
      </c>
      <c r="W1311">
        <v>0</v>
      </c>
      <c r="X1311">
        <v>0</v>
      </c>
      <c r="Y1311">
        <v>12</v>
      </c>
      <c r="Z1311">
        <v>20</v>
      </c>
      <c r="AA1311">
        <v>30</v>
      </c>
      <c r="AB1311">
        <v>0</v>
      </c>
      <c r="AC1311">
        <v>0</v>
      </c>
      <c r="AD1311">
        <v>20</v>
      </c>
      <c r="AE1311">
        <v>0</v>
      </c>
      <c r="AF1311">
        <v>0</v>
      </c>
      <c r="AG1311">
        <v>0</v>
      </c>
      <c r="AH1311">
        <v>0</v>
      </c>
      <c r="AI1311">
        <v>0</v>
      </c>
      <c r="AJ1311">
        <v>0</v>
      </c>
      <c r="AK1311">
        <v>0</v>
      </c>
      <c r="AL1311">
        <v>0</v>
      </c>
      <c r="AM1311">
        <v>0</v>
      </c>
      <c r="AN1311">
        <v>0</v>
      </c>
      <c r="AO1311">
        <v>0</v>
      </c>
      <c r="AP1311">
        <v>0</v>
      </c>
      <c r="AQ1311">
        <v>0</v>
      </c>
      <c r="AR1311">
        <v>10</v>
      </c>
      <c r="AS1311">
        <v>1</v>
      </c>
      <c r="AT1311">
        <v>1</v>
      </c>
      <c r="AU1311">
        <v>1</v>
      </c>
      <c r="AV1311">
        <v>1</v>
      </c>
      <c r="AW1311">
        <v>1</v>
      </c>
      <c r="AX1311">
        <v>1</v>
      </c>
      <c r="AY1311">
        <v>1</v>
      </c>
      <c r="AZ1311">
        <v>1</v>
      </c>
      <c r="BA1311">
        <v>1</v>
      </c>
      <c r="BB1311">
        <v>1</v>
      </c>
      <c r="BC1311">
        <v>1</v>
      </c>
      <c r="BD1311">
        <v>1</v>
      </c>
      <c r="BE1311">
        <v>1</v>
      </c>
      <c r="BF1311">
        <v>1</v>
      </c>
      <c r="BG1311">
        <v>1</v>
      </c>
      <c r="BH1311">
        <v>1</v>
      </c>
      <c r="BI1311">
        <v>1</v>
      </c>
      <c r="BJ1311">
        <v>1</v>
      </c>
      <c r="BK1311">
        <v>1</v>
      </c>
      <c r="BL1311">
        <v>1</v>
      </c>
      <c r="BM1311">
        <v>1</v>
      </c>
      <c r="BN1311">
        <v>1</v>
      </c>
      <c r="BO1311">
        <v>1</v>
      </c>
      <c r="BP1311">
        <v>1</v>
      </c>
      <c r="BQ1311">
        <v>1</v>
      </c>
      <c r="BR1311">
        <v>1</v>
      </c>
      <c r="BS1311">
        <v>1</v>
      </c>
      <c r="BT1311">
        <v>1</v>
      </c>
      <c r="BU1311">
        <v>1</v>
      </c>
      <c r="BV1311">
        <v>1</v>
      </c>
      <c r="BW1311">
        <v>1</v>
      </c>
    </row>
    <row r="1312" spans="1:75" x14ac:dyDescent="0.25">
      <c r="A1312">
        <v>2449000</v>
      </c>
      <c r="B1312">
        <v>2</v>
      </c>
      <c r="C1312" s="1">
        <v>31048</v>
      </c>
      <c r="D1312">
        <v>1</v>
      </c>
      <c r="E1312">
        <v>30</v>
      </c>
      <c r="F1312">
        <v>132</v>
      </c>
      <c r="G1312">
        <v>16</v>
      </c>
      <c r="H1312">
        <v>9</v>
      </c>
      <c r="I1312">
        <v>1</v>
      </c>
      <c r="J1312">
        <v>1</v>
      </c>
      <c r="K1312">
        <v>0</v>
      </c>
      <c r="L1312">
        <v>1247.5</v>
      </c>
      <c r="M1312">
        <v>1</v>
      </c>
      <c r="N1312">
        <v>12</v>
      </c>
      <c r="O1312">
        <v>0</v>
      </c>
      <c r="P1312">
        <v>18</v>
      </c>
      <c r="Q1312">
        <v>20</v>
      </c>
      <c r="R1312">
        <v>0</v>
      </c>
      <c r="S1312">
        <v>0</v>
      </c>
      <c r="T1312">
        <v>4.3</v>
      </c>
      <c r="U1312">
        <v>10</v>
      </c>
      <c r="V1312">
        <v>20</v>
      </c>
      <c r="W1312">
        <v>0</v>
      </c>
      <c r="X1312">
        <v>0</v>
      </c>
      <c r="Y1312">
        <v>0</v>
      </c>
      <c r="Z1312">
        <v>0</v>
      </c>
      <c r="AA1312">
        <v>0</v>
      </c>
      <c r="AB1312">
        <v>0</v>
      </c>
      <c r="AC1312">
        <v>30</v>
      </c>
      <c r="AD1312">
        <v>2.2999999999999998</v>
      </c>
      <c r="AE1312">
        <v>0</v>
      </c>
      <c r="AF1312">
        <v>0</v>
      </c>
      <c r="AG1312">
        <v>0</v>
      </c>
      <c r="AH1312">
        <v>0</v>
      </c>
      <c r="AI1312">
        <v>0</v>
      </c>
      <c r="AJ1312">
        <v>15.4</v>
      </c>
      <c r="AK1312">
        <v>0</v>
      </c>
      <c r="AL1312">
        <v>0</v>
      </c>
      <c r="AM1312">
        <v>0</v>
      </c>
      <c r="AN1312">
        <v>0</v>
      </c>
      <c r="AO1312">
        <v>0</v>
      </c>
      <c r="AP1312">
        <v>0</v>
      </c>
      <c r="AQ1312">
        <v>0</v>
      </c>
      <c r="AR1312">
        <v>0</v>
      </c>
      <c r="AS1312">
        <v>1</v>
      </c>
      <c r="AT1312">
        <v>1</v>
      </c>
      <c r="AU1312">
        <v>1</v>
      </c>
      <c r="AV1312">
        <v>1</v>
      </c>
      <c r="AW1312">
        <v>1</v>
      </c>
      <c r="AX1312">
        <v>1</v>
      </c>
      <c r="AY1312">
        <v>1</v>
      </c>
      <c r="AZ1312">
        <v>1</v>
      </c>
      <c r="BA1312">
        <v>1</v>
      </c>
      <c r="BB1312">
        <v>1</v>
      </c>
      <c r="BC1312">
        <v>1</v>
      </c>
      <c r="BD1312">
        <v>1</v>
      </c>
      <c r="BE1312">
        <v>1</v>
      </c>
      <c r="BF1312">
        <v>1</v>
      </c>
      <c r="BG1312">
        <v>1</v>
      </c>
      <c r="BH1312">
        <v>1</v>
      </c>
      <c r="BI1312">
        <v>1</v>
      </c>
      <c r="BJ1312">
        <v>1</v>
      </c>
      <c r="BK1312">
        <v>1</v>
      </c>
      <c r="BL1312">
        <v>1</v>
      </c>
      <c r="BM1312">
        <v>1</v>
      </c>
      <c r="BN1312">
        <v>1</v>
      </c>
      <c r="BO1312">
        <v>1</v>
      </c>
      <c r="BP1312">
        <v>1</v>
      </c>
      <c r="BQ1312">
        <v>1</v>
      </c>
      <c r="BR1312">
        <v>1</v>
      </c>
      <c r="BS1312">
        <v>1</v>
      </c>
      <c r="BT1312">
        <v>1</v>
      </c>
      <c r="BU1312">
        <v>1</v>
      </c>
      <c r="BV1312">
        <v>1</v>
      </c>
      <c r="BW1312">
        <v>1</v>
      </c>
    </row>
    <row r="1313" spans="1:75" x14ac:dyDescent="0.25">
      <c r="A1313">
        <v>2449000</v>
      </c>
      <c r="B1313">
        <v>2</v>
      </c>
      <c r="C1313" s="1">
        <v>31079</v>
      </c>
      <c r="D1313">
        <v>1</v>
      </c>
      <c r="E1313">
        <v>58.7</v>
      </c>
      <c r="F1313">
        <v>158.6</v>
      </c>
      <c r="G1313">
        <v>19</v>
      </c>
      <c r="H1313">
        <v>11</v>
      </c>
      <c r="I1313">
        <v>1</v>
      </c>
      <c r="J1313">
        <v>1</v>
      </c>
      <c r="K1313">
        <v>0</v>
      </c>
      <c r="L1313">
        <v>1247.5</v>
      </c>
      <c r="M1313">
        <v>1</v>
      </c>
      <c r="N1313">
        <v>0</v>
      </c>
      <c r="O1313">
        <v>0</v>
      </c>
      <c r="P1313">
        <v>0</v>
      </c>
      <c r="Q1313">
        <v>4</v>
      </c>
      <c r="R1313">
        <v>0</v>
      </c>
      <c r="S1313">
        <v>0.5</v>
      </c>
      <c r="T1313">
        <v>0</v>
      </c>
      <c r="U1313">
        <v>0</v>
      </c>
      <c r="V1313">
        <v>10</v>
      </c>
      <c r="W1313">
        <v>14.5</v>
      </c>
      <c r="X1313">
        <v>0</v>
      </c>
      <c r="Y1313">
        <v>14.5</v>
      </c>
      <c r="Z1313">
        <v>0</v>
      </c>
      <c r="AA1313">
        <v>10</v>
      </c>
      <c r="AB1313">
        <v>0</v>
      </c>
      <c r="AC1313">
        <v>0</v>
      </c>
      <c r="AD1313">
        <v>40</v>
      </c>
      <c r="AE1313">
        <v>0</v>
      </c>
      <c r="AF1313">
        <v>58.7</v>
      </c>
      <c r="AG1313">
        <v>0</v>
      </c>
      <c r="AH1313">
        <v>1</v>
      </c>
      <c r="AI1313">
        <v>1.9</v>
      </c>
      <c r="AJ1313">
        <v>0</v>
      </c>
      <c r="AK1313">
        <v>0</v>
      </c>
      <c r="AL1313">
        <v>0</v>
      </c>
      <c r="AM1313">
        <v>0</v>
      </c>
      <c r="AN1313">
        <v>3.5</v>
      </c>
      <c r="AO1313">
        <v>0</v>
      </c>
      <c r="AS1313">
        <v>1</v>
      </c>
      <c r="AT1313">
        <v>1</v>
      </c>
      <c r="AU1313">
        <v>1</v>
      </c>
      <c r="AV1313">
        <v>1</v>
      </c>
      <c r="AW1313">
        <v>1</v>
      </c>
      <c r="AX1313">
        <v>1</v>
      </c>
      <c r="AY1313">
        <v>1</v>
      </c>
      <c r="AZ1313">
        <v>1</v>
      </c>
      <c r="BA1313">
        <v>1</v>
      </c>
      <c r="BB1313">
        <v>1</v>
      </c>
      <c r="BC1313">
        <v>1</v>
      </c>
      <c r="BD1313">
        <v>1</v>
      </c>
      <c r="BE1313">
        <v>1</v>
      </c>
      <c r="BF1313">
        <v>1</v>
      </c>
      <c r="BG1313">
        <v>1</v>
      </c>
      <c r="BH1313">
        <v>1</v>
      </c>
      <c r="BI1313">
        <v>1</v>
      </c>
      <c r="BJ1313">
        <v>1</v>
      </c>
      <c r="BK1313">
        <v>1</v>
      </c>
      <c r="BL1313">
        <v>1</v>
      </c>
      <c r="BM1313">
        <v>1</v>
      </c>
      <c r="BN1313">
        <v>1</v>
      </c>
      <c r="BO1313">
        <v>1</v>
      </c>
      <c r="BP1313">
        <v>1</v>
      </c>
      <c r="BQ1313">
        <v>1</v>
      </c>
      <c r="BR1313">
        <v>1</v>
      </c>
      <c r="BS1313">
        <v>1</v>
      </c>
      <c r="BT1313">
        <v>1</v>
      </c>
      <c r="BU1313">
        <v>0</v>
      </c>
      <c r="BV1313">
        <v>0</v>
      </c>
      <c r="BW1313">
        <v>0</v>
      </c>
    </row>
    <row r="1314" spans="1:75" x14ac:dyDescent="0.25">
      <c r="A1314">
        <v>2449000</v>
      </c>
      <c r="B1314">
        <v>2</v>
      </c>
      <c r="C1314" s="1">
        <v>31107</v>
      </c>
      <c r="D1314">
        <v>1</v>
      </c>
      <c r="E1314">
        <v>30</v>
      </c>
      <c r="F1314">
        <v>171.5</v>
      </c>
      <c r="G1314">
        <v>16</v>
      </c>
      <c r="H1314">
        <v>11</v>
      </c>
      <c r="I1314">
        <v>1</v>
      </c>
      <c r="J1314">
        <v>1</v>
      </c>
      <c r="K1314">
        <v>0</v>
      </c>
      <c r="L1314">
        <v>1247.5</v>
      </c>
      <c r="M1314">
        <v>1</v>
      </c>
      <c r="N1314">
        <v>0</v>
      </c>
      <c r="O1314">
        <v>0</v>
      </c>
      <c r="P1314">
        <v>0</v>
      </c>
      <c r="Q1314">
        <v>0</v>
      </c>
      <c r="R1314">
        <v>0</v>
      </c>
      <c r="S1314">
        <v>18</v>
      </c>
      <c r="T1314">
        <v>0</v>
      </c>
      <c r="U1314">
        <v>3.7</v>
      </c>
      <c r="V1314">
        <v>0</v>
      </c>
      <c r="W1314">
        <v>0</v>
      </c>
      <c r="X1314">
        <v>20</v>
      </c>
      <c r="Y1314">
        <v>10</v>
      </c>
      <c r="Z1314">
        <v>0</v>
      </c>
      <c r="AA1314">
        <v>0</v>
      </c>
      <c r="AB1314">
        <v>0</v>
      </c>
      <c r="AC1314">
        <v>30</v>
      </c>
      <c r="AD1314">
        <v>1.7</v>
      </c>
      <c r="AE1314">
        <v>10</v>
      </c>
      <c r="AF1314">
        <v>0</v>
      </c>
      <c r="AG1314">
        <v>0</v>
      </c>
      <c r="AH1314">
        <v>0</v>
      </c>
      <c r="AI1314">
        <v>28.3</v>
      </c>
      <c r="AJ1314">
        <v>9.8000000000000007</v>
      </c>
      <c r="AK1314">
        <v>0</v>
      </c>
      <c r="AL1314">
        <v>0</v>
      </c>
      <c r="AM1314">
        <v>0</v>
      </c>
      <c r="AN1314">
        <v>0</v>
      </c>
      <c r="AO1314">
        <v>30</v>
      </c>
      <c r="AP1314">
        <v>0</v>
      </c>
      <c r="AQ1314">
        <v>10</v>
      </c>
      <c r="AR1314">
        <v>0</v>
      </c>
      <c r="AS1314">
        <v>1</v>
      </c>
      <c r="AT1314">
        <v>1</v>
      </c>
      <c r="AU1314">
        <v>1</v>
      </c>
      <c r="AV1314">
        <v>1</v>
      </c>
      <c r="AW1314">
        <v>1</v>
      </c>
      <c r="AX1314">
        <v>1</v>
      </c>
      <c r="AY1314">
        <v>1</v>
      </c>
      <c r="AZ1314">
        <v>1</v>
      </c>
      <c r="BA1314">
        <v>1</v>
      </c>
      <c r="BB1314">
        <v>1</v>
      </c>
      <c r="BC1314">
        <v>1</v>
      </c>
      <c r="BD1314">
        <v>1</v>
      </c>
      <c r="BE1314">
        <v>1</v>
      </c>
      <c r="BF1314">
        <v>1</v>
      </c>
      <c r="BG1314">
        <v>1</v>
      </c>
      <c r="BH1314">
        <v>1</v>
      </c>
      <c r="BI1314">
        <v>1</v>
      </c>
      <c r="BJ1314">
        <v>1</v>
      </c>
      <c r="BK1314">
        <v>1</v>
      </c>
      <c r="BL1314">
        <v>1</v>
      </c>
      <c r="BM1314">
        <v>1</v>
      </c>
      <c r="BN1314">
        <v>1</v>
      </c>
      <c r="BO1314">
        <v>1</v>
      </c>
      <c r="BP1314">
        <v>1</v>
      </c>
      <c r="BQ1314">
        <v>1</v>
      </c>
      <c r="BR1314">
        <v>1</v>
      </c>
      <c r="BS1314">
        <v>1</v>
      </c>
      <c r="BT1314">
        <v>1</v>
      </c>
      <c r="BU1314">
        <v>1</v>
      </c>
      <c r="BV1314">
        <v>1</v>
      </c>
      <c r="BW1314">
        <v>1</v>
      </c>
    </row>
    <row r="1315" spans="1:75" x14ac:dyDescent="0.25">
      <c r="A1315">
        <v>2449000</v>
      </c>
      <c r="B1315">
        <v>2</v>
      </c>
      <c r="C1315" s="1">
        <v>31138</v>
      </c>
      <c r="D1315">
        <v>1</v>
      </c>
      <c r="E1315">
        <v>41.7</v>
      </c>
      <c r="F1315">
        <v>80.3</v>
      </c>
      <c r="G1315">
        <v>16</v>
      </c>
      <c r="H1315">
        <v>7</v>
      </c>
      <c r="I1315">
        <v>1</v>
      </c>
      <c r="J1315">
        <v>1</v>
      </c>
      <c r="K1315">
        <v>0</v>
      </c>
      <c r="L1315">
        <v>1247.5</v>
      </c>
      <c r="M1315">
        <v>1</v>
      </c>
      <c r="N1315">
        <v>0</v>
      </c>
      <c r="O1315">
        <v>0</v>
      </c>
      <c r="P1315">
        <v>0</v>
      </c>
      <c r="Q1315">
        <v>0</v>
      </c>
      <c r="R1315">
        <v>0</v>
      </c>
      <c r="S1315">
        <v>6.5</v>
      </c>
      <c r="T1315">
        <v>0</v>
      </c>
      <c r="U1315">
        <v>0</v>
      </c>
      <c r="V1315">
        <v>0</v>
      </c>
      <c r="W1315">
        <v>0</v>
      </c>
      <c r="X1315">
        <v>0</v>
      </c>
      <c r="Y1315">
        <v>0</v>
      </c>
      <c r="Z1315">
        <v>0</v>
      </c>
      <c r="AA1315">
        <v>0</v>
      </c>
      <c r="AB1315">
        <v>0.9</v>
      </c>
      <c r="AC1315">
        <v>41.7</v>
      </c>
      <c r="AD1315">
        <v>0</v>
      </c>
      <c r="AE1315">
        <v>0.9</v>
      </c>
      <c r="AF1315">
        <v>0</v>
      </c>
      <c r="AG1315">
        <v>0</v>
      </c>
      <c r="AH1315">
        <v>0.5</v>
      </c>
      <c r="AI1315">
        <v>0</v>
      </c>
      <c r="AJ1315">
        <v>0</v>
      </c>
      <c r="AK1315">
        <v>0</v>
      </c>
      <c r="AL1315">
        <v>0</v>
      </c>
      <c r="AM1315">
        <v>0</v>
      </c>
      <c r="AN1315">
        <v>28.5</v>
      </c>
      <c r="AO1315">
        <v>1.3</v>
      </c>
      <c r="AP1315">
        <v>0</v>
      </c>
      <c r="AQ1315">
        <v>0</v>
      </c>
      <c r="AS1315">
        <v>1</v>
      </c>
      <c r="AT1315">
        <v>1</v>
      </c>
      <c r="AU1315">
        <v>1</v>
      </c>
      <c r="AV1315">
        <v>1</v>
      </c>
      <c r="AW1315">
        <v>1</v>
      </c>
      <c r="AX1315">
        <v>1</v>
      </c>
      <c r="AY1315">
        <v>1</v>
      </c>
      <c r="AZ1315">
        <v>1</v>
      </c>
      <c r="BA1315">
        <v>1</v>
      </c>
      <c r="BB1315">
        <v>1</v>
      </c>
      <c r="BC1315">
        <v>1</v>
      </c>
      <c r="BD1315">
        <v>1</v>
      </c>
      <c r="BE1315">
        <v>1</v>
      </c>
      <c r="BF1315">
        <v>1</v>
      </c>
      <c r="BG1315">
        <v>1</v>
      </c>
      <c r="BH1315">
        <v>1</v>
      </c>
      <c r="BI1315">
        <v>1</v>
      </c>
      <c r="BJ1315">
        <v>1</v>
      </c>
      <c r="BK1315">
        <v>1</v>
      </c>
      <c r="BL1315">
        <v>1</v>
      </c>
      <c r="BM1315">
        <v>1</v>
      </c>
      <c r="BN1315">
        <v>1</v>
      </c>
      <c r="BO1315">
        <v>1</v>
      </c>
      <c r="BP1315">
        <v>1</v>
      </c>
      <c r="BQ1315">
        <v>1</v>
      </c>
      <c r="BR1315">
        <v>1</v>
      </c>
      <c r="BS1315">
        <v>1</v>
      </c>
      <c r="BT1315">
        <v>1</v>
      </c>
      <c r="BU1315">
        <v>1</v>
      </c>
      <c r="BV1315">
        <v>1</v>
      </c>
      <c r="BW1315">
        <v>0</v>
      </c>
    </row>
    <row r="1316" spans="1:75" x14ac:dyDescent="0.25">
      <c r="A1316">
        <v>2449000</v>
      </c>
      <c r="B1316">
        <v>2</v>
      </c>
      <c r="C1316" s="1">
        <v>31168</v>
      </c>
      <c r="D1316">
        <v>1</v>
      </c>
      <c r="E1316">
        <v>19.5</v>
      </c>
      <c r="F1316">
        <v>40.4</v>
      </c>
      <c r="G1316">
        <v>1</v>
      </c>
      <c r="H1316">
        <v>4</v>
      </c>
      <c r="I1316">
        <v>1</v>
      </c>
      <c r="J1316">
        <v>1</v>
      </c>
      <c r="K1316">
        <v>0</v>
      </c>
      <c r="L1316">
        <v>1247.5</v>
      </c>
      <c r="M1316">
        <v>1</v>
      </c>
      <c r="N1316">
        <v>19.5</v>
      </c>
      <c r="O1316">
        <v>0</v>
      </c>
      <c r="P1316">
        <v>0</v>
      </c>
      <c r="Q1316">
        <v>0</v>
      </c>
      <c r="R1316">
        <v>0</v>
      </c>
      <c r="S1316">
        <v>0</v>
      </c>
      <c r="T1316">
        <v>0</v>
      </c>
      <c r="U1316">
        <v>0</v>
      </c>
      <c r="V1316">
        <v>0</v>
      </c>
      <c r="W1316">
        <v>0.8</v>
      </c>
      <c r="X1316">
        <v>0</v>
      </c>
      <c r="Y1316">
        <v>0</v>
      </c>
      <c r="Z1316">
        <v>0</v>
      </c>
      <c r="AA1316">
        <v>0</v>
      </c>
      <c r="AB1316">
        <v>0</v>
      </c>
      <c r="AC1316">
        <v>0</v>
      </c>
      <c r="AD1316">
        <v>0</v>
      </c>
      <c r="AE1316">
        <v>0</v>
      </c>
      <c r="AF1316">
        <v>0</v>
      </c>
      <c r="AG1316">
        <v>0</v>
      </c>
      <c r="AH1316">
        <v>2.7</v>
      </c>
      <c r="AI1316">
        <v>17.399999999999999</v>
      </c>
      <c r="AJ1316">
        <v>0</v>
      </c>
      <c r="AK1316">
        <v>0</v>
      </c>
      <c r="AL1316">
        <v>0</v>
      </c>
      <c r="AM1316">
        <v>0</v>
      </c>
      <c r="AN1316">
        <v>0</v>
      </c>
      <c r="AO1316">
        <v>0</v>
      </c>
      <c r="AP1316">
        <v>0</v>
      </c>
      <c r="AQ1316">
        <v>0</v>
      </c>
      <c r="AR1316">
        <v>0</v>
      </c>
      <c r="AS1316">
        <v>1</v>
      </c>
      <c r="AT1316">
        <v>1</v>
      </c>
      <c r="AU1316">
        <v>1</v>
      </c>
      <c r="AV1316">
        <v>1</v>
      </c>
      <c r="AW1316">
        <v>1</v>
      </c>
      <c r="AX1316">
        <v>1</v>
      </c>
      <c r="AY1316">
        <v>1</v>
      </c>
      <c r="AZ1316">
        <v>1</v>
      </c>
      <c r="BA1316">
        <v>1</v>
      </c>
      <c r="BB1316">
        <v>1</v>
      </c>
      <c r="BC1316">
        <v>1</v>
      </c>
      <c r="BD1316">
        <v>1</v>
      </c>
      <c r="BE1316">
        <v>1</v>
      </c>
      <c r="BF1316">
        <v>1</v>
      </c>
      <c r="BG1316">
        <v>1</v>
      </c>
      <c r="BH1316">
        <v>1</v>
      </c>
      <c r="BI1316">
        <v>1</v>
      </c>
      <c r="BJ1316">
        <v>1</v>
      </c>
      <c r="BK1316">
        <v>1</v>
      </c>
      <c r="BL1316">
        <v>1</v>
      </c>
      <c r="BM1316">
        <v>1</v>
      </c>
      <c r="BN1316">
        <v>1</v>
      </c>
      <c r="BO1316">
        <v>1</v>
      </c>
      <c r="BP1316">
        <v>1</v>
      </c>
      <c r="BQ1316">
        <v>1</v>
      </c>
      <c r="BR1316">
        <v>1</v>
      </c>
      <c r="BS1316">
        <v>1</v>
      </c>
      <c r="BT1316">
        <v>1</v>
      </c>
      <c r="BU1316">
        <v>1</v>
      </c>
      <c r="BV1316">
        <v>1</v>
      </c>
      <c r="BW1316">
        <v>1</v>
      </c>
    </row>
    <row r="1317" spans="1:75" x14ac:dyDescent="0.25">
      <c r="A1317">
        <v>2449000</v>
      </c>
      <c r="B1317">
        <v>2</v>
      </c>
      <c r="C1317" s="1">
        <v>31199</v>
      </c>
      <c r="D1317">
        <v>1</v>
      </c>
      <c r="E1317">
        <v>9.5</v>
      </c>
      <c r="F1317">
        <v>18.899999999999999</v>
      </c>
      <c r="G1317">
        <v>3</v>
      </c>
      <c r="H1317">
        <v>2</v>
      </c>
      <c r="I1317">
        <v>1</v>
      </c>
      <c r="J1317">
        <v>1</v>
      </c>
      <c r="K1317">
        <v>0</v>
      </c>
      <c r="L1317">
        <v>1247.5</v>
      </c>
      <c r="M1317">
        <v>1</v>
      </c>
      <c r="N1317">
        <v>0</v>
      </c>
      <c r="O1317">
        <v>0</v>
      </c>
      <c r="P1317">
        <v>9.5</v>
      </c>
      <c r="Q1317">
        <v>9.4</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S1317">
        <v>1</v>
      </c>
      <c r="AT1317">
        <v>1</v>
      </c>
      <c r="AU1317">
        <v>1</v>
      </c>
      <c r="AV1317">
        <v>1</v>
      </c>
      <c r="AW1317">
        <v>1</v>
      </c>
      <c r="AX1317">
        <v>1</v>
      </c>
      <c r="AY1317">
        <v>1</v>
      </c>
      <c r="AZ1317">
        <v>1</v>
      </c>
      <c r="BA1317">
        <v>1</v>
      </c>
      <c r="BB1317">
        <v>1</v>
      </c>
      <c r="BC1317">
        <v>1</v>
      </c>
      <c r="BD1317">
        <v>1</v>
      </c>
      <c r="BE1317">
        <v>1</v>
      </c>
      <c r="BF1317">
        <v>1</v>
      </c>
      <c r="BG1317">
        <v>1</v>
      </c>
      <c r="BH1317">
        <v>1</v>
      </c>
      <c r="BI1317">
        <v>1</v>
      </c>
      <c r="BJ1317">
        <v>1</v>
      </c>
      <c r="BK1317">
        <v>1</v>
      </c>
      <c r="BL1317">
        <v>1</v>
      </c>
      <c r="BM1317">
        <v>1</v>
      </c>
      <c r="BN1317">
        <v>1</v>
      </c>
      <c r="BO1317">
        <v>1</v>
      </c>
      <c r="BP1317">
        <v>1</v>
      </c>
      <c r="BQ1317">
        <v>1</v>
      </c>
      <c r="BR1317">
        <v>1</v>
      </c>
      <c r="BS1317">
        <v>1</v>
      </c>
      <c r="BT1317">
        <v>1</v>
      </c>
      <c r="BU1317">
        <v>1</v>
      </c>
      <c r="BV1317">
        <v>1</v>
      </c>
      <c r="BW1317">
        <v>0</v>
      </c>
    </row>
    <row r="1318" spans="1:75" x14ac:dyDescent="0.25">
      <c r="A1318">
        <v>2449000</v>
      </c>
      <c r="B1318">
        <v>2</v>
      </c>
      <c r="C1318" s="1">
        <v>31229</v>
      </c>
      <c r="D1318">
        <v>1</v>
      </c>
      <c r="E1318">
        <v>9.6</v>
      </c>
      <c r="F1318">
        <v>27.8</v>
      </c>
      <c r="G1318">
        <v>7</v>
      </c>
      <c r="H1318">
        <v>3</v>
      </c>
      <c r="I1318">
        <v>1</v>
      </c>
      <c r="J1318">
        <v>1</v>
      </c>
      <c r="K1318">
        <v>0</v>
      </c>
      <c r="L1318">
        <v>1247.5</v>
      </c>
      <c r="M1318">
        <v>1</v>
      </c>
      <c r="N1318">
        <v>0</v>
      </c>
      <c r="O1318">
        <v>8.6999999999999993</v>
      </c>
      <c r="P1318">
        <v>0</v>
      </c>
      <c r="Q1318">
        <v>0</v>
      </c>
      <c r="R1318">
        <v>0</v>
      </c>
      <c r="S1318">
        <v>9.5</v>
      </c>
      <c r="T1318">
        <v>9.6</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1</v>
      </c>
      <c r="AT1318">
        <v>1</v>
      </c>
      <c r="AU1318">
        <v>1</v>
      </c>
      <c r="AV1318">
        <v>1</v>
      </c>
      <c r="AW1318">
        <v>1</v>
      </c>
      <c r="AX1318">
        <v>1</v>
      </c>
      <c r="AY1318">
        <v>1</v>
      </c>
      <c r="AZ1318">
        <v>1</v>
      </c>
      <c r="BA1318">
        <v>1</v>
      </c>
      <c r="BB1318">
        <v>1</v>
      </c>
      <c r="BC1318">
        <v>1</v>
      </c>
      <c r="BD1318">
        <v>1</v>
      </c>
      <c r="BE1318">
        <v>1</v>
      </c>
      <c r="BF1318">
        <v>1</v>
      </c>
      <c r="BG1318">
        <v>1</v>
      </c>
      <c r="BH1318">
        <v>1</v>
      </c>
      <c r="BI1318">
        <v>1</v>
      </c>
      <c r="BJ1318">
        <v>1</v>
      </c>
      <c r="BK1318">
        <v>1</v>
      </c>
      <c r="BL1318">
        <v>1</v>
      </c>
      <c r="BM1318">
        <v>1</v>
      </c>
      <c r="BN1318">
        <v>1</v>
      </c>
      <c r="BO1318">
        <v>1</v>
      </c>
      <c r="BP1318">
        <v>1</v>
      </c>
      <c r="BQ1318">
        <v>1</v>
      </c>
      <c r="BR1318">
        <v>1</v>
      </c>
      <c r="BS1318">
        <v>1</v>
      </c>
      <c r="BT1318">
        <v>1</v>
      </c>
      <c r="BU1318">
        <v>1</v>
      </c>
      <c r="BV1318">
        <v>1</v>
      </c>
      <c r="BW1318">
        <v>1</v>
      </c>
    </row>
    <row r="1319" spans="1:75" x14ac:dyDescent="0.25">
      <c r="A1319">
        <v>2449000</v>
      </c>
      <c r="B1319">
        <v>2</v>
      </c>
      <c r="C1319" s="1">
        <v>31260</v>
      </c>
      <c r="D1319">
        <v>1</v>
      </c>
      <c r="E1319">
        <v>10</v>
      </c>
      <c r="F1319">
        <v>12.9</v>
      </c>
      <c r="G1319">
        <v>31</v>
      </c>
      <c r="H1319">
        <v>3</v>
      </c>
      <c r="I1319">
        <v>1</v>
      </c>
      <c r="J1319">
        <v>1</v>
      </c>
      <c r="K1319">
        <v>0</v>
      </c>
      <c r="L1319">
        <v>1247.5</v>
      </c>
      <c r="M1319">
        <v>1</v>
      </c>
      <c r="N1319">
        <v>0</v>
      </c>
      <c r="O1319">
        <v>0</v>
      </c>
      <c r="P1319">
        <v>0</v>
      </c>
      <c r="Q1319">
        <v>0</v>
      </c>
      <c r="R1319">
        <v>0</v>
      </c>
      <c r="S1319">
        <v>0</v>
      </c>
      <c r="T1319">
        <v>0</v>
      </c>
      <c r="U1319">
        <v>0</v>
      </c>
      <c r="V1319">
        <v>0</v>
      </c>
      <c r="W1319">
        <v>0</v>
      </c>
      <c r="X1319">
        <v>0</v>
      </c>
      <c r="Y1319">
        <v>0</v>
      </c>
      <c r="Z1319">
        <v>0</v>
      </c>
      <c r="AA1319">
        <v>1.9</v>
      </c>
      <c r="AB1319">
        <v>0</v>
      </c>
      <c r="AC1319">
        <v>0</v>
      </c>
      <c r="AD1319">
        <v>0</v>
      </c>
      <c r="AE1319">
        <v>0</v>
      </c>
      <c r="AF1319">
        <v>0</v>
      </c>
      <c r="AG1319">
        <v>0</v>
      </c>
      <c r="AH1319">
        <v>0</v>
      </c>
      <c r="AI1319">
        <v>1</v>
      </c>
      <c r="AJ1319">
        <v>0</v>
      </c>
      <c r="AK1319">
        <v>0</v>
      </c>
      <c r="AL1319">
        <v>0</v>
      </c>
      <c r="AM1319">
        <v>0</v>
      </c>
      <c r="AN1319">
        <v>0</v>
      </c>
      <c r="AO1319">
        <v>0</v>
      </c>
      <c r="AP1319">
        <v>0</v>
      </c>
      <c r="AQ1319">
        <v>0</v>
      </c>
      <c r="AR1319">
        <v>10</v>
      </c>
      <c r="AS1319">
        <v>1</v>
      </c>
      <c r="AT1319">
        <v>1</v>
      </c>
      <c r="AU1319">
        <v>1</v>
      </c>
      <c r="AV1319">
        <v>1</v>
      </c>
      <c r="AW1319">
        <v>1</v>
      </c>
      <c r="AX1319">
        <v>1</v>
      </c>
      <c r="AY1319">
        <v>1</v>
      </c>
      <c r="AZ1319">
        <v>1</v>
      </c>
      <c r="BA1319">
        <v>1</v>
      </c>
      <c r="BB1319">
        <v>1</v>
      </c>
      <c r="BC1319">
        <v>1</v>
      </c>
      <c r="BD1319">
        <v>1</v>
      </c>
      <c r="BE1319">
        <v>1</v>
      </c>
      <c r="BF1319">
        <v>1</v>
      </c>
      <c r="BG1319">
        <v>1</v>
      </c>
      <c r="BH1319">
        <v>1</v>
      </c>
      <c r="BI1319">
        <v>1</v>
      </c>
      <c r="BJ1319">
        <v>1</v>
      </c>
      <c r="BK1319">
        <v>1</v>
      </c>
      <c r="BL1319">
        <v>1</v>
      </c>
      <c r="BM1319">
        <v>1</v>
      </c>
      <c r="BN1319">
        <v>1</v>
      </c>
      <c r="BO1319">
        <v>1</v>
      </c>
      <c r="BP1319">
        <v>1</v>
      </c>
      <c r="BQ1319">
        <v>1</v>
      </c>
      <c r="BR1319">
        <v>1</v>
      </c>
      <c r="BS1319">
        <v>1</v>
      </c>
      <c r="BT1319">
        <v>1</v>
      </c>
      <c r="BU1319">
        <v>1</v>
      </c>
      <c r="BV1319">
        <v>1</v>
      </c>
      <c r="BW1319">
        <v>1</v>
      </c>
    </row>
    <row r="1320" spans="1:75" x14ac:dyDescent="0.25">
      <c r="A1320">
        <v>2449000</v>
      </c>
      <c r="B1320">
        <v>2</v>
      </c>
      <c r="C1320" s="1">
        <v>31291</v>
      </c>
      <c r="D1320">
        <v>1</v>
      </c>
      <c r="E1320">
        <v>62.5</v>
      </c>
      <c r="F1320">
        <v>109.7</v>
      </c>
      <c r="G1320">
        <v>1</v>
      </c>
      <c r="H1320">
        <v>4</v>
      </c>
      <c r="I1320">
        <v>1</v>
      </c>
      <c r="J1320">
        <v>1</v>
      </c>
      <c r="K1320">
        <v>0</v>
      </c>
      <c r="L1320">
        <v>1247.5</v>
      </c>
      <c r="M1320">
        <v>1</v>
      </c>
      <c r="N1320">
        <v>62.5</v>
      </c>
      <c r="O1320">
        <v>17.7</v>
      </c>
      <c r="P1320">
        <v>0</v>
      </c>
      <c r="Q1320">
        <v>22.3</v>
      </c>
      <c r="R1320">
        <v>0</v>
      </c>
      <c r="S1320">
        <v>0</v>
      </c>
      <c r="T1320">
        <v>0</v>
      </c>
      <c r="U1320">
        <v>0</v>
      </c>
      <c r="V1320">
        <v>0</v>
      </c>
      <c r="W1320">
        <v>0</v>
      </c>
      <c r="X1320">
        <v>0</v>
      </c>
      <c r="Y1320">
        <v>0</v>
      </c>
      <c r="Z1320">
        <v>0</v>
      </c>
      <c r="AA1320">
        <v>0</v>
      </c>
      <c r="AB1320">
        <v>0</v>
      </c>
      <c r="AC1320">
        <v>0</v>
      </c>
      <c r="AD1320">
        <v>0</v>
      </c>
      <c r="AE1320">
        <v>0</v>
      </c>
      <c r="AF1320">
        <v>0</v>
      </c>
      <c r="AG1320">
        <v>0</v>
      </c>
      <c r="AH1320">
        <v>7.2</v>
      </c>
      <c r="AI1320">
        <v>0</v>
      </c>
      <c r="AJ1320">
        <v>0</v>
      </c>
      <c r="AK1320">
        <v>0</v>
      </c>
      <c r="AL1320">
        <v>0</v>
      </c>
      <c r="AM1320">
        <v>0</v>
      </c>
      <c r="AN1320">
        <v>0</v>
      </c>
      <c r="AO1320">
        <v>0</v>
      </c>
      <c r="AP1320">
        <v>0</v>
      </c>
      <c r="AQ1320">
        <v>0</v>
      </c>
      <c r="AS1320">
        <v>1</v>
      </c>
      <c r="AT1320">
        <v>1</v>
      </c>
      <c r="AU1320">
        <v>1</v>
      </c>
      <c r="AV1320">
        <v>1</v>
      </c>
      <c r="AW1320">
        <v>1</v>
      </c>
      <c r="AX1320">
        <v>1</v>
      </c>
      <c r="AY1320">
        <v>1</v>
      </c>
      <c r="AZ1320">
        <v>1</v>
      </c>
      <c r="BA1320">
        <v>1</v>
      </c>
      <c r="BB1320">
        <v>1</v>
      </c>
      <c r="BC1320">
        <v>1</v>
      </c>
      <c r="BD1320">
        <v>1</v>
      </c>
      <c r="BE1320">
        <v>1</v>
      </c>
      <c r="BF1320">
        <v>1</v>
      </c>
      <c r="BG1320">
        <v>1</v>
      </c>
      <c r="BH1320">
        <v>1</v>
      </c>
      <c r="BI1320">
        <v>1</v>
      </c>
      <c r="BJ1320">
        <v>1</v>
      </c>
      <c r="BK1320">
        <v>1</v>
      </c>
      <c r="BL1320">
        <v>1</v>
      </c>
      <c r="BM1320">
        <v>1</v>
      </c>
      <c r="BN1320">
        <v>1</v>
      </c>
      <c r="BO1320">
        <v>1</v>
      </c>
      <c r="BP1320">
        <v>1</v>
      </c>
      <c r="BQ1320">
        <v>1</v>
      </c>
      <c r="BR1320">
        <v>1</v>
      </c>
      <c r="BS1320">
        <v>1</v>
      </c>
      <c r="BT1320">
        <v>1</v>
      </c>
      <c r="BU1320">
        <v>1</v>
      </c>
      <c r="BV1320">
        <v>1</v>
      </c>
      <c r="BW1320">
        <v>0</v>
      </c>
    </row>
    <row r="1321" spans="1:75" x14ac:dyDescent="0.25">
      <c r="A1321">
        <v>2449000</v>
      </c>
      <c r="B1321">
        <v>2</v>
      </c>
      <c r="C1321" s="1">
        <v>31321</v>
      </c>
      <c r="D1321">
        <v>1</v>
      </c>
      <c r="E1321">
        <v>37.799999999999997</v>
      </c>
      <c r="F1321">
        <v>122.7</v>
      </c>
      <c r="G1321">
        <v>25</v>
      </c>
      <c r="H1321">
        <v>8</v>
      </c>
      <c r="I1321">
        <v>1</v>
      </c>
      <c r="J1321">
        <v>1</v>
      </c>
      <c r="K1321">
        <v>0</v>
      </c>
      <c r="L1321">
        <v>1247.5</v>
      </c>
      <c r="M1321">
        <v>1</v>
      </c>
      <c r="N1321">
        <v>0</v>
      </c>
      <c r="O1321">
        <v>0</v>
      </c>
      <c r="P1321">
        <v>0</v>
      </c>
      <c r="Q1321">
        <v>0</v>
      </c>
      <c r="R1321">
        <v>0</v>
      </c>
      <c r="S1321">
        <v>0</v>
      </c>
      <c r="T1321">
        <v>18.3</v>
      </c>
      <c r="U1321">
        <v>3.9</v>
      </c>
      <c r="V1321">
        <v>0</v>
      </c>
      <c r="W1321">
        <v>3</v>
      </c>
      <c r="X1321">
        <v>0</v>
      </c>
      <c r="Y1321">
        <v>0</v>
      </c>
      <c r="Z1321">
        <v>0</v>
      </c>
      <c r="AA1321">
        <v>0</v>
      </c>
      <c r="AB1321">
        <v>0</v>
      </c>
      <c r="AC1321">
        <v>0</v>
      </c>
      <c r="AD1321">
        <v>0</v>
      </c>
      <c r="AE1321">
        <v>0</v>
      </c>
      <c r="AF1321">
        <v>0</v>
      </c>
      <c r="AG1321">
        <v>18.7</v>
      </c>
      <c r="AH1321">
        <v>31.3</v>
      </c>
      <c r="AI1321">
        <v>0.5</v>
      </c>
      <c r="AJ1321">
        <v>0</v>
      </c>
      <c r="AK1321">
        <v>0</v>
      </c>
      <c r="AL1321">
        <v>37.799999999999997</v>
      </c>
      <c r="AM1321">
        <v>0</v>
      </c>
      <c r="AN1321">
        <v>0</v>
      </c>
      <c r="AO1321">
        <v>0</v>
      </c>
      <c r="AP1321">
        <v>9.1999999999999993</v>
      </c>
      <c r="AQ1321">
        <v>0</v>
      </c>
      <c r="AR1321">
        <v>0</v>
      </c>
      <c r="AS1321">
        <v>1</v>
      </c>
      <c r="AT1321">
        <v>1</v>
      </c>
      <c r="AU1321">
        <v>1</v>
      </c>
      <c r="AV1321">
        <v>1</v>
      </c>
      <c r="AW1321">
        <v>1</v>
      </c>
      <c r="AX1321">
        <v>1</v>
      </c>
      <c r="AY1321">
        <v>1</v>
      </c>
      <c r="AZ1321">
        <v>1</v>
      </c>
      <c r="BA1321">
        <v>1</v>
      </c>
      <c r="BB1321">
        <v>1</v>
      </c>
      <c r="BC1321">
        <v>1</v>
      </c>
      <c r="BD1321">
        <v>1</v>
      </c>
      <c r="BE1321">
        <v>1</v>
      </c>
      <c r="BF1321">
        <v>1</v>
      </c>
      <c r="BG1321">
        <v>1</v>
      </c>
      <c r="BH1321">
        <v>1</v>
      </c>
      <c r="BI1321">
        <v>1</v>
      </c>
      <c r="BJ1321">
        <v>1</v>
      </c>
      <c r="BK1321">
        <v>1</v>
      </c>
      <c r="BL1321">
        <v>1</v>
      </c>
      <c r="BM1321">
        <v>1</v>
      </c>
      <c r="BN1321">
        <v>1</v>
      </c>
      <c r="BO1321">
        <v>1</v>
      </c>
      <c r="BP1321">
        <v>1</v>
      </c>
      <c r="BQ1321">
        <v>1</v>
      </c>
      <c r="BR1321">
        <v>1</v>
      </c>
      <c r="BS1321">
        <v>1</v>
      </c>
      <c r="BT1321">
        <v>1</v>
      </c>
      <c r="BU1321">
        <v>1</v>
      </c>
      <c r="BV1321">
        <v>1</v>
      </c>
      <c r="BW1321">
        <v>1</v>
      </c>
    </row>
    <row r="1322" spans="1:75" x14ac:dyDescent="0.25">
      <c r="A1322">
        <v>2449000</v>
      </c>
      <c r="B1322">
        <v>2</v>
      </c>
      <c r="C1322" s="1">
        <v>31352</v>
      </c>
      <c r="D1322">
        <v>1</v>
      </c>
      <c r="E1322">
        <v>67.7</v>
      </c>
      <c r="F1322">
        <v>173.3</v>
      </c>
      <c r="G1322">
        <v>2</v>
      </c>
      <c r="H1322">
        <v>7</v>
      </c>
      <c r="I1322">
        <v>1</v>
      </c>
      <c r="J1322">
        <v>1</v>
      </c>
      <c r="K1322">
        <v>0</v>
      </c>
      <c r="L1322">
        <v>1247.5</v>
      </c>
      <c r="M1322">
        <v>1</v>
      </c>
      <c r="N1322">
        <v>0</v>
      </c>
      <c r="O1322">
        <v>67.7</v>
      </c>
      <c r="P1322">
        <v>0.6</v>
      </c>
      <c r="Q1322">
        <v>10</v>
      </c>
      <c r="R1322">
        <v>3.6</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64</v>
      </c>
      <c r="AL1322">
        <v>18.600000000000001</v>
      </c>
      <c r="AM1322">
        <v>8.8000000000000007</v>
      </c>
      <c r="AN1322">
        <v>0</v>
      </c>
      <c r="AO1322">
        <v>0</v>
      </c>
      <c r="AP1322">
        <v>0</v>
      </c>
      <c r="AQ1322">
        <v>0</v>
      </c>
      <c r="AS1322">
        <v>1</v>
      </c>
      <c r="AT1322">
        <v>1</v>
      </c>
      <c r="AU1322">
        <v>1</v>
      </c>
      <c r="AV1322">
        <v>1</v>
      </c>
      <c r="AW1322">
        <v>1</v>
      </c>
      <c r="AX1322">
        <v>1</v>
      </c>
      <c r="AY1322">
        <v>1</v>
      </c>
      <c r="AZ1322">
        <v>1</v>
      </c>
      <c r="BA1322">
        <v>1</v>
      </c>
      <c r="BB1322">
        <v>1</v>
      </c>
      <c r="BC1322">
        <v>1</v>
      </c>
      <c r="BD1322">
        <v>1</v>
      </c>
      <c r="BE1322">
        <v>1</v>
      </c>
      <c r="BF1322">
        <v>1</v>
      </c>
      <c r="BG1322">
        <v>1</v>
      </c>
      <c r="BH1322">
        <v>1</v>
      </c>
      <c r="BI1322">
        <v>1</v>
      </c>
      <c r="BJ1322">
        <v>1</v>
      </c>
      <c r="BK1322">
        <v>1</v>
      </c>
      <c r="BL1322">
        <v>1</v>
      </c>
      <c r="BM1322">
        <v>1</v>
      </c>
      <c r="BN1322">
        <v>1</v>
      </c>
      <c r="BO1322">
        <v>1</v>
      </c>
      <c r="BP1322">
        <v>1</v>
      </c>
      <c r="BQ1322">
        <v>1</v>
      </c>
      <c r="BR1322">
        <v>1</v>
      </c>
      <c r="BS1322">
        <v>1</v>
      </c>
      <c r="BT1322">
        <v>1</v>
      </c>
      <c r="BU1322">
        <v>1</v>
      </c>
      <c r="BV1322">
        <v>1</v>
      </c>
      <c r="BW1322">
        <v>0</v>
      </c>
    </row>
    <row r="1323" spans="1:75" x14ac:dyDescent="0.25">
      <c r="A1323">
        <v>2449000</v>
      </c>
      <c r="B1323">
        <v>2</v>
      </c>
      <c r="C1323" s="1">
        <v>31382</v>
      </c>
      <c r="D1323">
        <v>1</v>
      </c>
      <c r="E1323">
        <v>64.2</v>
      </c>
      <c r="F1323">
        <v>199.4</v>
      </c>
      <c r="G1323">
        <v>27</v>
      </c>
      <c r="H1323">
        <v>8</v>
      </c>
      <c r="I1323">
        <v>1</v>
      </c>
      <c r="J1323">
        <v>1</v>
      </c>
      <c r="K1323">
        <v>0</v>
      </c>
      <c r="L1323">
        <v>1247.5</v>
      </c>
      <c r="M1323">
        <v>1</v>
      </c>
      <c r="N1323">
        <v>0</v>
      </c>
      <c r="O1323">
        <v>0</v>
      </c>
      <c r="P1323">
        <v>0</v>
      </c>
      <c r="Q1323">
        <v>0</v>
      </c>
      <c r="R1323">
        <v>0</v>
      </c>
      <c r="S1323">
        <v>2.7</v>
      </c>
      <c r="T1323">
        <v>0</v>
      </c>
      <c r="U1323">
        <v>0</v>
      </c>
      <c r="V1323">
        <v>0</v>
      </c>
      <c r="W1323">
        <v>0</v>
      </c>
      <c r="X1323">
        <v>0</v>
      </c>
      <c r="Y1323">
        <v>0</v>
      </c>
      <c r="Z1323">
        <v>0</v>
      </c>
      <c r="AA1323">
        <v>14.3</v>
      </c>
      <c r="AB1323">
        <v>38.799999999999997</v>
      </c>
      <c r="AC1323">
        <v>9</v>
      </c>
      <c r="AD1323">
        <v>48.8</v>
      </c>
      <c r="AE1323">
        <v>0</v>
      </c>
      <c r="AF1323">
        <v>0</v>
      </c>
      <c r="AG1323">
        <v>0</v>
      </c>
      <c r="AH1323">
        <v>19.8</v>
      </c>
      <c r="AI1323">
        <v>1.8</v>
      </c>
      <c r="AJ1323">
        <v>0</v>
      </c>
      <c r="AK1323">
        <v>0</v>
      </c>
      <c r="AL1323">
        <v>0</v>
      </c>
      <c r="AM1323">
        <v>0</v>
      </c>
      <c r="AN1323">
        <v>64.2</v>
      </c>
      <c r="AO1323">
        <v>0</v>
      </c>
      <c r="AP1323">
        <v>0</v>
      </c>
      <c r="AQ1323">
        <v>0</v>
      </c>
      <c r="AR1323">
        <v>0</v>
      </c>
      <c r="AS1323">
        <v>1</v>
      </c>
      <c r="AT1323">
        <v>1</v>
      </c>
      <c r="AU1323">
        <v>1</v>
      </c>
      <c r="AV1323">
        <v>1</v>
      </c>
      <c r="AW1323">
        <v>1</v>
      </c>
      <c r="AX1323">
        <v>1</v>
      </c>
      <c r="AY1323">
        <v>1</v>
      </c>
      <c r="AZ1323">
        <v>1</v>
      </c>
      <c r="BA1323">
        <v>1</v>
      </c>
      <c r="BB1323">
        <v>1</v>
      </c>
      <c r="BC1323">
        <v>1</v>
      </c>
      <c r="BD1323">
        <v>1</v>
      </c>
      <c r="BE1323">
        <v>1</v>
      </c>
      <c r="BF1323">
        <v>1</v>
      </c>
      <c r="BG1323">
        <v>1</v>
      </c>
      <c r="BH1323">
        <v>1</v>
      </c>
      <c r="BI1323">
        <v>1</v>
      </c>
      <c r="BJ1323">
        <v>1</v>
      </c>
      <c r="BK1323">
        <v>1</v>
      </c>
      <c r="BL1323">
        <v>1</v>
      </c>
      <c r="BM1323">
        <v>1</v>
      </c>
      <c r="BN1323">
        <v>1</v>
      </c>
      <c r="BO1323">
        <v>1</v>
      </c>
      <c r="BP1323">
        <v>1</v>
      </c>
      <c r="BQ1323">
        <v>1</v>
      </c>
      <c r="BR1323">
        <v>1</v>
      </c>
      <c r="BS1323">
        <v>1</v>
      </c>
      <c r="BT1323">
        <v>1</v>
      </c>
      <c r="BU1323">
        <v>1</v>
      </c>
      <c r="BV1323">
        <v>1</v>
      </c>
      <c r="BW1323">
        <v>1</v>
      </c>
    </row>
    <row r="1324" spans="1:75" x14ac:dyDescent="0.25">
      <c r="A1324">
        <v>2449000</v>
      </c>
      <c r="B1324">
        <v>2</v>
      </c>
      <c r="C1324" s="1">
        <v>31413</v>
      </c>
      <c r="D1324">
        <v>1</v>
      </c>
      <c r="E1324">
        <v>56.8</v>
      </c>
      <c r="F1324">
        <v>158.1</v>
      </c>
      <c r="G1324">
        <v>11</v>
      </c>
      <c r="H1324">
        <v>13</v>
      </c>
      <c r="I1324">
        <v>1</v>
      </c>
      <c r="J1324">
        <v>1</v>
      </c>
      <c r="K1324">
        <v>0</v>
      </c>
      <c r="L1324">
        <v>1155.5</v>
      </c>
      <c r="M1324">
        <v>1</v>
      </c>
      <c r="N1324">
        <v>2.6</v>
      </c>
      <c r="O1324">
        <v>5.2</v>
      </c>
      <c r="P1324">
        <v>0</v>
      </c>
      <c r="Q1324">
        <v>0</v>
      </c>
      <c r="R1324">
        <v>0</v>
      </c>
      <c r="S1324">
        <v>0</v>
      </c>
      <c r="T1324">
        <v>0</v>
      </c>
      <c r="U1324">
        <v>0</v>
      </c>
      <c r="V1324">
        <v>0</v>
      </c>
      <c r="W1324">
        <v>2.5</v>
      </c>
      <c r="X1324">
        <v>56.8</v>
      </c>
      <c r="Y1324">
        <v>26.8</v>
      </c>
      <c r="Z1324">
        <v>0</v>
      </c>
      <c r="AA1324">
        <v>0</v>
      </c>
      <c r="AB1324">
        <v>0</v>
      </c>
      <c r="AC1324">
        <v>0</v>
      </c>
      <c r="AD1324">
        <v>0</v>
      </c>
      <c r="AE1324">
        <v>0</v>
      </c>
      <c r="AF1324">
        <v>2.2000000000000002</v>
      </c>
      <c r="AG1324">
        <v>1.4</v>
      </c>
      <c r="AH1324">
        <v>13.4</v>
      </c>
      <c r="AI1324">
        <v>16.8</v>
      </c>
      <c r="AJ1324">
        <v>2.2000000000000002</v>
      </c>
      <c r="AK1324">
        <v>4.4000000000000004</v>
      </c>
      <c r="AL1324">
        <v>0</v>
      </c>
      <c r="AM1324">
        <v>0</v>
      </c>
      <c r="AN1324">
        <v>0</v>
      </c>
      <c r="AO1324">
        <v>0</v>
      </c>
      <c r="AP1324">
        <v>21</v>
      </c>
      <c r="AQ1324">
        <v>2.8</v>
      </c>
      <c r="AR1324">
        <v>0</v>
      </c>
      <c r="AS1324">
        <v>1</v>
      </c>
      <c r="AT1324">
        <v>1</v>
      </c>
      <c r="AU1324">
        <v>1</v>
      </c>
      <c r="AV1324">
        <v>1</v>
      </c>
      <c r="AW1324">
        <v>1</v>
      </c>
      <c r="AX1324">
        <v>1</v>
      </c>
      <c r="AY1324">
        <v>1</v>
      </c>
      <c r="AZ1324">
        <v>1</v>
      </c>
      <c r="BA1324">
        <v>1</v>
      </c>
      <c r="BB1324">
        <v>1</v>
      </c>
      <c r="BC1324">
        <v>1</v>
      </c>
      <c r="BD1324">
        <v>1</v>
      </c>
      <c r="BE1324">
        <v>1</v>
      </c>
      <c r="BF1324">
        <v>1</v>
      </c>
      <c r="BG1324">
        <v>1</v>
      </c>
      <c r="BH1324">
        <v>1</v>
      </c>
      <c r="BI1324">
        <v>1</v>
      </c>
      <c r="BJ1324">
        <v>1</v>
      </c>
      <c r="BK1324">
        <v>1</v>
      </c>
      <c r="BL1324">
        <v>1</v>
      </c>
      <c r="BM1324">
        <v>1</v>
      </c>
      <c r="BN1324">
        <v>1</v>
      </c>
      <c r="BO1324">
        <v>1</v>
      </c>
      <c r="BP1324">
        <v>1</v>
      </c>
      <c r="BQ1324">
        <v>1</v>
      </c>
      <c r="BR1324">
        <v>1</v>
      </c>
      <c r="BS1324">
        <v>1</v>
      </c>
      <c r="BT1324">
        <v>1</v>
      </c>
      <c r="BU1324">
        <v>1</v>
      </c>
      <c r="BV1324">
        <v>1</v>
      </c>
      <c r="BW1324">
        <v>1</v>
      </c>
    </row>
    <row r="1325" spans="1:75" x14ac:dyDescent="0.25">
      <c r="A1325">
        <v>2449000</v>
      </c>
      <c r="B1325">
        <v>2</v>
      </c>
      <c r="C1325" s="1">
        <v>31444</v>
      </c>
      <c r="D1325">
        <v>1</v>
      </c>
      <c r="E1325">
        <v>39.4</v>
      </c>
      <c r="F1325">
        <v>225.6</v>
      </c>
      <c r="G1325">
        <v>19</v>
      </c>
      <c r="H1325">
        <v>19</v>
      </c>
      <c r="I1325">
        <v>1</v>
      </c>
      <c r="J1325">
        <v>1</v>
      </c>
      <c r="K1325">
        <v>0</v>
      </c>
      <c r="L1325">
        <v>1155.5</v>
      </c>
      <c r="M1325">
        <v>1</v>
      </c>
      <c r="N1325">
        <v>0</v>
      </c>
      <c r="O1325">
        <v>0</v>
      </c>
      <c r="P1325">
        <v>0</v>
      </c>
      <c r="Q1325">
        <v>0</v>
      </c>
      <c r="R1325">
        <v>0</v>
      </c>
      <c r="S1325">
        <v>0</v>
      </c>
      <c r="T1325">
        <v>9.4</v>
      </c>
      <c r="U1325">
        <v>16.2</v>
      </c>
      <c r="V1325">
        <v>0</v>
      </c>
      <c r="W1325">
        <v>0</v>
      </c>
      <c r="X1325">
        <v>0</v>
      </c>
      <c r="Y1325">
        <v>1.4</v>
      </c>
      <c r="Z1325">
        <v>11.7</v>
      </c>
      <c r="AA1325">
        <v>1.9</v>
      </c>
      <c r="AB1325">
        <v>9.6</v>
      </c>
      <c r="AC1325">
        <v>8.4</v>
      </c>
      <c r="AD1325">
        <v>15</v>
      </c>
      <c r="AE1325">
        <v>7.1</v>
      </c>
      <c r="AF1325">
        <v>39.4</v>
      </c>
      <c r="AG1325">
        <v>8.8000000000000007</v>
      </c>
      <c r="AH1325">
        <v>3.7</v>
      </c>
      <c r="AI1325">
        <v>22</v>
      </c>
      <c r="AJ1325">
        <v>9.1</v>
      </c>
      <c r="AK1325">
        <v>4.5</v>
      </c>
      <c r="AL1325">
        <v>34.5</v>
      </c>
      <c r="AM1325">
        <v>1.9</v>
      </c>
      <c r="AN1325">
        <v>3.5</v>
      </c>
      <c r="AO1325">
        <v>17.5</v>
      </c>
      <c r="AS1325">
        <v>1</v>
      </c>
      <c r="AT1325">
        <v>1</v>
      </c>
      <c r="AU1325">
        <v>1</v>
      </c>
      <c r="AV1325">
        <v>1</v>
      </c>
      <c r="AW1325">
        <v>1</v>
      </c>
      <c r="AX1325">
        <v>1</v>
      </c>
      <c r="AY1325">
        <v>1</v>
      </c>
      <c r="AZ1325">
        <v>1</v>
      </c>
      <c r="BA1325">
        <v>1</v>
      </c>
      <c r="BB1325">
        <v>1</v>
      </c>
      <c r="BC1325">
        <v>1</v>
      </c>
      <c r="BD1325">
        <v>1</v>
      </c>
      <c r="BE1325">
        <v>1</v>
      </c>
      <c r="BF1325">
        <v>1</v>
      </c>
      <c r="BG1325">
        <v>1</v>
      </c>
      <c r="BH1325">
        <v>1</v>
      </c>
      <c r="BI1325">
        <v>1</v>
      </c>
      <c r="BJ1325">
        <v>1</v>
      </c>
      <c r="BK1325">
        <v>1</v>
      </c>
      <c r="BL1325">
        <v>1</v>
      </c>
      <c r="BM1325">
        <v>1</v>
      </c>
      <c r="BN1325">
        <v>1</v>
      </c>
      <c r="BO1325">
        <v>1</v>
      </c>
      <c r="BP1325">
        <v>1</v>
      </c>
      <c r="BQ1325">
        <v>1</v>
      </c>
      <c r="BR1325">
        <v>1</v>
      </c>
      <c r="BS1325">
        <v>1</v>
      </c>
      <c r="BT1325">
        <v>1</v>
      </c>
      <c r="BU1325">
        <v>0</v>
      </c>
      <c r="BV1325">
        <v>0</v>
      </c>
      <c r="BW1325">
        <v>0</v>
      </c>
    </row>
    <row r="1326" spans="1:75" x14ac:dyDescent="0.25">
      <c r="A1326">
        <v>2449000</v>
      </c>
      <c r="B1326">
        <v>2</v>
      </c>
      <c r="C1326" s="1">
        <v>31472</v>
      </c>
      <c r="D1326">
        <v>1</v>
      </c>
      <c r="E1326">
        <v>24.8</v>
      </c>
      <c r="F1326">
        <v>75.400000000000006</v>
      </c>
      <c r="G1326">
        <v>27</v>
      </c>
      <c r="H1326">
        <v>11</v>
      </c>
      <c r="I1326">
        <v>1</v>
      </c>
      <c r="J1326">
        <v>1</v>
      </c>
      <c r="K1326">
        <v>0</v>
      </c>
      <c r="L1326">
        <v>1155.5</v>
      </c>
      <c r="M1326">
        <v>1</v>
      </c>
      <c r="N1326">
        <v>0</v>
      </c>
      <c r="O1326">
        <v>0</v>
      </c>
      <c r="P1326">
        <v>0</v>
      </c>
      <c r="Q1326">
        <v>0</v>
      </c>
      <c r="R1326">
        <v>0</v>
      </c>
      <c r="S1326">
        <v>2.8</v>
      </c>
      <c r="T1326">
        <v>0</v>
      </c>
      <c r="U1326">
        <v>0</v>
      </c>
      <c r="V1326">
        <v>0</v>
      </c>
      <c r="W1326">
        <v>0</v>
      </c>
      <c r="X1326">
        <v>1.4</v>
      </c>
      <c r="Y1326">
        <v>2.5</v>
      </c>
      <c r="Z1326">
        <v>6.9</v>
      </c>
      <c r="AA1326">
        <v>0</v>
      </c>
      <c r="AB1326">
        <v>0</v>
      </c>
      <c r="AC1326">
        <v>18.5</v>
      </c>
      <c r="AD1326">
        <v>0</v>
      </c>
      <c r="AE1326">
        <v>4.5</v>
      </c>
      <c r="AF1326">
        <v>3.9</v>
      </c>
      <c r="AG1326">
        <v>0</v>
      </c>
      <c r="AH1326">
        <v>0</v>
      </c>
      <c r="AI1326">
        <v>0</v>
      </c>
      <c r="AJ1326">
        <v>1.4</v>
      </c>
      <c r="AK1326">
        <v>0.6</v>
      </c>
      <c r="AL1326">
        <v>0</v>
      </c>
      <c r="AM1326">
        <v>0</v>
      </c>
      <c r="AN1326">
        <v>24.8</v>
      </c>
      <c r="AO1326">
        <v>0</v>
      </c>
      <c r="AP1326">
        <v>0</v>
      </c>
      <c r="AQ1326">
        <v>8.1</v>
      </c>
      <c r="AR1326">
        <v>0</v>
      </c>
      <c r="AS1326">
        <v>1</v>
      </c>
      <c r="AT1326">
        <v>1</v>
      </c>
      <c r="AU1326">
        <v>1</v>
      </c>
      <c r="AV1326">
        <v>1</v>
      </c>
      <c r="AW1326">
        <v>1</v>
      </c>
      <c r="AX1326">
        <v>1</v>
      </c>
      <c r="AY1326">
        <v>1</v>
      </c>
      <c r="AZ1326">
        <v>1</v>
      </c>
      <c r="BA1326">
        <v>1</v>
      </c>
      <c r="BB1326">
        <v>1</v>
      </c>
      <c r="BC1326">
        <v>1</v>
      </c>
      <c r="BD1326">
        <v>1</v>
      </c>
      <c r="BE1326">
        <v>1</v>
      </c>
      <c r="BF1326">
        <v>1</v>
      </c>
      <c r="BG1326">
        <v>1</v>
      </c>
      <c r="BH1326">
        <v>1</v>
      </c>
      <c r="BI1326">
        <v>1</v>
      </c>
      <c r="BJ1326">
        <v>1</v>
      </c>
      <c r="BK1326">
        <v>1</v>
      </c>
      <c r="BL1326">
        <v>1</v>
      </c>
      <c r="BM1326">
        <v>1</v>
      </c>
      <c r="BN1326">
        <v>1</v>
      </c>
      <c r="BO1326">
        <v>1</v>
      </c>
      <c r="BP1326">
        <v>1</v>
      </c>
      <c r="BQ1326">
        <v>1</v>
      </c>
      <c r="BR1326">
        <v>1</v>
      </c>
      <c r="BS1326">
        <v>1</v>
      </c>
      <c r="BT1326">
        <v>1</v>
      </c>
      <c r="BU1326">
        <v>1</v>
      </c>
      <c r="BV1326">
        <v>1</v>
      </c>
      <c r="BW1326">
        <v>1</v>
      </c>
    </row>
    <row r="1327" spans="1:75" x14ac:dyDescent="0.25">
      <c r="A1327">
        <v>2449000</v>
      </c>
      <c r="B1327">
        <v>2</v>
      </c>
      <c r="C1327" s="1">
        <v>31503</v>
      </c>
      <c r="D1327">
        <v>1</v>
      </c>
      <c r="E1327">
        <v>20</v>
      </c>
      <c r="F1327">
        <v>44.1</v>
      </c>
      <c r="G1327">
        <v>21</v>
      </c>
      <c r="H1327">
        <v>7</v>
      </c>
      <c r="I1327">
        <v>1</v>
      </c>
      <c r="J1327">
        <v>1</v>
      </c>
      <c r="K1327">
        <v>0</v>
      </c>
      <c r="L1327">
        <v>1155.5</v>
      </c>
      <c r="M1327">
        <v>1</v>
      </c>
      <c r="N1327">
        <v>0</v>
      </c>
      <c r="O1327">
        <v>0</v>
      </c>
      <c r="P1327">
        <v>0</v>
      </c>
      <c r="Q1327">
        <v>0</v>
      </c>
      <c r="R1327">
        <v>0</v>
      </c>
      <c r="S1327">
        <v>0</v>
      </c>
      <c r="T1327">
        <v>2.2000000000000002</v>
      </c>
      <c r="U1327">
        <v>0</v>
      </c>
      <c r="V1327">
        <v>0</v>
      </c>
      <c r="W1327">
        <v>0</v>
      </c>
      <c r="X1327">
        <v>0</v>
      </c>
      <c r="Y1327">
        <v>0.3</v>
      </c>
      <c r="Z1327">
        <v>0</v>
      </c>
      <c r="AA1327">
        <v>0</v>
      </c>
      <c r="AB1327">
        <v>11</v>
      </c>
      <c r="AC1327">
        <v>7.2</v>
      </c>
      <c r="AD1327">
        <v>0</v>
      </c>
      <c r="AE1327">
        <v>0</v>
      </c>
      <c r="AF1327">
        <v>0</v>
      </c>
      <c r="AG1327">
        <v>0</v>
      </c>
      <c r="AH1327">
        <v>20</v>
      </c>
      <c r="AI1327">
        <v>2.9</v>
      </c>
      <c r="AJ1327">
        <v>0</v>
      </c>
      <c r="AK1327">
        <v>0</v>
      </c>
      <c r="AL1327">
        <v>0</v>
      </c>
      <c r="AM1327">
        <v>0</v>
      </c>
      <c r="AN1327">
        <v>0</v>
      </c>
      <c r="AO1327">
        <v>0.5</v>
      </c>
      <c r="AP1327">
        <v>0</v>
      </c>
      <c r="AQ1327">
        <v>0</v>
      </c>
      <c r="AS1327">
        <v>1</v>
      </c>
      <c r="AT1327">
        <v>1</v>
      </c>
      <c r="AU1327">
        <v>1</v>
      </c>
      <c r="AV1327">
        <v>1</v>
      </c>
      <c r="AW1327">
        <v>1</v>
      </c>
      <c r="AX1327">
        <v>1</v>
      </c>
      <c r="AY1327">
        <v>1</v>
      </c>
      <c r="AZ1327">
        <v>1</v>
      </c>
      <c r="BA1327">
        <v>1</v>
      </c>
      <c r="BB1327">
        <v>1</v>
      </c>
      <c r="BC1327">
        <v>1</v>
      </c>
      <c r="BD1327">
        <v>1</v>
      </c>
      <c r="BE1327">
        <v>1</v>
      </c>
      <c r="BF1327">
        <v>1</v>
      </c>
      <c r="BG1327">
        <v>1</v>
      </c>
      <c r="BH1327">
        <v>1</v>
      </c>
      <c r="BI1327">
        <v>1</v>
      </c>
      <c r="BJ1327">
        <v>1</v>
      </c>
      <c r="BK1327">
        <v>1</v>
      </c>
      <c r="BL1327">
        <v>1</v>
      </c>
      <c r="BM1327">
        <v>1</v>
      </c>
      <c r="BN1327">
        <v>1</v>
      </c>
      <c r="BO1327">
        <v>1</v>
      </c>
      <c r="BP1327">
        <v>1</v>
      </c>
      <c r="BQ1327">
        <v>1</v>
      </c>
      <c r="BR1327">
        <v>1</v>
      </c>
      <c r="BS1327">
        <v>1</v>
      </c>
      <c r="BT1327">
        <v>1</v>
      </c>
      <c r="BU1327">
        <v>1</v>
      </c>
      <c r="BV1327">
        <v>1</v>
      </c>
      <c r="BW1327">
        <v>0</v>
      </c>
    </row>
    <row r="1328" spans="1:75" x14ac:dyDescent="0.25">
      <c r="A1328">
        <v>2449000</v>
      </c>
      <c r="B1328">
        <v>2</v>
      </c>
      <c r="C1328" s="1">
        <v>31533</v>
      </c>
      <c r="D1328">
        <v>1</v>
      </c>
      <c r="E1328">
        <v>56.2</v>
      </c>
      <c r="F1328">
        <v>163.1</v>
      </c>
      <c r="G1328">
        <v>13</v>
      </c>
      <c r="H1328">
        <v>10</v>
      </c>
      <c r="I1328">
        <v>1</v>
      </c>
      <c r="J1328">
        <v>1</v>
      </c>
      <c r="K1328">
        <v>0</v>
      </c>
      <c r="L1328">
        <v>1155.5</v>
      </c>
      <c r="M1328">
        <v>1</v>
      </c>
      <c r="N1328">
        <v>0</v>
      </c>
      <c r="O1328">
        <v>0</v>
      </c>
      <c r="P1328">
        <v>0</v>
      </c>
      <c r="Q1328">
        <v>0</v>
      </c>
      <c r="R1328">
        <v>0</v>
      </c>
      <c r="S1328">
        <v>0</v>
      </c>
      <c r="T1328">
        <v>3.6</v>
      </c>
      <c r="U1328">
        <v>0.6</v>
      </c>
      <c r="V1328">
        <v>42.3</v>
      </c>
      <c r="W1328">
        <v>0.5</v>
      </c>
      <c r="X1328">
        <v>0</v>
      </c>
      <c r="Y1328">
        <v>0</v>
      </c>
      <c r="Z1328">
        <v>56.2</v>
      </c>
      <c r="AA1328">
        <v>0</v>
      </c>
      <c r="AB1328">
        <v>0</v>
      </c>
      <c r="AC1328">
        <v>0</v>
      </c>
      <c r="AD1328">
        <v>0</v>
      </c>
      <c r="AE1328">
        <v>37.5</v>
      </c>
      <c r="AF1328">
        <v>8.6999999999999993</v>
      </c>
      <c r="AG1328">
        <v>0</v>
      </c>
      <c r="AH1328">
        <v>0.9</v>
      </c>
      <c r="AI1328">
        <v>0</v>
      </c>
      <c r="AJ1328">
        <v>0</v>
      </c>
      <c r="AK1328">
        <v>0</v>
      </c>
      <c r="AL1328">
        <v>0</v>
      </c>
      <c r="AM1328">
        <v>1.8</v>
      </c>
      <c r="AN1328">
        <v>0</v>
      </c>
      <c r="AO1328">
        <v>0</v>
      </c>
      <c r="AP1328">
        <v>0</v>
      </c>
      <c r="AQ1328">
        <v>0</v>
      </c>
      <c r="AR1328">
        <v>11</v>
      </c>
      <c r="AS1328">
        <v>1</v>
      </c>
      <c r="AT1328">
        <v>1</v>
      </c>
      <c r="AU1328">
        <v>1</v>
      </c>
      <c r="AV1328">
        <v>1</v>
      </c>
      <c r="AW1328">
        <v>1</v>
      </c>
      <c r="AX1328">
        <v>1</v>
      </c>
      <c r="AY1328">
        <v>1</v>
      </c>
      <c r="AZ1328">
        <v>1</v>
      </c>
      <c r="BA1328">
        <v>1</v>
      </c>
      <c r="BB1328">
        <v>1</v>
      </c>
      <c r="BC1328">
        <v>1</v>
      </c>
      <c r="BD1328">
        <v>1</v>
      </c>
      <c r="BE1328">
        <v>1</v>
      </c>
      <c r="BF1328">
        <v>1</v>
      </c>
      <c r="BG1328">
        <v>1</v>
      </c>
      <c r="BH1328">
        <v>1</v>
      </c>
      <c r="BI1328">
        <v>1</v>
      </c>
      <c r="BJ1328">
        <v>1</v>
      </c>
      <c r="BK1328">
        <v>1</v>
      </c>
      <c r="BL1328">
        <v>1</v>
      </c>
      <c r="BM1328">
        <v>1</v>
      </c>
      <c r="BN1328">
        <v>1</v>
      </c>
      <c r="BO1328">
        <v>1</v>
      </c>
      <c r="BP1328">
        <v>1</v>
      </c>
      <c r="BQ1328">
        <v>1</v>
      </c>
      <c r="BR1328">
        <v>1</v>
      </c>
      <c r="BS1328">
        <v>1</v>
      </c>
      <c r="BT1328">
        <v>1</v>
      </c>
      <c r="BU1328">
        <v>1</v>
      </c>
      <c r="BV1328">
        <v>1</v>
      </c>
      <c r="BW1328">
        <v>1</v>
      </c>
    </row>
    <row r="1329" spans="1:75" x14ac:dyDescent="0.25">
      <c r="A1329">
        <v>2449000</v>
      </c>
      <c r="B1329">
        <v>2</v>
      </c>
      <c r="C1329" s="1">
        <v>31564</v>
      </c>
      <c r="D1329">
        <v>1</v>
      </c>
      <c r="E1329">
        <v>0.7</v>
      </c>
      <c r="F1329">
        <v>1</v>
      </c>
      <c r="G1329">
        <v>4</v>
      </c>
      <c r="H1329">
        <v>2</v>
      </c>
      <c r="I1329">
        <v>1</v>
      </c>
      <c r="J1329">
        <v>1</v>
      </c>
      <c r="K1329">
        <v>0</v>
      </c>
      <c r="L1329">
        <v>1155.5</v>
      </c>
      <c r="M1329">
        <v>1</v>
      </c>
      <c r="N1329">
        <v>0</v>
      </c>
      <c r="O1329">
        <v>0</v>
      </c>
      <c r="P1329">
        <v>0</v>
      </c>
      <c r="Q1329">
        <v>0.7</v>
      </c>
      <c r="R1329">
        <v>0</v>
      </c>
      <c r="S1329">
        <v>0</v>
      </c>
      <c r="T1329">
        <v>0</v>
      </c>
      <c r="U1329">
        <v>0</v>
      </c>
      <c r="V1329">
        <v>0</v>
      </c>
      <c r="W1329">
        <v>0</v>
      </c>
      <c r="X1329">
        <v>0</v>
      </c>
      <c r="Y1329">
        <v>0</v>
      </c>
      <c r="Z1329">
        <v>0</v>
      </c>
      <c r="AA1329">
        <v>0</v>
      </c>
      <c r="AB1329">
        <v>0</v>
      </c>
      <c r="AC1329">
        <v>0.3</v>
      </c>
      <c r="AD1329">
        <v>0</v>
      </c>
      <c r="AE1329">
        <v>0</v>
      </c>
      <c r="AF1329">
        <v>0</v>
      </c>
      <c r="AG1329">
        <v>0</v>
      </c>
      <c r="AH1329">
        <v>0</v>
      </c>
      <c r="AI1329">
        <v>0</v>
      </c>
      <c r="AJ1329">
        <v>0</v>
      </c>
      <c r="AK1329">
        <v>0</v>
      </c>
      <c r="AL1329">
        <v>0</v>
      </c>
      <c r="AM1329">
        <v>0</v>
      </c>
      <c r="AN1329">
        <v>0</v>
      </c>
      <c r="AO1329">
        <v>0</v>
      </c>
      <c r="AP1329">
        <v>0</v>
      </c>
      <c r="AQ1329">
        <v>0</v>
      </c>
      <c r="AS1329">
        <v>1</v>
      </c>
      <c r="AT1329">
        <v>1</v>
      </c>
      <c r="AU1329">
        <v>1</v>
      </c>
      <c r="AV1329">
        <v>1</v>
      </c>
      <c r="AW1329">
        <v>1</v>
      </c>
      <c r="AX1329">
        <v>1</v>
      </c>
      <c r="AY1329">
        <v>1</v>
      </c>
      <c r="AZ1329">
        <v>1</v>
      </c>
      <c r="BA1329">
        <v>1</v>
      </c>
      <c r="BB1329">
        <v>1</v>
      </c>
      <c r="BC1329">
        <v>1</v>
      </c>
      <c r="BD1329">
        <v>1</v>
      </c>
      <c r="BE1329">
        <v>1</v>
      </c>
      <c r="BF1329">
        <v>1</v>
      </c>
      <c r="BG1329">
        <v>1</v>
      </c>
      <c r="BH1329">
        <v>1</v>
      </c>
      <c r="BI1329">
        <v>1</v>
      </c>
      <c r="BJ1329">
        <v>1</v>
      </c>
      <c r="BK1329">
        <v>1</v>
      </c>
      <c r="BL1329">
        <v>1</v>
      </c>
      <c r="BM1329">
        <v>1</v>
      </c>
      <c r="BN1329">
        <v>1</v>
      </c>
      <c r="BO1329">
        <v>1</v>
      </c>
      <c r="BP1329">
        <v>1</v>
      </c>
      <c r="BQ1329">
        <v>1</v>
      </c>
      <c r="BR1329">
        <v>1</v>
      </c>
      <c r="BS1329">
        <v>1</v>
      </c>
      <c r="BT1329">
        <v>1</v>
      </c>
      <c r="BU1329">
        <v>1</v>
      </c>
      <c r="BV1329">
        <v>1</v>
      </c>
      <c r="BW1329">
        <v>0</v>
      </c>
    </row>
    <row r="1330" spans="1:75" x14ac:dyDescent="0.25">
      <c r="A1330">
        <v>2449000</v>
      </c>
      <c r="B1330">
        <v>2</v>
      </c>
      <c r="C1330" s="1">
        <v>31594</v>
      </c>
      <c r="D1330">
        <v>1</v>
      </c>
      <c r="E1330">
        <v>7.6</v>
      </c>
      <c r="F1330">
        <v>28.3</v>
      </c>
      <c r="G1330">
        <v>22</v>
      </c>
      <c r="H1330">
        <v>8</v>
      </c>
      <c r="I1330">
        <v>1</v>
      </c>
      <c r="J1330">
        <v>1</v>
      </c>
      <c r="K1330">
        <v>0</v>
      </c>
      <c r="L1330">
        <v>1155.5</v>
      </c>
      <c r="M1330">
        <v>1</v>
      </c>
      <c r="N1330">
        <v>0</v>
      </c>
      <c r="O1330">
        <v>2.2000000000000002</v>
      </c>
      <c r="P1330">
        <v>1.6</v>
      </c>
      <c r="Q1330">
        <v>0</v>
      </c>
      <c r="R1330">
        <v>0</v>
      </c>
      <c r="S1330">
        <v>0</v>
      </c>
      <c r="T1330">
        <v>0</v>
      </c>
      <c r="U1330">
        <v>0</v>
      </c>
      <c r="V1330">
        <v>3.5</v>
      </c>
      <c r="W1330">
        <v>0</v>
      </c>
      <c r="X1330">
        <v>2.1</v>
      </c>
      <c r="Y1330">
        <v>0</v>
      </c>
      <c r="Z1330">
        <v>0</v>
      </c>
      <c r="AA1330">
        <v>0</v>
      </c>
      <c r="AB1330">
        <v>0</v>
      </c>
      <c r="AC1330">
        <v>0</v>
      </c>
      <c r="AD1330">
        <v>0</v>
      </c>
      <c r="AE1330">
        <v>0</v>
      </c>
      <c r="AF1330">
        <v>0</v>
      </c>
      <c r="AG1330">
        <v>0</v>
      </c>
      <c r="AH1330">
        <v>0</v>
      </c>
      <c r="AI1330">
        <v>7.6</v>
      </c>
      <c r="AJ1330">
        <v>2.2999999999999998</v>
      </c>
      <c r="AK1330">
        <v>1.5</v>
      </c>
      <c r="AL1330">
        <v>0</v>
      </c>
      <c r="AM1330">
        <v>0</v>
      </c>
      <c r="AN1330">
        <v>0</v>
      </c>
      <c r="AO1330">
        <v>0</v>
      </c>
      <c r="AP1330">
        <v>0</v>
      </c>
      <c r="AQ1330">
        <v>0</v>
      </c>
      <c r="AR1330">
        <v>7.5</v>
      </c>
      <c r="AS1330">
        <v>1</v>
      </c>
      <c r="AT1330">
        <v>1</v>
      </c>
      <c r="AU1330">
        <v>1</v>
      </c>
      <c r="AV1330">
        <v>1</v>
      </c>
      <c r="AW1330">
        <v>1</v>
      </c>
      <c r="AX1330">
        <v>1</v>
      </c>
      <c r="AY1330">
        <v>1</v>
      </c>
      <c r="AZ1330">
        <v>1</v>
      </c>
      <c r="BA1330">
        <v>1</v>
      </c>
      <c r="BB1330">
        <v>1</v>
      </c>
      <c r="BC1330">
        <v>1</v>
      </c>
      <c r="BD1330">
        <v>1</v>
      </c>
      <c r="BE1330">
        <v>1</v>
      </c>
      <c r="BF1330">
        <v>1</v>
      </c>
      <c r="BG1330">
        <v>1</v>
      </c>
      <c r="BH1330">
        <v>1</v>
      </c>
      <c r="BI1330">
        <v>1</v>
      </c>
      <c r="BJ1330">
        <v>1</v>
      </c>
      <c r="BK1330">
        <v>1</v>
      </c>
      <c r="BL1330">
        <v>1</v>
      </c>
      <c r="BM1330">
        <v>1</v>
      </c>
      <c r="BN1330">
        <v>1</v>
      </c>
      <c r="BO1330">
        <v>1</v>
      </c>
      <c r="BP1330">
        <v>1</v>
      </c>
      <c r="BQ1330">
        <v>1</v>
      </c>
      <c r="BR1330">
        <v>1</v>
      </c>
      <c r="BS1330">
        <v>1</v>
      </c>
      <c r="BT1330">
        <v>1</v>
      </c>
      <c r="BU1330">
        <v>1</v>
      </c>
      <c r="BV1330">
        <v>1</v>
      </c>
      <c r="BW1330">
        <v>1</v>
      </c>
    </row>
    <row r="1331" spans="1:75" x14ac:dyDescent="0.25">
      <c r="A1331">
        <v>2449000</v>
      </c>
      <c r="B1331">
        <v>2</v>
      </c>
      <c r="C1331" s="1">
        <v>31625</v>
      </c>
      <c r="D1331">
        <v>1</v>
      </c>
      <c r="E1331">
        <v>47.3</v>
      </c>
      <c r="F1331">
        <v>152.80000000000001</v>
      </c>
      <c r="G1331">
        <v>23</v>
      </c>
      <c r="H1331">
        <v>9</v>
      </c>
      <c r="I1331">
        <v>1</v>
      </c>
      <c r="J1331">
        <v>1</v>
      </c>
      <c r="K1331">
        <v>0</v>
      </c>
      <c r="L1331">
        <v>1155.5</v>
      </c>
      <c r="M1331">
        <v>1</v>
      </c>
      <c r="N1331">
        <v>0</v>
      </c>
      <c r="O1331">
        <v>0</v>
      </c>
      <c r="P1331">
        <v>0</v>
      </c>
      <c r="Q1331">
        <v>0</v>
      </c>
      <c r="R1331">
        <v>0</v>
      </c>
      <c r="S1331">
        <v>0</v>
      </c>
      <c r="T1331">
        <v>0</v>
      </c>
      <c r="U1331">
        <v>0</v>
      </c>
      <c r="V1331">
        <v>0</v>
      </c>
      <c r="W1331">
        <v>0</v>
      </c>
      <c r="X1331">
        <v>0</v>
      </c>
      <c r="Y1331">
        <v>24.7</v>
      </c>
      <c r="Z1331">
        <v>5</v>
      </c>
      <c r="AA1331">
        <v>19.5</v>
      </c>
      <c r="AB1331">
        <v>17.399999999999999</v>
      </c>
      <c r="AC1331">
        <v>1.2</v>
      </c>
      <c r="AD1331">
        <v>0</v>
      </c>
      <c r="AE1331">
        <v>0</v>
      </c>
      <c r="AF1331">
        <v>0</v>
      </c>
      <c r="AG1331">
        <v>2.2999999999999998</v>
      </c>
      <c r="AH1331">
        <v>26.7</v>
      </c>
      <c r="AI1331">
        <v>8.6999999999999993</v>
      </c>
      <c r="AJ1331">
        <v>47.3</v>
      </c>
      <c r="AK1331">
        <v>0</v>
      </c>
      <c r="AL1331">
        <v>0</v>
      </c>
      <c r="AM1331">
        <v>0</v>
      </c>
      <c r="AN1331">
        <v>0</v>
      </c>
      <c r="AO1331">
        <v>0</v>
      </c>
      <c r="AP1331">
        <v>0</v>
      </c>
      <c r="AQ1331">
        <v>0</v>
      </c>
      <c r="AR1331">
        <v>0</v>
      </c>
      <c r="AS1331">
        <v>1</v>
      </c>
      <c r="AT1331">
        <v>1</v>
      </c>
      <c r="AU1331">
        <v>1</v>
      </c>
      <c r="AV1331">
        <v>1</v>
      </c>
      <c r="AW1331">
        <v>1</v>
      </c>
      <c r="AX1331">
        <v>1</v>
      </c>
      <c r="AY1331">
        <v>1</v>
      </c>
      <c r="AZ1331">
        <v>1</v>
      </c>
      <c r="BA1331">
        <v>1</v>
      </c>
      <c r="BB1331">
        <v>1</v>
      </c>
      <c r="BC1331">
        <v>1</v>
      </c>
      <c r="BD1331">
        <v>1</v>
      </c>
      <c r="BE1331">
        <v>1</v>
      </c>
      <c r="BF1331">
        <v>1</v>
      </c>
      <c r="BG1331">
        <v>1</v>
      </c>
      <c r="BH1331">
        <v>1</v>
      </c>
      <c r="BI1331">
        <v>1</v>
      </c>
      <c r="BJ1331">
        <v>1</v>
      </c>
      <c r="BK1331">
        <v>1</v>
      </c>
      <c r="BL1331">
        <v>1</v>
      </c>
      <c r="BM1331">
        <v>1</v>
      </c>
      <c r="BN1331">
        <v>1</v>
      </c>
      <c r="BO1331">
        <v>1</v>
      </c>
      <c r="BP1331">
        <v>1</v>
      </c>
      <c r="BQ1331">
        <v>1</v>
      </c>
      <c r="BR1331">
        <v>1</v>
      </c>
      <c r="BS1331">
        <v>1</v>
      </c>
      <c r="BT1331">
        <v>1</v>
      </c>
      <c r="BU1331">
        <v>1</v>
      </c>
      <c r="BV1331">
        <v>1</v>
      </c>
      <c r="BW1331">
        <v>1</v>
      </c>
    </row>
    <row r="1332" spans="1:75" x14ac:dyDescent="0.25">
      <c r="A1332">
        <v>2449000</v>
      </c>
      <c r="B1332">
        <v>2</v>
      </c>
      <c r="C1332" s="1">
        <v>31656</v>
      </c>
      <c r="D1332">
        <v>1</v>
      </c>
      <c r="E1332">
        <v>12.3</v>
      </c>
      <c r="F1332">
        <v>47.3</v>
      </c>
      <c r="G1332">
        <v>25</v>
      </c>
      <c r="H1332">
        <v>8</v>
      </c>
      <c r="I1332">
        <v>1</v>
      </c>
      <c r="J1332">
        <v>1</v>
      </c>
      <c r="K1332">
        <v>0</v>
      </c>
      <c r="L1332">
        <v>1155.5</v>
      </c>
      <c r="M1332">
        <v>1</v>
      </c>
      <c r="N1332">
        <v>0</v>
      </c>
      <c r="O1332">
        <v>0</v>
      </c>
      <c r="P1332">
        <v>0</v>
      </c>
      <c r="Q1332">
        <v>0.5</v>
      </c>
      <c r="R1332">
        <v>4.2</v>
      </c>
      <c r="S1332">
        <v>0</v>
      </c>
      <c r="T1332">
        <v>0</v>
      </c>
      <c r="U1332">
        <v>0</v>
      </c>
      <c r="V1332">
        <v>0</v>
      </c>
      <c r="W1332">
        <v>0</v>
      </c>
      <c r="X1332">
        <v>0</v>
      </c>
      <c r="Y1332">
        <v>0</v>
      </c>
      <c r="Z1332">
        <v>0</v>
      </c>
      <c r="AA1332">
        <v>0</v>
      </c>
      <c r="AB1332">
        <v>0</v>
      </c>
      <c r="AC1332">
        <v>0</v>
      </c>
      <c r="AD1332">
        <v>0</v>
      </c>
      <c r="AE1332">
        <v>0</v>
      </c>
      <c r="AF1332">
        <v>11.5</v>
      </c>
      <c r="AG1332">
        <v>6.8</v>
      </c>
      <c r="AH1332">
        <v>0</v>
      </c>
      <c r="AI1332">
        <v>7.3</v>
      </c>
      <c r="AJ1332">
        <v>0</v>
      </c>
      <c r="AK1332">
        <v>0</v>
      </c>
      <c r="AL1332">
        <v>12.3</v>
      </c>
      <c r="AM1332">
        <v>3.2</v>
      </c>
      <c r="AN1332">
        <v>0</v>
      </c>
      <c r="AO1332">
        <v>0</v>
      </c>
      <c r="AP1332">
        <v>1.5</v>
      </c>
      <c r="AQ1332">
        <v>0</v>
      </c>
      <c r="AS1332">
        <v>1</v>
      </c>
      <c r="AT1332">
        <v>1</v>
      </c>
      <c r="AU1332">
        <v>1</v>
      </c>
      <c r="AV1332">
        <v>1</v>
      </c>
      <c r="AW1332">
        <v>1</v>
      </c>
      <c r="AX1332">
        <v>1</v>
      </c>
      <c r="AY1332">
        <v>1</v>
      </c>
      <c r="AZ1332">
        <v>1</v>
      </c>
      <c r="BA1332">
        <v>1</v>
      </c>
      <c r="BB1332">
        <v>1</v>
      </c>
      <c r="BC1332">
        <v>1</v>
      </c>
      <c r="BD1332">
        <v>1</v>
      </c>
      <c r="BE1332">
        <v>1</v>
      </c>
      <c r="BF1332">
        <v>1</v>
      </c>
      <c r="BG1332">
        <v>1</v>
      </c>
      <c r="BH1332">
        <v>1</v>
      </c>
      <c r="BI1332">
        <v>1</v>
      </c>
      <c r="BJ1332">
        <v>1</v>
      </c>
      <c r="BK1332">
        <v>1</v>
      </c>
      <c r="BL1332">
        <v>1</v>
      </c>
      <c r="BM1332">
        <v>1</v>
      </c>
      <c r="BN1332">
        <v>1</v>
      </c>
      <c r="BO1332">
        <v>1</v>
      </c>
      <c r="BP1332">
        <v>1</v>
      </c>
      <c r="BQ1332">
        <v>1</v>
      </c>
      <c r="BR1332">
        <v>1</v>
      </c>
      <c r="BS1332">
        <v>1</v>
      </c>
      <c r="BT1332">
        <v>1</v>
      </c>
      <c r="BU1332">
        <v>1</v>
      </c>
      <c r="BV1332">
        <v>1</v>
      </c>
      <c r="BW1332">
        <v>0</v>
      </c>
    </row>
    <row r="1333" spans="1:75" x14ac:dyDescent="0.25">
      <c r="A1333">
        <v>2449000</v>
      </c>
      <c r="B1333">
        <v>2</v>
      </c>
      <c r="C1333" s="1">
        <v>31686</v>
      </c>
      <c r="D1333">
        <v>1</v>
      </c>
      <c r="E1333">
        <v>19.899999999999999</v>
      </c>
      <c r="F1333">
        <v>71.400000000000006</v>
      </c>
      <c r="G1333">
        <v>10</v>
      </c>
      <c r="H1333">
        <v>8</v>
      </c>
      <c r="I1333">
        <v>1</v>
      </c>
      <c r="J1333">
        <v>1</v>
      </c>
      <c r="K1333">
        <v>0</v>
      </c>
      <c r="L1333">
        <v>1155.5</v>
      </c>
      <c r="M1333">
        <v>1</v>
      </c>
      <c r="N1333">
        <v>0</v>
      </c>
      <c r="O1333">
        <v>0</v>
      </c>
      <c r="P1333">
        <v>0</v>
      </c>
      <c r="Q1333">
        <v>0</v>
      </c>
      <c r="R1333">
        <v>0</v>
      </c>
      <c r="S1333">
        <v>0</v>
      </c>
      <c r="T1333">
        <v>0</v>
      </c>
      <c r="U1333">
        <v>0</v>
      </c>
      <c r="V1333">
        <v>0</v>
      </c>
      <c r="W1333">
        <v>19.899999999999999</v>
      </c>
      <c r="X1333">
        <v>0</v>
      </c>
      <c r="Y1333">
        <v>0.5</v>
      </c>
      <c r="Z1333">
        <v>0</v>
      </c>
      <c r="AA1333">
        <v>0</v>
      </c>
      <c r="AB1333">
        <v>0</v>
      </c>
      <c r="AC1333">
        <v>0</v>
      </c>
      <c r="AD1333">
        <v>0</v>
      </c>
      <c r="AE1333">
        <v>19.8</v>
      </c>
      <c r="AF1333">
        <v>6.8</v>
      </c>
      <c r="AG1333">
        <v>4.2</v>
      </c>
      <c r="AH1333">
        <v>4.9000000000000004</v>
      </c>
      <c r="AI1333">
        <v>3.3</v>
      </c>
      <c r="AJ1333">
        <v>0</v>
      </c>
      <c r="AK1333">
        <v>0</v>
      </c>
      <c r="AL1333">
        <v>0</v>
      </c>
      <c r="AM1333">
        <v>0</v>
      </c>
      <c r="AN1333">
        <v>0</v>
      </c>
      <c r="AO1333">
        <v>0</v>
      </c>
      <c r="AP1333">
        <v>12</v>
      </c>
      <c r="AQ1333">
        <v>0</v>
      </c>
      <c r="AR1333">
        <v>0</v>
      </c>
      <c r="AS1333">
        <v>1</v>
      </c>
      <c r="AT1333">
        <v>1</v>
      </c>
      <c r="AU1333">
        <v>1</v>
      </c>
      <c r="AV1333">
        <v>1</v>
      </c>
      <c r="AW1333">
        <v>1</v>
      </c>
      <c r="AX1333">
        <v>1</v>
      </c>
      <c r="AY1333">
        <v>1</v>
      </c>
      <c r="AZ1333">
        <v>1</v>
      </c>
      <c r="BA1333">
        <v>1</v>
      </c>
      <c r="BB1333">
        <v>1</v>
      </c>
      <c r="BC1333">
        <v>1</v>
      </c>
      <c r="BD1333">
        <v>1</v>
      </c>
      <c r="BE1333">
        <v>1</v>
      </c>
      <c r="BF1333">
        <v>1</v>
      </c>
      <c r="BG1333">
        <v>1</v>
      </c>
      <c r="BH1333">
        <v>1</v>
      </c>
      <c r="BI1333">
        <v>1</v>
      </c>
      <c r="BJ1333">
        <v>1</v>
      </c>
      <c r="BK1333">
        <v>1</v>
      </c>
      <c r="BL1333">
        <v>1</v>
      </c>
      <c r="BM1333">
        <v>1</v>
      </c>
      <c r="BN1333">
        <v>1</v>
      </c>
      <c r="BO1333">
        <v>1</v>
      </c>
      <c r="BP1333">
        <v>1</v>
      </c>
      <c r="BQ1333">
        <v>1</v>
      </c>
      <c r="BR1333">
        <v>1</v>
      </c>
      <c r="BS1333">
        <v>1</v>
      </c>
      <c r="BT1333">
        <v>1</v>
      </c>
      <c r="BU1333">
        <v>1</v>
      </c>
      <c r="BV1333">
        <v>1</v>
      </c>
      <c r="BW1333">
        <v>1</v>
      </c>
    </row>
    <row r="1334" spans="1:75" x14ac:dyDescent="0.25">
      <c r="A1334">
        <v>2449000</v>
      </c>
      <c r="B1334">
        <v>2</v>
      </c>
      <c r="C1334" s="1">
        <v>31717</v>
      </c>
      <c r="D1334">
        <v>1</v>
      </c>
      <c r="E1334">
        <v>31.2</v>
      </c>
      <c r="F1334">
        <v>73.7</v>
      </c>
      <c r="G1334">
        <v>11</v>
      </c>
      <c r="H1334">
        <v>10</v>
      </c>
      <c r="I1334">
        <v>1</v>
      </c>
      <c r="J1334">
        <v>1</v>
      </c>
      <c r="K1334">
        <v>0</v>
      </c>
      <c r="L1334">
        <v>1155.5</v>
      </c>
      <c r="M1334">
        <v>1</v>
      </c>
      <c r="N1334">
        <v>0</v>
      </c>
      <c r="O1334">
        <v>15</v>
      </c>
      <c r="P1334">
        <v>0.3</v>
      </c>
      <c r="Q1334">
        <v>0.2</v>
      </c>
      <c r="R1334">
        <v>0</v>
      </c>
      <c r="S1334">
        <v>2.2000000000000002</v>
      </c>
      <c r="T1334">
        <v>2.1</v>
      </c>
      <c r="U1334">
        <v>0</v>
      </c>
      <c r="V1334">
        <v>0</v>
      </c>
      <c r="W1334">
        <v>0.6</v>
      </c>
      <c r="X1334">
        <v>31.2</v>
      </c>
      <c r="Y1334">
        <v>0</v>
      </c>
      <c r="Z1334">
        <v>0</v>
      </c>
      <c r="AA1334">
        <v>0</v>
      </c>
      <c r="AB1334">
        <v>0</v>
      </c>
      <c r="AC1334">
        <v>0</v>
      </c>
      <c r="AD1334">
        <v>0</v>
      </c>
      <c r="AE1334">
        <v>0</v>
      </c>
      <c r="AF1334">
        <v>0</v>
      </c>
      <c r="AG1334">
        <v>0</v>
      </c>
      <c r="AH1334">
        <v>4.5</v>
      </c>
      <c r="AI1334">
        <v>0</v>
      </c>
      <c r="AJ1334">
        <v>0</v>
      </c>
      <c r="AK1334">
        <v>0</v>
      </c>
      <c r="AL1334">
        <v>0</v>
      </c>
      <c r="AM1334">
        <v>4.3</v>
      </c>
      <c r="AN1334">
        <v>0</v>
      </c>
      <c r="AO1334">
        <v>0</v>
      </c>
      <c r="AP1334">
        <v>0</v>
      </c>
      <c r="AQ1334">
        <v>13.3</v>
      </c>
      <c r="AS1334">
        <v>1</v>
      </c>
      <c r="AT1334">
        <v>1</v>
      </c>
      <c r="AU1334">
        <v>1</v>
      </c>
      <c r="AV1334">
        <v>1</v>
      </c>
      <c r="AW1334">
        <v>1</v>
      </c>
      <c r="AX1334">
        <v>1</v>
      </c>
      <c r="AY1334">
        <v>1</v>
      </c>
      <c r="AZ1334">
        <v>1</v>
      </c>
      <c r="BA1334">
        <v>1</v>
      </c>
      <c r="BB1334">
        <v>1</v>
      </c>
      <c r="BC1334">
        <v>1</v>
      </c>
      <c r="BD1334">
        <v>1</v>
      </c>
      <c r="BE1334">
        <v>1</v>
      </c>
      <c r="BF1334">
        <v>1</v>
      </c>
      <c r="BG1334">
        <v>1</v>
      </c>
      <c r="BH1334">
        <v>1</v>
      </c>
      <c r="BI1334">
        <v>1</v>
      </c>
      <c r="BJ1334">
        <v>1</v>
      </c>
      <c r="BK1334">
        <v>1</v>
      </c>
      <c r="BL1334">
        <v>1</v>
      </c>
      <c r="BM1334">
        <v>1</v>
      </c>
      <c r="BN1334">
        <v>1</v>
      </c>
      <c r="BO1334">
        <v>1</v>
      </c>
      <c r="BP1334">
        <v>1</v>
      </c>
      <c r="BQ1334">
        <v>1</v>
      </c>
      <c r="BR1334">
        <v>1</v>
      </c>
      <c r="BS1334">
        <v>1</v>
      </c>
      <c r="BT1334">
        <v>1</v>
      </c>
      <c r="BU1334">
        <v>1</v>
      </c>
      <c r="BV1334">
        <v>1</v>
      </c>
      <c r="BW1334">
        <v>0</v>
      </c>
    </row>
    <row r="1335" spans="1:75" x14ac:dyDescent="0.25">
      <c r="A1335">
        <v>2449000</v>
      </c>
      <c r="B1335">
        <v>2</v>
      </c>
      <c r="C1335" s="1">
        <v>31747</v>
      </c>
      <c r="D1335">
        <v>1</v>
      </c>
      <c r="E1335">
        <v>31.4</v>
      </c>
      <c r="F1335">
        <v>114.7</v>
      </c>
      <c r="G1335">
        <v>18</v>
      </c>
      <c r="H1335">
        <v>12</v>
      </c>
      <c r="I1335">
        <v>1</v>
      </c>
      <c r="J1335">
        <v>1</v>
      </c>
      <c r="K1335">
        <v>0</v>
      </c>
      <c r="L1335">
        <v>1155.5</v>
      </c>
      <c r="M1335">
        <v>1</v>
      </c>
      <c r="N1335">
        <v>1.3</v>
      </c>
      <c r="O1335">
        <v>8.3000000000000007</v>
      </c>
      <c r="P1335">
        <v>0.1</v>
      </c>
      <c r="Q1335">
        <v>0</v>
      </c>
      <c r="R1335">
        <v>0</v>
      </c>
      <c r="S1335">
        <v>12.3</v>
      </c>
      <c r="T1335">
        <v>0</v>
      </c>
      <c r="U1335">
        <v>1.6</v>
      </c>
      <c r="V1335">
        <v>0</v>
      </c>
      <c r="W1335">
        <v>0</v>
      </c>
      <c r="X1335">
        <v>0</v>
      </c>
      <c r="Y1335">
        <v>6.4</v>
      </c>
      <c r="Z1335">
        <v>0</v>
      </c>
      <c r="AA1335">
        <v>0</v>
      </c>
      <c r="AB1335">
        <v>0</v>
      </c>
      <c r="AC1335">
        <v>0</v>
      </c>
      <c r="AD1335">
        <v>0.5</v>
      </c>
      <c r="AE1335">
        <v>31.4</v>
      </c>
      <c r="AF1335">
        <v>19.7</v>
      </c>
      <c r="AG1335">
        <v>0</v>
      </c>
      <c r="AH1335">
        <v>0</v>
      </c>
      <c r="AI1335">
        <v>10.4</v>
      </c>
      <c r="AJ1335">
        <v>0</v>
      </c>
      <c r="AK1335">
        <v>0</v>
      </c>
      <c r="AL1335">
        <v>0</v>
      </c>
      <c r="AM1335">
        <v>0</v>
      </c>
      <c r="AN1335">
        <v>0</v>
      </c>
      <c r="AO1335">
        <v>7.2</v>
      </c>
      <c r="AP1335">
        <v>15.5</v>
      </c>
      <c r="AQ1335">
        <v>0</v>
      </c>
      <c r="AR1335">
        <v>0</v>
      </c>
      <c r="AS1335">
        <v>1</v>
      </c>
      <c r="AT1335">
        <v>1</v>
      </c>
      <c r="AU1335">
        <v>1</v>
      </c>
      <c r="AV1335">
        <v>1</v>
      </c>
      <c r="AW1335">
        <v>1</v>
      </c>
      <c r="AX1335">
        <v>1</v>
      </c>
      <c r="AY1335">
        <v>1</v>
      </c>
      <c r="AZ1335">
        <v>1</v>
      </c>
      <c r="BA1335">
        <v>1</v>
      </c>
      <c r="BB1335">
        <v>1</v>
      </c>
      <c r="BC1335">
        <v>1</v>
      </c>
      <c r="BD1335">
        <v>1</v>
      </c>
      <c r="BE1335">
        <v>1</v>
      </c>
      <c r="BF1335">
        <v>1</v>
      </c>
      <c r="BG1335">
        <v>1</v>
      </c>
      <c r="BH1335">
        <v>1</v>
      </c>
      <c r="BI1335">
        <v>1</v>
      </c>
      <c r="BJ1335">
        <v>1</v>
      </c>
      <c r="BK1335">
        <v>1</v>
      </c>
      <c r="BL1335">
        <v>1</v>
      </c>
      <c r="BM1335">
        <v>1</v>
      </c>
      <c r="BN1335">
        <v>1</v>
      </c>
      <c r="BO1335">
        <v>1</v>
      </c>
      <c r="BP1335">
        <v>1</v>
      </c>
      <c r="BQ1335">
        <v>1</v>
      </c>
      <c r="BR1335">
        <v>1</v>
      </c>
      <c r="BS1335">
        <v>1</v>
      </c>
      <c r="BT1335">
        <v>1</v>
      </c>
      <c r="BU1335">
        <v>1</v>
      </c>
      <c r="BV1335">
        <v>1</v>
      </c>
      <c r="BW1335">
        <v>1</v>
      </c>
    </row>
    <row r="1336" spans="1:75" x14ac:dyDescent="0.25">
      <c r="A1336">
        <v>2449000</v>
      </c>
      <c r="B1336">
        <v>2</v>
      </c>
      <c r="C1336" s="1">
        <v>31778</v>
      </c>
      <c r="D1336">
        <v>1</v>
      </c>
      <c r="E1336">
        <v>64.5</v>
      </c>
      <c r="F1336">
        <v>171</v>
      </c>
      <c r="G1336">
        <v>16</v>
      </c>
      <c r="H1336">
        <v>12</v>
      </c>
      <c r="I1336">
        <v>1</v>
      </c>
      <c r="J1336">
        <v>1</v>
      </c>
      <c r="K1336">
        <v>0</v>
      </c>
      <c r="L1336">
        <v>1261.69995117188</v>
      </c>
      <c r="M1336">
        <v>1</v>
      </c>
      <c r="N1336">
        <v>0</v>
      </c>
      <c r="O1336">
        <v>0</v>
      </c>
      <c r="P1336">
        <v>7.5</v>
      </c>
      <c r="Q1336">
        <v>0</v>
      </c>
      <c r="R1336">
        <v>0</v>
      </c>
      <c r="S1336">
        <v>0</v>
      </c>
      <c r="T1336">
        <v>0</v>
      </c>
      <c r="U1336">
        <v>0</v>
      </c>
      <c r="V1336">
        <v>1.3</v>
      </c>
      <c r="W1336">
        <v>0</v>
      </c>
      <c r="X1336">
        <v>0</v>
      </c>
      <c r="Y1336">
        <v>0</v>
      </c>
      <c r="Z1336">
        <v>10.5</v>
      </c>
      <c r="AA1336">
        <v>3</v>
      </c>
      <c r="AB1336">
        <v>0</v>
      </c>
      <c r="AC1336">
        <v>64.5</v>
      </c>
      <c r="AD1336">
        <v>23.1</v>
      </c>
      <c r="AE1336">
        <v>0</v>
      </c>
      <c r="AF1336">
        <v>10.7</v>
      </c>
      <c r="AG1336">
        <v>0</v>
      </c>
      <c r="AH1336">
        <v>0</v>
      </c>
      <c r="AI1336">
        <v>0</v>
      </c>
      <c r="AJ1336">
        <v>5.3</v>
      </c>
      <c r="AK1336">
        <v>30.1</v>
      </c>
      <c r="AL1336">
        <v>0</v>
      </c>
      <c r="AM1336">
        <v>0</v>
      </c>
      <c r="AN1336">
        <v>0</v>
      </c>
      <c r="AO1336">
        <v>0</v>
      </c>
      <c r="AP1336">
        <v>4.3</v>
      </c>
      <c r="AQ1336">
        <v>5</v>
      </c>
      <c r="AR1336">
        <v>5.7</v>
      </c>
      <c r="AS1336">
        <v>1</v>
      </c>
      <c r="AT1336">
        <v>1</v>
      </c>
      <c r="AU1336">
        <v>1</v>
      </c>
      <c r="AV1336">
        <v>1</v>
      </c>
      <c r="AW1336">
        <v>1</v>
      </c>
      <c r="AX1336">
        <v>1</v>
      </c>
      <c r="AY1336">
        <v>1</v>
      </c>
      <c r="AZ1336">
        <v>1</v>
      </c>
      <c r="BA1336">
        <v>1</v>
      </c>
      <c r="BB1336">
        <v>1</v>
      </c>
      <c r="BC1336">
        <v>1</v>
      </c>
      <c r="BD1336">
        <v>1</v>
      </c>
      <c r="BE1336">
        <v>1</v>
      </c>
      <c r="BF1336">
        <v>1</v>
      </c>
      <c r="BG1336">
        <v>1</v>
      </c>
      <c r="BH1336">
        <v>1</v>
      </c>
      <c r="BI1336">
        <v>1</v>
      </c>
      <c r="BJ1336">
        <v>1</v>
      </c>
      <c r="BK1336">
        <v>1</v>
      </c>
      <c r="BL1336">
        <v>1</v>
      </c>
      <c r="BM1336">
        <v>1</v>
      </c>
      <c r="BN1336">
        <v>1</v>
      </c>
      <c r="BO1336">
        <v>1</v>
      </c>
      <c r="BP1336">
        <v>1</v>
      </c>
      <c r="BQ1336">
        <v>1</v>
      </c>
      <c r="BR1336">
        <v>1</v>
      </c>
      <c r="BS1336">
        <v>1</v>
      </c>
      <c r="BT1336">
        <v>1</v>
      </c>
      <c r="BU1336">
        <v>1</v>
      </c>
      <c r="BV1336">
        <v>1</v>
      </c>
      <c r="BW1336">
        <v>1</v>
      </c>
    </row>
    <row r="1337" spans="1:75" x14ac:dyDescent="0.25">
      <c r="A1337">
        <v>2449000</v>
      </c>
      <c r="B1337">
        <v>2</v>
      </c>
      <c r="C1337" s="1">
        <v>31809</v>
      </c>
      <c r="D1337">
        <v>1</v>
      </c>
      <c r="E1337">
        <v>49.8</v>
      </c>
      <c r="F1337">
        <v>158.6</v>
      </c>
      <c r="G1337">
        <v>4</v>
      </c>
      <c r="H1337">
        <v>18</v>
      </c>
      <c r="I1337">
        <v>1</v>
      </c>
      <c r="J1337">
        <v>1</v>
      </c>
      <c r="K1337">
        <v>0</v>
      </c>
      <c r="L1337">
        <v>1261.69995117188</v>
      </c>
      <c r="M1337">
        <v>1</v>
      </c>
      <c r="N1337">
        <v>8.4</v>
      </c>
      <c r="O1337">
        <v>6.3</v>
      </c>
      <c r="P1337">
        <v>5.0999999999999996</v>
      </c>
      <c r="Q1337">
        <v>49.8</v>
      </c>
      <c r="R1337">
        <v>8.6</v>
      </c>
      <c r="S1337">
        <v>3.3</v>
      </c>
      <c r="T1337">
        <v>1.9</v>
      </c>
      <c r="U1337">
        <v>1.3</v>
      </c>
      <c r="V1337">
        <v>12.5</v>
      </c>
      <c r="W1337">
        <v>2.4</v>
      </c>
      <c r="X1337">
        <v>0</v>
      </c>
      <c r="Y1337">
        <v>5.4</v>
      </c>
      <c r="Z1337">
        <v>1.1000000000000001</v>
      </c>
      <c r="AA1337">
        <v>8</v>
      </c>
      <c r="AB1337">
        <v>16.8</v>
      </c>
      <c r="AC1337">
        <v>0</v>
      </c>
      <c r="AD1337">
        <v>3.2</v>
      </c>
      <c r="AE1337">
        <v>1.9</v>
      </c>
      <c r="AF1337">
        <v>1.4</v>
      </c>
      <c r="AG1337">
        <v>21.2</v>
      </c>
      <c r="AH1337">
        <v>0</v>
      </c>
      <c r="AI1337">
        <v>0</v>
      </c>
      <c r="AJ1337">
        <v>0</v>
      </c>
      <c r="AK1337">
        <v>0</v>
      </c>
      <c r="AL1337">
        <v>0</v>
      </c>
      <c r="AM1337">
        <v>0</v>
      </c>
      <c r="AN1337">
        <v>0</v>
      </c>
      <c r="AO1337">
        <v>0</v>
      </c>
      <c r="AS1337">
        <v>1</v>
      </c>
      <c r="AT1337">
        <v>1</v>
      </c>
      <c r="AU1337">
        <v>1</v>
      </c>
      <c r="AV1337">
        <v>1</v>
      </c>
      <c r="AW1337">
        <v>1</v>
      </c>
      <c r="AX1337">
        <v>1</v>
      </c>
      <c r="AY1337">
        <v>1</v>
      </c>
      <c r="AZ1337">
        <v>1</v>
      </c>
      <c r="BA1337">
        <v>1</v>
      </c>
      <c r="BB1337">
        <v>1</v>
      </c>
      <c r="BC1337">
        <v>1</v>
      </c>
      <c r="BD1337">
        <v>1</v>
      </c>
      <c r="BE1337">
        <v>1</v>
      </c>
      <c r="BF1337">
        <v>1</v>
      </c>
      <c r="BG1337">
        <v>1</v>
      </c>
      <c r="BH1337">
        <v>1</v>
      </c>
      <c r="BI1337">
        <v>1</v>
      </c>
      <c r="BJ1337">
        <v>1</v>
      </c>
      <c r="BK1337">
        <v>1</v>
      </c>
      <c r="BL1337">
        <v>1</v>
      </c>
      <c r="BM1337">
        <v>1</v>
      </c>
      <c r="BN1337">
        <v>1</v>
      </c>
      <c r="BO1337">
        <v>1</v>
      </c>
      <c r="BP1337">
        <v>1</v>
      </c>
      <c r="BQ1337">
        <v>1</v>
      </c>
      <c r="BR1337">
        <v>1</v>
      </c>
      <c r="BS1337">
        <v>1</v>
      </c>
      <c r="BT1337">
        <v>1</v>
      </c>
      <c r="BU1337">
        <v>0</v>
      </c>
      <c r="BV1337">
        <v>0</v>
      </c>
      <c r="BW1337">
        <v>0</v>
      </c>
    </row>
    <row r="1338" spans="1:75" x14ac:dyDescent="0.25">
      <c r="A1338">
        <v>2449000</v>
      </c>
      <c r="B1338">
        <v>2</v>
      </c>
      <c r="C1338" s="1">
        <v>31837</v>
      </c>
      <c r="D1338">
        <v>1</v>
      </c>
      <c r="F1338">
        <v>46.6</v>
      </c>
      <c r="J1338">
        <v>2</v>
      </c>
      <c r="K1338">
        <v>0</v>
      </c>
      <c r="L1338">
        <v>1261.69995117188</v>
      </c>
      <c r="M1338">
        <v>1</v>
      </c>
      <c r="P1338">
        <v>0</v>
      </c>
      <c r="Q1338">
        <v>0</v>
      </c>
      <c r="R1338">
        <v>0</v>
      </c>
      <c r="S1338">
        <v>0</v>
      </c>
      <c r="T1338">
        <v>0</v>
      </c>
      <c r="U1338">
        <v>0</v>
      </c>
      <c r="V1338">
        <v>0</v>
      </c>
      <c r="W1338">
        <v>4.9000000000000004</v>
      </c>
      <c r="X1338">
        <v>0</v>
      </c>
      <c r="Y1338">
        <v>0</v>
      </c>
      <c r="Z1338">
        <v>0</v>
      </c>
      <c r="AA1338">
        <v>0</v>
      </c>
      <c r="AB1338">
        <v>0</v>
      </c>
      <c r="AC1338">
        <v>0</v>
      </c>
      <c r="AD1338">
        <v>0</v>
      </c>
      <c r="AE1338">
        <v>0</v>
      </c>
      <c r="AF1338">
        <v>6</v>
      </c>
      <c r="AG1338">
        <v>0</v>
      </c>
      <c r="AH1338">
        <v>0</v>
      </c>
      <c r="AI1338">
        <v>0</v>
      </c>
      <c r="AJ1338">
        <v>0</v>
      </c>
      <c r="AK1338">
        <v>0</v>
      </c>
      <c r="AL1338">
        <v>0</v>
      </c>
      <c r="AM1338">
        <v>0</v>
      </c>
      <c r="AN1338">
        <v>0</v>
      </c>
      <c r="AO1338">
        <v>0</v>
      </c>
      <c r="AP1338">
        <v>0</v>
      </c>
      <c r="AQ1338">
        <v>0</v>
      </c>
      <c r="AR1338">
        <v>0</v>
      </c>
      <c r="AS1338">
        <v>1</v>
      </c>
      <c r="AT1338">
        <v>1</v>
      </c>
      <c r="AU1338">
        <v>1</v>
      </c>
      <c r="AV1338">
        <v>1</v>
      </c>
      <c r="AW1338">
        <v>1</v>
      </c>
      <c r="AX1338">
        <v>1</v>
      </c>
      <c r="AY1338">
        <v>1</v>
      </c>
      <c r="AZ1338">
        <v>1</v>
      </c>
      <c r="BA1338">
        <v>1</v>
      </c>
      <c r="BB1338">
        <v>1</v>
      </c>
      <c r="BC1338">
        <v>1</v>
      </c>
      <c r="BD1338">
        <v>1</v>
      </c>
      <c r="BE1338">
        <v>1</v>
      </c>
      <c r="BF1338">
        <v>1</v>
      </c>
      <c r="BG1338">
        <v>1</v>
      </c>
      <c r="BH1338">
        <v>1</v>
      </c>
      <c r="BI1338">
        <v>1</v>
      </c>
      <c r="BJ1338">
        <v>1</v>
      </c>
      <c r="BK1338">
        <v>1</v>
      </c>
      <c r="BL1338">
        <v>1</v>
      </c>
      <c r="BM1338">
        <v>1</v>
      </c>
      <c r="BN1338">
        <v>1</v>
      </c>
      <c r="BO1338">
        <v>1</v>
      </c>
      <c r="BP1338">
        <v>1</v>
      </c>
      <c r="BQ1338">
        <v>1</v>
      </c>
      <c r="BR1338">
        <v>1</v>
      </c>
      <c r="BS1338">
        <v>1</v>
      </c>
      <c r="BT1338">
        <v>1</v>
      </c>
      <c r="BU1338">
        <v>1</v>
      </c>
      <c r="BV1338">
        <v>1</v>
      </c>
      <c r="BW1338">
        <v>1</v>
      </c>
    </row>
    <row r="1339" spans="1:75" x14ac:dyDescent="0.25">
      <c r="A1339">
        <v>2449000</v>
      </c>
      <c r="B1339">
        <v>2</v>
      </c>
      <c r="C1339" s="1">
        <v>31868</v>
      </c>
      <c r="D1339">
        <v>1</v>
      </c>
      <c r="E1339">
        <v>18.600000000000001</v>
      </c>
      <c r="F1339">
        <v>54.9</v>
      </c>
      <c r="G1339">
        <v>14</v>
      </c>
      <c r="H1339">
        <v>12</v>
      </c>
      <c r="I1339">
        <v>1</v>
      </c>
      <c r="J1339">
        <v>1</v>
      </c>
      <c r="K1339">
        <v>0</v>
      </c>
      <c r="L1339">
        <v>1261.69995117188</v>
      </c>
      <c r="M1339">
        <v>1</v>
      </c>
      <c r="N1339">
        <v>0</v>
      </c>
      <c r="O1339">
        <v>13.9</v>
      </c>
      <c r="P1339">
        <v>2.7</v>
      </c>
      <c r="Q1339">
        <v>0.3</v>
      </c>
      <c r="R1339">
        <v>0</v>
      </c>
      <c r="S1339">
        <v>3.9</v>
      </c>
      <c r="T1339">
        <v>0</v>
      </c>
      <c r="U1339">
        <v>0</v>
      </c>
      <c r="V1339">
        <v>0.7</v>
      </c>
      <c r="W1339">
        <v>6.7</v>
      </c>
      <c r="X1339">
        <v>0</v>
      </c>
      <c r="Y1339">
        <v>0</v>
      </c>
      <c r="Z1339">
        <v>0</v>
      </c>
      <c r="AA1339">
        <v>18.600000000000001</v>
      </c>
      <c r="AB1339">
        <v>0</v>
      </c>
      <c r="AC1339">
        <v>0</v>
      </c>
      <c r="AD1339">
        <v>0</v>
      </c>
      <c r="AE1339">
        <v>0</v>
      </c>
      <c r="AF1339">
        <v>0</v>
      </c>
      <c r="AG1339">
        <v>0</v>
      </c>
      <c r="AH1339">
        <v>0</v>
      </c>
      <c r="AI1339">
        <v>2.5</v>
      </c>
      <c r="AJ1339">
        <v>0</v>
      </c>
      <c r="AK1339">
        <v>0.6</v>
      </c>
      <c r="AL1339">
        <v>0</v>
      </c>
      <c r="AM1339">
        <v>0</v>
      </c>
      <c r="AN1339">
        <v>1.2</v>
      </c>
      <c r="AO1339">
        <v>3.5</v>
      </c>
      <c r="AP1339">
        <v>0.3</v>
      </c>
      <c r="AQ1339">
        <v>0</v>
      </c>
      <c r="AS1339">
        <v>1</v>
      </c>
      <c r="AT1339">
        <v>1</v>
      </c>
      <c r="AU1339">
        <v>1</v>
      </c>
      <c r="AV1339">
        <v>1</v>
      </c>
      <c r="AW1339">
        <v>1</v>
      </c>
      <c r="AX1339">
        <v>1</v>
      </c>
      <c r="AY1339">
        <v>1</v>
      </c>
      <c r="AZ1339">
        <v>1</v>
      </c>
      <c r="BA1339">
        <v>1</v>
      </c>
      <c r="BB1339">
        <v>1</v>
      </c>
      <c r="BC1339">
        <v>1</v>
      </c>
      <c r="BD1339">
        <v>1</v>
      </c>
      <c r="BE1339">
        <v>1</v>
      </c>
      <c r="BF1339">
        <v>1</v>
      </c>
      <c r="BG1339">
        <v>1</v>
      </c>
      <c r="BH1339">
        <v>1</v>
      </c>
      <c r="BI1339">
        <v>1</v>
      </c>
      <c r="BJ1339">
        <v>1</v>
      </c>
      <c r="BK1339">
        <v>1</v>
      </c>
      <c r="BL1339">
        <v>1</v>
      </c>
      <c r="BM1339">
        <v>1</v>
      </c>
      <c r="BN1339">
        <v>1</v>
      </c>
      <c r="BO1339">
        <v>1</v>
      </c>
      <c r="BP1339">
        <v>1</v>
      </c>
      <c r="BQ1339">
        <v>1</v>
      </c>
      <c r="BR1339">
        <v>1</v>
      </c>
      <c r="BS1339">
        <v>1</v>
      </c>
      <c r="BT1339">
        <v>1</v>
      </c>
      <c r="BU1339">
        <v>1</v>
      </c>
      <c r="BV1339">
        <v>1</v>
      </c>
      <c r="BW1339">
        <v>0</v>
      </c>
    </row>
    <row r="1340" spans="1:75" x14ac:dyDescent="0.25">
      <c r="A1340">
        <v>2449000</v>
      </c>
      <c r="B1340">
        <v>2</v>
      </c>
      <c r="C1340" s="1">
        <v>31898</v>
      </c>
      <c r="D1340">
        <v>1</v>
      </c>
      <c r="E1340">
        <v>45</v>
      </c>
      <c r="F1340">
        <v>213.5</v>
      </c>
      <c r="G1340">
        <v>20</v>
      </c>
      <c r="H1340">
        <v>13</v>
      </c>
      <c r="I1340">
        <v>1</v>
      </c>
      <c r="J1340">
        <v>1</v>
      </c>
      <c r="K1340">
        <v>0</v>
      </c>
      <c r="L1340">
        <v>1261.69995117188</v>
      </c>
      <c r="M1340">
        <v>1</v>
      </c>
      <c r="N1340">
        <v>0</v>
      </c>
      <c r="O1340">
        <v>0</v>
      </c>
      <c r="P1340">
        <v>0</v>
      </c>
      <c r="Q1340">
        <v>0</v>
      </c>
      <c r="R1340">
        <v>6.6</v>
      </c>
      <c r="S1340">
        <v>17.8</v>
      </c>
      <c r="T1340">
        <v>12</v>
      </c>
      <c r="U1340">
        <v>5.6</v>
      </c>
      <c r="V1340">
        <v>15.9</v>
      </c>
      <c r="W1340">
        <v>0</v>
      </c>
      <c r="X1340">
        <v>0</v>
      </c>
      <c r="Y1340">
        <v>1.9</v>
      </c>
      <c r="Z1340">
        <v>0</v>
      </c>
      <c r="AA1340">
        <v>0</v>
      </c>
      <c r="AB1340">
        <v>42.4</v>
      </c>
      <c r="AC1340">
        <v>28.8</v>
      </c>
      <c r="AD1340">
        <v>0</v>
      </c>
      <c r="AE1340">
        <v>6.5</v>
      </c>
      <c r="AF1340">
        <v>16.100000000000001</v>
      </c>
      <c r="AG1340">
        <v>45</v>
      </c>
      <c r="AH1340">
        <v>12.8</v>
      </c>
      <c r="AI1340">
        <v>0</v>
      </c>
      <c r="AJ1340">
        <v>0</v>
      </c>
      <c r="AK1340">
        <v>0</v>
      </c>
      <c r="AL1340">
        <v>0</v>
      </c>
      <c r="AM1340">
        <v>0</v>
      </c>
      <c r="AN1340">
        <v>0</v>
      </c>
      <c r="AO1340">
        <v>2.1</v>
      </c>
      <c r="AP1340">
        <v>0</v>
      </c>
      <c r="AQ1340">
        <v>0</v>
      </c>
      <c r="AR1340">
        <v>0</v>
      </c>
      <c r="AS1340">
        <v>1</v>
      </c>
      <c r="AT1340">
        <v>1</v>
      </c>
      <c r="AU1340">
        <v>1</v>
      </c>
      <c r="AV1340">
        <v>1</v>
      </c>
      <c r="AW1340">
        <v>1</v>
      </c>
      <c r="AX1340">
        <v>1</v>
      </c>
      <c r="AY1340">
        <v>1</v>
      </c>
      <c r="AZ1340">
        <v>1</v>
      </c>
      <c r="BA1340">
        <v>1</v>
      </c>
      <c r="BB1340">
        <v>1</v>
      </c>
      <c r="BC1340">
        <v>1</v>
      </c>
      <c r="BD1340">
        <v>1</v>
      </c>
      <c r="BE1340">
        <v>1</v>
      </c>
      <c r="BF1340">
        <v>1</v>
      </c>
      <c r="BG1340">
        <v>1</v>
      </c>
      <c r="BH1340">
        <v>1</v>
      </c>
      <c r="BI1340">
        <v>1</v>
      </c>
      <c r="BJ1340">
        <v>1</v>
      </c>
      <c r="BK1340">
        <v>1</v>
      </c>
      <c r="BL1340">
        <v>1</v>
      </c>
      <c r="BM1340">
        <v>1</v>
      </c>
      <c r="BN1340">
        <v>1</v>
      </c>
      <c r="BO1340">
        <v>1</v>
      </c>
      <c r="BP1340">
        <v>1</v>
      </c>
      <c r="BQ1340">
        <v>1</v>
      </c>
      <c r="BR1340">
        <v>1</v>
      </c>
      <c r="BS1340">
        <v>1</v>
      </c>
      <c r="BT1340">
        <v>1</v>
      </c>
      <c r="BU1340">
        <v>1</v>
      </c>
      <c r="BV1340">
        <v>1</v>
      </c>
      <c r="BW1340">
        <v>1</v>
      </c>
    </row>
    <row r="1341" spans="1:75" x14ac:dyDescent="0.25">
      <c r="A1341">
        <v>2449000</v>
      </c>
      <c r="B1341">
        <v>2</v>
      </c>
      <c r="C1341" s="1">
        <v>31929</v>
      </c>
      <c r="D1341">
        <v>1</v>
      </c>
      <c r="E1341">
        <v>58.1</v>
      </c>
      <c r="F1341">
        <v>135.5</v>
      </c>
      <c r="G1341">
        <v>15</v>
      </c>
      <c r="H1341">
        <v>5</v>
      </c>
      <c r="I1341">
        <v>1</v>
      </c>
      <c r="J1341">
        <v>1</v>
      </c>
      <c r="K1341">
        <v>0</v>
      </c>
      <c r="L1341">
        <v>1261.69995117188</v>
      </c>
      <c r="M1341">
        <v>1</v>
      </c>
      <c r="N1341">
        <v>0</v>
      </c>
      <c r="O1341">
        <v>0</v>
      </c>
      <c r="P1341">
        <v>0</v>
      </c>
      <c r="Q1341">
        <v>0</v>
      </c>
      <c r="R1341">
        <v>0</v>
      </c>
      <c r="S1341">
        <v>0</v>
      </c>
      <c r="T1341">
        <v>19.5</v>
      </c>
      <c r="U1341">
        <v>0</v>
      </c>
      <c r="V1341">
        <v>0</v>
      </c>
      <c r="W1341">
        <v>0</v>
      </c>
      <c r="X1341">
        <v>0</v>
      </c>
      <c r="Y1341">
        <v>0</v>
      </c>
      <c r="Z1341">
        <v>0</v>
      </c>
      <c r="AA1341">
        <v>32.1</v>
      </c>
      <c r="AB1341">
        <v>58.1</v>
      </c>
      <c r="AC1341">
        <v>21.1</v>
      </c>
      <c r="AD1341">
        <v>0</v>
      </c>
      <c r="AE1341">
        <v>0</v>
      </c>
      <c r="AF1341">
        <v>0</v>
      </c>
      <c r="AG1341">
        <v>0</v>
      </c>
      <c r="AH1341">
        <v>0</v>
      </c>
      <c r="AI1341">
        <v>0</v>
      </c>
      <c r="AJ1341">
        <v>4.7</v>
      </c>
      <c r="AK1341">
        <v>0</v>
      </c>
      <c r="AL1341">
        <v>0</v>
      </c>
      <c r="AM1341">
        <v>0</v>
      </c>
      <c r="AN1341">
        <v>0</v>
      </c>
      <c r="AO1341">
        <v>0</v>
      </c>
      <c r="AP1341">
        <v>0</v>
      </c>
      <c r="AQ1341">
        <v>0</v>
      </c>
      <c r="AS1341">
        <v>1</v>
      </c>
      <c r="AT1341">
        <v>1</v>
      </c>
      <c r="AU1341">
        <v>1</v>
      </c>
      <c r="AV1341">
        <v>1</v>
      </c>
      <c r="AW1341">
        <v>1</v>
      </c>
      <c r="AX1341">
        <v>1</v>
      </c>
      <c r="AY1341">
        <v>1</v>
      </c>
      <c r="AZ1341">
        <v>1</v>
      </c>
      <c r="BA1341">
        <v>1</v>
      </c>
      <c r="BB1341">
        <v>1</v>
      </c>
      <c r="BC1341">
        <v>1</v>
      </c>
      <c r="BD1341">
        <v>1</v>
      </c>
      <c r="BE1341">
        <v>1</v>
      </c>
      <c r="BF1341">
        <v>1</v>
      </c>
      <c r="BG1341">
        <v>1</v>
      </c>
      <c r="BH1341">
        <v>1</v>
      </c>
      <c r="BI1341">
        <v>1</v>
      </c>
      <c r="BJ1341">
        <v>1</v>
      </c>
      <c r="BK1341">
        <v>1</v>
      </c>
      <c r="BL1341">
        <v>1</v>
      </c>
      <c r="BM1341">
        <v>1</v>
      </c>
      <c r="BN1341">
        <v>1</v>
      </c>
      <c r="BO1341">
        <v>1</v>
      </c>
      <c r="BP1341">
        <v>1</v>
      </c>
      <c r="BQ1341">
        <v>1</v>
      </c>
      <c r="BR1341">
        <v>1</v>
      </c>
      <c r="BS1341">
        <v>1</v>
      </c>
      <c r="BT1341">
        <v>1</v>
      </c>
      <c r="BU1341">
        <v>1</v>
      </c>
      <c r="BV1341">
        <v>1</v>
      </c>
      <c r="BW1341">
        <v>0</v>
      </c>
    </row>
    <row r="1342" spans="1:75" x14ac:dyDescent="0.25">
      <c r="A1342">
        <v>2449000</v>
      </c>
      <c r="B1342">
        <v>2</v>
      </c>
      <c r="C1342" s="1">
        <v>31959</v>
      </c>
      <c r="D1342">
        <v>1</v>
      </c>
      <c r="E1342">
        <v>19.2</v>
      </c>
      <c r="F1342">
        <v>25.7</v>
      </c>
      <c r="G1342">
        <v>9</v>
      </c>
      <c r="H1342">
        <v>5</v>
      </c>
      <c r="I1342">
        <v>1</v>
      </c>
      <c r="J1342">
        <v>1</v>
      </c>
      <c r="K1342">
        <v>0</v>
      </c>
      <c r="L1342">
        <v>1261.69995117188</v>
      </c>
      <c r="M1342">
        <v>1</v>
      </c>
      <c r="N1342">
        <v>0</v>
      </c>
      <c r="O1342">
        <v>0.1</v>
      </c>
      <c r="P1342">
        <v>0</v>
      </c>
      <c r="Q1342">
        <v>0</v>
      </c>
      <c r="R1342">
        <v>0</v>
      </c>
      <c r="S1342">
        <v>0</v>
      </c>
      <c r="T1342">
        <v>0</v>
      </c>
      <c r="U1342">
        <v>1.4</v>
      </c>
      <c r="V1342">
        <v>19.2</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2.2999999999999998</v>
      </c>
      <c r="AR1342">
        <v>2.7</v>
      </c>
      <c r="AS1342">
        <v>1</v>
      </c>
      <c r="AT1342">
        <v>1</v>
      </c>
      <c r="AU1342">
        <v>1</v>
      </c>
      <c r="AV1342">
        <v>1</v>
      </c>
      <c r="AW1342">
        <v>1</v>
      </c>
      <c r="AX1342">
        <v>1</v>
      </c>
      <c r="AY1342">
        <v>1</v>
      </c>
      <c r="AZ1342">
        <v>1</v>
      </c>
      <c r="BA1342">
        <v>1</v>
      </c>
      <c r="BB1342">
        <v>1</v>
      </c>
      <c r="BC1342">
        <v>1</v>
      </c>
      <c r="BD1342">
        <v>1</v>
      </c>
      <c r="BE1342">
        <v>1</v>
      </c>
      <c r="BF1342">
        <v>1</v>
      </c>
      <c r="BG1342">
        <v>1</v>
      </c>
      <c r="BH1342">
        <v>1</v>
      </c>
      <c r="BI1342">
        <v>1</v>
      </c>
      <c r="BJ1342">
        <v>1</v>
      </c>
      <c r="BK1342">
        <v>1</v>
      </c>
      <c r="BL1342">
        <v>1</v>
      </c>
      <c r="BM1342">
        <v>1</v>
      </c>
      <c r="BN1342">
        <v>1</v>
      </c>
      <c r="BO1342">
        <v>1</v>
      </c>
      <c r="BP1342">
        <v>1</v>
      </c>
      <c r="BQ1342">
        <v>1</v>
      </c>
      <c r="BR1342">
        <v>1</v>
      </c>
      <c r="BS1342">
        <v>1</v>
      </c>
      <c r="BT1342">
        <v>1</v>
      </c>
      <c r="BU1342">
        <v>1</v>
      </c>
      <c r="BV1342">
        <v>1</v>
      </c>
      <c r="BW1342">
        <v>1</v>
      </c>
    </row>
    <row r="1343" spans="1:75" x14ac:dyDescent="0.25">
      <c r="A1343">
        <v>2449000</v>
      </c>
      <c r="B1343">
        <v>2</v>
      </c>
      <c r="C1343" s="1">
        <v>31990</v>
      </c>
      <c r="D1343">
        <v>1</v>
      </c>
      <c r="E1343">
        <v>24.2</v>
      </c>
      <c r="F1343">
        <v>34.5</v>
      </c>
      <c r="G1343">
        <v>17</v>
      </c>
      <c r="H1343">
        <v>4</v>
      </c>
      <c r="I1343">
        <v>1</v>
      </c>
      <c r="J1343">
        <v>1</v>
      </c>
      <c r="K1343">
        <v>0</v>
      </c>
      <c r="L1343">
        <v>1261.69995117188</v>
      </c>
      <c r="M1343">
        <v>1</v>
      </c>
      <c r="N1343">
        <v>0</v>
      </c>
      <c r="O1343">
        <v>0</v>
      </c>
      <c r="P1343">
        <v>0</v>
      </c>
      <c r="Q1343">
        <v>0</v>
      </c>
      <c r="R1343">
        <v>0</v>
      </c>
      <c r="S1343">
        <v>0</v>
      </c>
      <c r="T1343">
        <v>3.2</v>
      </c>
      <c r="U1343">
        <v>0</v>
      </c>
      <c r="V1343">
        <v>0</v>
      </c>
      <c r="W1343">
        <v>0</v>
      </c>
      <c r="X1343">
        <v>0</v>
      </c>
      <c r="Y1343">
        <v>0</v>
      </c>
      <c r="Z1343">
        <v>0</v>
      </c>
      <c r="AA1343">
        <v>0</v>
      </c>
      <c r="AB1343">
        <v>0</v>
      </c>
      <c r="AC1343">
        <v>0</v>
      </c>
      <c r="AD1343">
        <v>24.2</v>
      </c>
      <c r="AE1343">
        <v>0</v>
      </c>
      <c r="AF1343">
        <v>1.3</v>
      </c>
      <c r="AG1343">
        <v>0</v>
      </c>
      <c r="AH1343">
        <v>0</v>
      </c>
      <c r="AI1343">
        <v>0</v>
      </c>
      <c r="AJ1343">
        <v>0</v>
      </c>
      <c r="AK1343">
        <v>0</v>
      </c>
      <c r="AL1343">
        <v>0</v>
      </c>
      <c r="AM1343">
        <v>0</v>
      </c>
      <c r="AN1343">
        <v>0</v>
      </c>
      <c r="AO1343">
        <v>0</v>
      </c>
      <c r="AP1343">
        <v>0</v>
      </c>
      <c r="AQ1343">
        <v>0</v>
      </c>
      <c r="AR1343">
        <v>5.8</v>
      </c>
      <c r="AS1343">
        <v>1</v>
      </c>
      <c r="AT1343">
        <v>1</v>
      </c>
      <c r="AU1343">
        <v>1</v>
      </c>
      <c r="AV1343">
        <v>1</v>
      </c>
      <c r="AW1343">
        <v>1</v>
      </c>
      <c r="AX1343">
        <v>1</v>
      </c>
      <c r="AY1343">
        <v>1</v>
      </c>
      <c r="AZ1343">
        <v>1</v>
      </c>
      <c r="BA1343">
        <v>1</v>
      </c>
      <c r="BB1343">
        <v>1</v>
      </c>
      <c r="BC1343">
        <v>1</v>
      </c>
      <c r="BD1343">
        <v>1</v>
      </c>
      <c r="BE1343">
        <v>1</v>
      </c>
      <c r="BF1343">
        <v>1</v>
      </c>
      <c r="BG1343">
        <v>1</v>
      </c>
      <c r="BH1343">
        <v>1</v>
      </c>
      <c r="BI1343">
        <v>1</v>
      </c>
      <c r="BJ1343">
        <v>1</v>
      </c>
      <c r="BK1343">
        <v>1</v>
      </c>
      <c r="BL1343">
        <v>1</v>
      </c>
      <c r="BM1343">
        <v>1</v>
      </c>
      <c r="BN1343">
        <v>1</v>
      </c>
      <c r="BO1343">
        <v>1</v>
      </c>
      <c r="BP1343">
        <v>1</v>
      </c>
      <c r="BQ1343">
        <v>1</v>
      </c>
      <c r="BR1343">
        <v>1</v>
      </c>
      <c r="BS1343">
        <v>1</v>
      </c>
      <c r="BT1343">
        <v>1</v>
      </c>
      <c r="BU1343">
        <v>1</v>
      </c>
      <c r="BV1343">
        <v>1</v>
      </c>
      <c r="BW1343">
        <v>1</v>
      </c>
    </row>
    <row r="1344" spans="1:75" x14ac:dyDescent="0.25">
      <c r="A1344">
        <v>2449000</v>
      </c>
      <c r="B1344">
        <v>2</v>
      </c>
      <c r="C1344" s="1">
        <v>32021</v>
      </c>
      <c r="D1344">
        <v>1</v>
      </c>
      <c r="E1344">
        <v>29.6</v>
      </c>
      <c r="F1344">
        <v>119.6</v>
      </c>
      <c r="G1344">
        <v>16</v>
      </c>
      <c r="H1344">
        <v>13</v>
      </c>
      <c r="I1344">
        <v>1</v>
      </c>
      <c r="J1344">
        <v>1</v>
      </c>
      <c r="K1344">
        <v>0</v>
      </c>
      <c r="L1344">
        <v>1261.69995117188</v>
      </c>
      <c r="M1344">
        <v>1</v>
      </c>
      <c r="N1344">
        <v>0.2</v>
      </c>
      <c r="O1344">
        <v>0</v>
      </c>
      <c r="P1344">
        <v>7.8</v>
      </c>
      <c r="Q1344">
        <v>0</v>
      </c>
      <c r="R1344">
        <v>0</v>
      </c>
      <c r="S1344">
        <v>27.5</v>
      </c>
      <c r="T1344">
        <v>0</v>
      </c>
      <c r="U1344">
        <v>0</v>
      </c>
      <c r="V1344">
        <v>0</v>
      </c>
      <c r="W1344">
        <v>0</v>
      </c>
      <c r="X1344">
        <v>3.4</v>
      </c>
      <c r="Y1344">
        <v>22.9</v>
      </c>
      <c r="Z1344">
        <v>0</v>
      </c>
      <c r="AA1344">
        <v>0</v>
      </c>
      <c r="AB1344">
        <v>0</v>
      </c>
      <c r="AC1344">
        <v>29.6</v>
      </c>
      <c r="AD1344">
        <v>9.5</v>
      </c>
      <c r="AE1344">
        <v>2.2000000000000002</v>
      </c>
      <c r="AF1344">
        <v>0.9</v>
      </c>
      <c r="AG1344">
        <v>0</v>
      </c>
      <c r="AH1344">
        <v>9.1</v>
      </c>
      <c r="AI1344">
        <v>0.8</v>
      </c>
      <c r="AJ1344">
        <v>0</v>
      </c>
      <c r="AK1344">
        <v>0</v>
      </c>
      <c r="AL1344">
        <v>0</v>
      </c>
      <c r="AM1344">
        <v>0</v>
      </c>
      <c r="AN1344">
        <v>0</v>
      </c>
      <c r="AO1344">
        <v>1.2</v>
      </c>
      <c r="AP1344">
        <v>0</v>
      </c>
      <c r="AQ1344">
        <v>4.5</v>
      </c>
      <c r="AS1344">
        <v>1</v>
      </c>
      <c r="AT1344">
        <v>1</v>
      </c>
      <c r="AU1344">
        <v>1</v>
      </c>
      <c r="AV1344">
        <v>1</v>
      </c>
      <c r="AW1344">
        <v>1</v>
      </c>
      <c r="AX1344">
        <v>1</v>
      </c>
      <c r="AY1344">
        <v>1</v>
      </c>
      <c r="AZ1344">
        <v>1</v>
      </c>
      <c r="BA1344">
        <v>1</v>
      </c>
      <c r="BB1344">
        <v>1</v>
      </c>
      <c r="BC1344">
        <v>1</v>
      </c>
      <c r="BD1344">
        <v>1</v>
      </c>
      <c r="BE1344">
        <v>1</v>
      </c>
      <c r="BF1344">
        <v>1</v>
      </c>
      <c r="BG1344">
        <v>1</v>
      </c>
      <c r="BH1344">
        <v>1</v>
      </c>
      <c r="BI1344">
        <v>1</v>
      </c>
      <c r="BJ1344">
        <v>1</v>
      </c>
      <c r="BK1344">
        <v>1</v>
      </c>
      <c r="BL1344">
        <v>1</v>
      </c>
      <c r="BM1344">
        <v>1</v>
      </c>
      <c r="BN1344">
        <v>1</v>
      </c>
      <c r="BO1344">
        <v>1</v>
      </c>
      <c r="BP1344">
        <v>1</v>
      </c>
      <c r="BQ1344">
        <v>1</v>
      </c>
      <c r="BR1344">
        <v>1</v>
      </c>
      <c r="BS1344">
        <v>1</v>
      </c>
      <c r="BT1344">
        <v>1</v>
      </c>
      <c r="BU1344">
        <v>1</v>
      </c>
      <c r="BV1344">
        <v>1</v>
      </c>
      <c r="BW1344">
        <v>0</v>
      </c>
    </row>
    <row r="1345" spans="1:75" x14ac:dyDescent="0.25">
      <c r="A1345">
        <v>2449000</v>
      </c>
      <c r="B1345">
        <v>2</v>
      </c>
      <c r="C1345" s="1">
        <v>32051</v>
      </c>
      <c r="D1345">
        <v>1</v>
      </c>
      <c r="E1345">
        <v>23.9</v>
      </c>
      <c r="F1345">
        <v>117.1</v>
      </c>
      <c r="G1345">
        <v>14</v>
      </c>
      <c r="H1345">
        <v>14</v>
      </c>
      <c r="I1345">
        <v>1</v>
      </c>
      <c r="J1345">
        <v>1</v>
      </c>
      <c r="K1345">
        <v>0</v>
      </c>
      <c r="L1345">
        <v>1261.69995117188</v>
      </c>
      <c r="M1345">
        <v>1</v>
      </c>
      <c r="N1345">
        <v>4.8</v>
      </c>
      <c r="O1345">
        <v>21.5</v>
      </c>
      <c r="P1345">
        <v>0</v>
      </c>
      <c r="Q1345">
        <v>0</v>
      </c>
      <c r="R1345">
        <v>0</v>
      </c>
      <c r="S1345">
        <v>2.5</v>
      </c>
      <c r="T1345">
        <v>0</v>
      </c>
      <c r="U1345">
        <v>0</v>
      </c>
      <c r="V1345">
        <v>0</v>
      </c>
      <c r="W1345">
        <v>0</v>
      </c>
      <c r="X1345">
        <v>0</v>
      </c>
      <c r="Y1345">
        <v>0</v>
      </c>
      <c r="Z1345">
        <v>1.5</v>
      </c>
      <c r="AA1345">
        <v>23.9</v>
      </c>
      <c r="AB1345">
        <v>0</v>
      </c>
      <c r="AC1345">
        <v>0</v>
      </c>
      <c r="AD1345">
        <v>3.4</v>
      </c>
      <c r="AE1345">
        <v>0</v>
      </c>
      <c r="AF1345">
        <v>15.9</v>
      </c>
      <c r="AG1345">
        <v>2.6</v>
      </c>
      <c r="AH1345">
        <v>2.2999999999999998</v>
      </c>
      <c r="AI1345">
        <v>3.6</v>
      </c>
      <c r="AJ1345">
        <v>0</v>
      </c>
      <c r="AK1345">
        <v>17.5</v>
      </c>
      <c r="AL1345">
        <v>0</v>
      </c>
      <c r="AM1345">
        <v>8.8000000000000007</v>
      </c>
      <c r="AN1345">
        <v>0</v>
      </c>
      <c r="AO1345">
        <v>1</v>
      </c>
      <c r="AP1345">
        <v>7.8</v>
      </c>
      <c r="AQ1345">
        <v>0</v>
      </c>
      <c r="AR1345">
        <v>0</v>
      </c>
      <c r="AS1345">
        <v>1</v>
      </c>
      <c r="AT1345">
        <v>1</v>
      </c>
      <c r="AU1345">
        <v>1</v>
      </c>
      <c r="AV1345">
        <v>1</v>
      </c>
      <c r="AW1345">
        <v>1</v>
      </c>
      <c r="AX1345">
        <v>1</v>
      </c>
      <c r="AY1345">
        <v>1</v>
      </c>
      <c r="AZ1345">
        <v>1</v>
      </c>
      <c r="BA1345">
        <v>1</v>
      </c>
      <c r="BB1345">
        <v>1</v>
      </c>
      <c r="BC1345">
        <v>1</v>
      </c>
      <c r="BD1345">
        <v>1</v>
      </c>
      <c r="BE1345">
        <v>1</v>
      </c>
      <c r="BF1345">
        <v>1</v>
      </c>
      <c r="BG1345">
        <v>1</v>
      </c>
      <c r="BH1345">
        <v>1</v>
      </c>
      <c r="BI1345">
        <v>1</v>
      </c>
      <c r="BJ1345">
        <v>1</v>
      </c>
      <c r="BK1345">
        <v>1</v>
      </c>
      <c r="BL1345">
        <v>1</v>
      </c>
      <c r="BM1345">
        <v>1</v>
      </c>
      <c r="BN1345">
        <v>1</v>
      </c>
      <c r="BO1345">
        <v>1</v>
      </c>
      <c r="BP1345">
        <v>1</v>
      </c>
      <c r="BQ1345">
        <v>1</v>
      </c>
      <c r="BR1345">
        <v>1</v>
      </c>
      <c r="BS1345">
        <v>1</v>
      </c>
      <c r="BT1345">
        <v>1</v>
      </c>
      <c r="BU1345">
        <v>1</v>
      </c>
      <c r="BV1345">
        <v>1</v>
      </c>
      <c r="BW1345">
        <v>1</v>
      </c>
    </row>
    <row r="1346" spans="1:75" x14ac:dyDescent="0.25">
      <c r="A1346">
        <v>2449000</v>
      </c>
      <c r="B1346">
        <v>2</v>
      </c>
      <c r="C1346" s="1">
        <v>32082</v>
      </c>
      <c r="D1346">
        <v>1</v>
      </c>
      <c r="E1346">
        <v>18.600000000000001</v>
      </c>
      <c r="F1346">
        <v>64.599999999999994</v>
      </c>
      <c r="G1346">
        <v>6</v>
      </c>
      <c r="H1346">
        <v>7</v>
      </c>
      <c r="I1346">
        <v>1</v>
      </c>
      <c r="J1346">
        <v>1</v>
      </c>
      <c r="K1346">
        <v>0</v>
      </c>
      <c r="L1346">
        <v>1261.69995117188</v>
      </c>
      <c r="M1346">
        <v>1</v>
      </c>
      <c r="N1346">
        <v>0</v>
      </c>
      <c r="O1346">
        <v>0</v>
      </c>
      <c r="P1346">
        <v>0</v>
      </c>
      <c r="Q1346">
        <v>0</v>
      </c>
      <c r="R1346">
        <v>0</v>
      </c>
      <c r="S1346">
        <v>18.600000000000001</v>
      </c>
      <c r="T1346">
        <v>0</v>
      </c>
      <c r="U1346">
        <v>0</v>
      </c>
      <c r="V1346">
        <v>2.6</v>
      </c>
      <c r="W1346">
        <v>0</v>
      </c>
      <c r="X1346">
        <v>0</v>
      </c>
      <c r="Y1346">
        <v>0</v>
      </c>
      <c r="Z1346">
        <v>0</v>
      </c>
      <c r="AA1346">
        <v>6.9</v>
      </c>
      <c r="AB1346">
        <v>6.1</v>
      </c>
      <c r="AC1346">
        <v>15.1</v>
      </c>
      <c r="AD1346">
        <v>0</v>
      </c>
      <c r="AE1346">
        <v>0</v>
      </c>
      <c r="AF1346">
        <v>0</v>
      </c>
      <c r="AG1346">
        <v>0</v>
      </c>
      <c r="AH1346">
        <v>0</v>
      </c>
      <c r="AI1346">
        <v>0.8</v>
      </c>
      <c r="AJ1346">
        <v>0</v>
      </c>
      <c r="AK1346">
        <v>0</v>
      </c>
      <c r="AL1346">
        <v>14.5</v>
      </c>
      <c r="AM1346">
        <v>0</v>
      </c>
      <c r="AN1346">
        <v>0</v>
      </c>
      <c r="AO1346">
        <v>0</v>
      </c>
      <c r="AP1346">
        <v>0</v>
      </c>
      <c r="AQ1346">
        <v>0</v>
      </c>
      <c r="AS1346">
        <v>1</v>
      </c>
      <c r="AT1346">
        <v>1</v>
      </c>
      <c r="AU1346">
        <v>1</v>
      </c>
      <c r="AV1346">
        <v>1</v>
      </c>
      <c r="AW1346">
        <v>1</v>
      </c>
      <c r="AX1346">
        <v>1</v>
      </c>
      <c r="AY1346">
        <v>1</v>
      </c>
      <c r="AZ1346">
        <v>1</v>
      </c>
      <c r="BA1346">
        <v>1</v>
      </c>
      <c r="BB1346">
        <v>1</v>
      </c>
      <c r="BC1346">
        <v>1</v>
      </c>
      <c r="BD1346">
        <v>1</v>
      </c>
      <c r="BE1346">
        <v>1</v>
      </c>
      <c r="BF1346">
        <v>1</v>
      </c>
      <c r="BG1346">
        <v>1</v>
      </c>
      <c r="BH1346">
        <v>1</v>
      </c>
      <c r="BI1346">
        <v>1</v>
      </c>
      <c r="BJ1346">
        <v>1</v>
      </c>
      <c r="BK1346">
        <v>1</v>
      </c>
      <c r="BL1346">
        <v>1</v>
      </c>
      <c r="BM1346">
        <v>1</v>
      </c>
      <c r="BN1346">
        <v>1</v>
      </c>
      <c r="BO1346">
        <v>1</v>
      </c>
      <c r="BP1346">
        <v>1</v>
      </c>
      <c r="BQ1346">
        <v>1</v>
      </c>
      <c r="BR1346">
        <v>1</v>
      </c>
      <c r="BS1346">
        <v>1</v>
      </c>
      <c r="BT1346">
        <v>1</v>
      </c>
      <c r="BU1346">
        <v>1</v>
      </c>
      <c r="BV1346">
        <v>1</v>
      </c>
      <c r="BW1346">
        <v>0</v>
      </c>
    </row>
    <row r="1347" spans="1:75" x14ac:dyDescent="0.25">
      <c r="A1347">
        <v>2449000</v>
      </c>
      <c r="B1347">
        <v>2</v>
      </c>
      <c r="C1347" s="1">
        <v>32112</v>
      </c>
      <c r="D1347">
        <v>1</v>
      </c>
      <c r="E1347">
        <v>39.700000000000003</v>
      </c>
      <c r="F1347">
        <v>155.80000000000001</v>
      </c>
      <c r="G1347">
        <v>18</v>
      </c>
      <c r="H1347">
        <v>13</v>
      </c>
      <c r="I1347">
        <v>1</v>
      </c>
      <c r="J1347">
        <v>1</v>
      </c>
      <c r="K1347">
        <v>0</v>
      </c>
      <c r="L1347">
        <v>1261.69995117188</v>
      </c>
      <c r="M1347">
        <v>1</v>
      </c>
      <c r="N1347">
        <v>0</v>
      </c>
      <c r="O1347">
        <v>0</v>
      </c>
      <c r="P1347">
        <v>10.6</v>
      </c>
      <c r="Q1347">
        <v>13</v>
      </c>
      <c r="R1347">
        <v>2.5</v>
      </c>
      <c r="S1347">
        <v>14.5</v>
      </c>
      <c r="T1347">
        <v>0</v>
      </c>
      <c r="U1347">
        <v>19.2</v>
      </c>
      <c r="V1347">
        <v>0</v>
      </c>
      <c r="W1347">
        <v>0</v>
      </c>
      <c r="X1347">
        <v>0</v>
      </c>
      <c r="Y1347">
        <v>0.4</v>
      </c>
      <c r="Z1347">
        <v>0</v>
      </c>
      <c r="AA1347">
        <v>0</v>
      </c>
      <c r="AB1347">
        <v>0</v>
      </c>
      <c r="AC1347">
        <v>0</v>
      </c>
      <c r="AD1347">
        <v>28.3</v>
      </c>
      <c r="AE1347">
        <v>39.700000000000003</v>
      </c>
      <c r="AF1347">
        <v>0</v>
      </c>
      <c r="AG1347">
        <v>1.5</v>
      </c>
      <c r="AH1347">
        <v>6.5</v>
      </c>
      <c r="AI1347">
        <v>0</v>
      </c>
      <c r="AJ1347">
        <v>0</v>
      </c>
      <c r="AK1347">
        <v>0</v>
      </c>
      <c r="AL1347">
        <v>0</v>
      </c>
      <c r="AM1347">
        <v>0</v>
      </c>
      <c r="AN1347">
        <v>0</v>
      </c>
      <c r="AO1347">
        <v>0</v>
      </c>
      <c r="AP1347">
        <v>10.5</v>
      </c>
      <c r="AQ1347">
        <v>7.3</v>
      </c>
      <c r="AR1347">
        <v>1.8</v>
      </c>
      <c r="AS1347">
        <v>1</v>
      </c>
      <c r="AT1347">
        <v>1</v>
      </c>
      <c r="AU1347">
        <v>1</v>
      </c>
      <c r="AV1347">
        <v>1</v>
      </c>
      <c r="AW1347">
        <v>1</v>
      </c>
      <c r="AX1347">
        <v>1</v>
      </c>
      <c r="AY1347">
        <v>1</v>
      </c>
      <c r="AZ1347">
        <v>1</v>
      </c>
      <c r="BA1347">
        <v>1</v>
      </c>
      <c r="BB1347">
        <v>1</v>
      </c>
      <c r="BC1347">
        <v>1</v>
      </c>
      <c r="BD1347">
        <v>1</v>
      </c>
      <c r="BE1347">
        <v>1</v>
      </c>
      <c r="BF1347">
        <v>1</v>
      </c>
      <c r="BG1347">
        <v>1</v>
      </c>
      <c r="BH1347">
        <v>1</v>
      </c>
      <c r="BI1347">
        <v>1</v>
      </c>
      <c r="BJ1347">
        <v>1</v>
      </c>
      <c r="BK1347">
        <v>1</v>
      </c>
      <c r="BL1347">
        <v>1</v>
      </c>
      <c r="BM1347">
        <v>1</v>
      </c>
      <c r="BN1347">
        <v>1</v>
      </c>
      <c r="BO1347">
        <v>1</v>
      </c>
      <c r="BP1347">
        <v>1</v>
      </c>
      <c r="BQ1347">
        <v>1</v>
      </c>
      <c r="BR1347">
        <v>1</v>
      </c>
      <c r="BS1347">
        <v>1</v>
      </c>
      <c r="BT1347">
        <v>1</v>
      </c>
      <c r="BU1347">
        <v>1</v>
      </c>
      <c r="BV1347">
        <v>1</v>
      </c>
      <c r="BW1347">
        <v>1</v>
      </c>
    </row>
    <row r="1348" spans="1:75" x14ac:dyDescent="0.25">
      <c r="A1348">
        <v>2449000</v>
      </c>
      <c r="B1348">
        <v>2</v>
      </c>
      <c r="C1348" s="1">
        <v>32143</v>
      </c>
      <c r="D1348">
        <v>1</v>
      </c>
      <c r="E1348">
        <v>51</v>
      </c>
      <c r="F1348">
        <v>193.4</v>
      </c>
      <c r="G1348">
        <v>17</v>
      </c>
      <c r="H1348">
        <v>12</v>
      </c>
      <c r="I1348">
        <v>1</v>
      </c>
      <c r="J1348">
        <v>1</v>
      </c>
      <c r="K1348">
        <v>0</v>
      </c>
      <c r="L1348">
        <v>1193.80004882812</v>
      </c>
      <c r="M1348">
        <v>1</v>
      </c>
      <c r="N1348">
        <v>0</v>
      </c>
      <c r="O1348">
        <v>0</v>
      </c>
      <c r="P1348">
        <v>0</v>
      </c>
      <c r="Q1348">
        <v>0</v>
      </c>
      <c r="R1348">
        <v>0</v>
      </c>
      <c r="S1348">
        <v>0</v>
      </c>
      <c r="T1348">
        <v>25.8</v>
      </c>
      <c r="U1348">
        <v>16.5</v>
      </c>
      <c r="V1348">
        <v>0</v>
      </c>
      <c r="W1348">
        <v>0</v>
      </c>
      <c r="X1348">
        <v>2.6</v>
      </c>
      <c r="Y1348">
        <v>0</v>
      </c>
      <c r="Z1348">
        <v>0</v>
      </c>
      <c r="AA1348">
        <v>0</v>
      </c>
      <c r="AB1348">
        <v>0</v>
      </c>
      <c r="AC1348">
        <v>31.5</v>
      </c>
      <c r="AD1348">
        <v>51</v>
      </c>
      <c r="AE1348">
        <v>1.4</v>
      </c>
      <c r="AF1348">
        <v>0</v>
      </c>
      <c r="AG1348">
        <v>0</v>
      </c>
      <c r="AH1348">
        <v>0</v>
      </c>
      <c r="AI1348">
        <v>0</v>
      </c>
      <c r="AJ1348">
        <v>28.4</v>
      </c>
      <c r="AK1348">
        <v>0</v>
      </c>
      <c r="AL1348">
        <v>0</v>
      </c>
      <c r="AM1348">
        <v>5.9</v>
      </c>
      <c r="AN1348">
        <v>0</v>
      </c>
      <c r="AO1348">
        <v>9.8000000000000007</v>
      </c>
      <c r="AP1348">
        <v>10.199999999999999</v>
      </c>
      <c r="AQ1348">
        <v>8.5</v>
      </c>
      <c r="AR1348">
        <v>1.8</v>
      </c>
      <c r="AS1348">
        <v>1</v>
      </c>
      <c r="AT1348">
        <v>1</v>
      </c>
      <c r="AU1348">
        <v>1</v>
      </c>
      <c r="AV1348">
        <v>1</v>
      </c>
      <c r="AW1348">
        <v>1</v>
      </c>
      <c r="AX1348">
        <v>1</v>
      </c>
      <c r="AY1348">
        <v>1</v>
      </c>
      <c r="AZ1348">
        <v>1</v>
      </c>
      <c r="BA1348">
        <v>1</v>
      </c>
      <c r="BB1348">
        <v>1</v>
      </c>
      <c r="BC1348">
        <v>1</v>
      </c>
      <c r="BD1348">
        <v>1</v>
      </c>
      <c r="BE1348">
        <v>1</v>
      </c>
      <c r="BF1348">
        <v>1</v>
      </c>
      <c r="BG1348">
        <v>1</v>
      </c>
      <c r="BH1348">
        <v>1</v>
      </c>
      <c r="BI1348">
        <v>1</v>
      </c>
      <c r="BJ1348">
        <v>1</v>
      </c>
      <c r="BK1348">
        <v>1</v>
      </c>
      <c r="BL1348">
        <v>1</v>
      </c>
      <c r="BM1348">
        <v>1</v>
      </c>
      <c r="BN1348">
        <v>1</v>
      </c>
      <c r="BO1348">
        <v>1</v>
      </c>
      <c r="BP1348">
        <v>1</v>
      </c>
      <c r="BQ1348">
        <v>1</v>
      </c>
      <c r="BR1348">
        <v>1</v>
      </c>
      <c r="BS1348">
        <v>1</v>
      </c>
      <c r="BT1348">
        <v>1</v>
      </c>
      <c r="BU1348">
        <v>1</v>
      </c>
      <c r="BV1348">
        <v>1</v>
      </c>
      <c r="BW1348">
        <v>1</v>
      </c>
    </row>
    <row r="1349" spans="1:75" x14ac:dyDescent="0.25">
      <c r="A1349">
        <v>2449000</v>
      </c>
      <c r="B1349">
        <v>2</v>
      </c>
      <c r="C1349" s="1">
        <v>32174</v>
      </c>
      <c r="D1349">
        <v>1</v>
      </c>
      <c r="E1349">
        <v>38.6</v>
      </c>
      <c r="F1349">
        <v>113.4</v>
      </c>
      <c r="G1349">
        <v>25</v>
      </c>
      <c r="H1349">
        <v>8</v>
      </c>
      <c r="I1349">
        <v>1</v>
      </c>
      <c r="J1349">
        <v>1</v>
      </c>
      <c r="K1349">
        <v>0</v>
      </c>
      <c r="L1349">
        <v>1193.80004882812</v>
      </c>
      <c r="M1349">
        <v>1</v>
      </c>
      <c r="N1349">
        <v>22.7</v>
      </c>
      <c r="O1349">
        <v>0</v>
      </c>
      <c r="P1349">
        <v>0</v>
      </c>
      <c r="Q1349">
        <v>0</v>
      </c>
      <c r="R1349">
        <v>0</v>
      </c>
      <c r="S1349">
        <v>0</v>
      </c>
      <c r="T1349">
        <v>0</v>
      </c>
      <c r="U1349">
        <v>34.9</v>
      </c>
      <c r="V1349">
        <v>3.3</v>
      </c>
      <c r="W1349">
        <v>0.8</v>
      </c>
      <c r="X1349">
        <v>0</v>
      </c>
      <c r="Y1349">
        <v>0</v>
      </c>
      <c r="Z1349">
        <v>0</v>
      </c>
      <c r="AA1349">
        <v>0</v>
      </c>
      <c r="AB1349">
        <v>0</v>
      </c>
      <c r="AC1349">
        <v>0</v>
      </c>
      <c r="AD1349">
        <v>0</v>
      </c>
      <c r="AE1349">
        <v>0</v>
      </c>
      <c r="AF1349">
        <v>0</v>
      </c>
      <c r="AG1349">
        <v>11.7</v>
      </c>
      <c r="AH1349">
        <v>0</v>
      </c>
      <c r="AI1349">
        <v>0</v>
      </c>
      <c r="AJ1349">
        <v>0</v>
      </c>
      <c r="AK1349">
        <v>0</v>
      </c>
      <c r="AL1349">
        <v>38.6</v>
      </c>
      <c r="AM1349">
        <v>0</v>
      </c>
      <c r="AN1349">
        <v>0.5</v>
      </c>
      <c r="AO1349">
        <v>0</v>
      </c>
      <c r="AP1349">
        <v>0.9</v>
      </c>
      <c r="AS1349">
        <v>1</v>
      </c>
      <c r="AT1349">
        <v>1</v>
      </c>
      <c r="AU1349">
        <v>1</v>
      </c>
      <c r="AV1349">
        <v>1</v>
      </c>
      <c r="AW1349">
        <v>1</v>
      </c>
      <c r="AX1349">
        <v>1</v>
      </c>
      <c r="AY1349">
        <v>1</v>
      </c>
      <c r="AZ1349">
        <v>1</v>
      </c>
      <c r="BA1349">
        <v>1</v>
      </c>
      <c r="BB1349">
        <v>1</v>
      </c>
      <c r="BC1349">
        <v>1</v>
      </c>
      <c r="BD1349">
        <v>1</v>
      </c>
      <c r="BE1349">
        <v>1</v>
      </c>
      <c r="BF1349">
        <v>1</v>
      </c>
      <c r="BG1349">
        <v>1</v>
      </c>
      <c r="BH1349">
        <v>1</v>
      </c>
      <c r="BI1349">
        <v>1</v>
      </c>
      <c r="BJ1349">
        <v>1</v>
      </c>
      <c r="BK1349">
        <v>1</v>
      </c>
      <c r="BL1349">
        <v>1</v>
      </c>
      <c r="BM1349">
        <v>1</v>
      </c>
      <c r="BN1349">
        <v>1</v>
      </c>
      <c r="BO1349">
        <v>1</v>
      </c>
      <c r="BP1349">
        <v>1</v>
      </c>
      <c r="BQ1349">
        <v>1</v>
      </c>
      <c r="BR1349">
        <v>1</v>
      </c>
      <c r="BS1349">
        <v>1</v>
      </c>
      <c r="BT1349">
        <v>1</v>
      </c>
      <c r="BU1349">
        <v>1</v>
      </c>
      <c r="BV1349">
        <v>0</v>
      </c>
      <c r="BW1349">
        <v>0</v>
      </c>
    </row>
    <row r="1350" spans="1:75" x14ac:dyDescent="0.25">
      <c r="A1350">
        <v>2449000</v>
      </c>
      <c r="B1350">
        <v>2</v>
      </c>
      <c r="C1350" s="1">
        <v>32203</v>
      </c>
      <c r="D1350">
        <v>1</v>
      </c>
      <c r="E1350">
        <v>26.1</v>
      </c>
      <c r="F1350">
        <v>91.7</v>
      </c>
      <c r="G1350">
        <v>18</v>
      </c>
      <c r="H1350">
        <v>9</v>
      </c>
      <c r="I1350">
        <v>1</v>
      </c>
      <c r="J1350">
        <v>1</v>
      </c>
      <c r="K1350">
        <v>0</v>
      </c>
      <c r="L1350">
        <v>1193.80004882812</v>
      </c>
      <c r="M1350">
        <v>1</v>
      </c>
      <c r="N1350">
        <v>1.9</v>
      </c>
      <c r="O1350">
        <v>15.8</v>
      </c>
      <c r="P1350">
        <v>25.2</v>
      </c>
      <c r="Q1350">
        <v>2.2000000000000002</v>
      </c>
      <c r="R1350">
        <v>12.4</v>
      </c>
      <c r="S1350">
        <v>0</v>
      </c>
      <c r="T1350">
        <v>0</v>
      </c>
      <c r="U1350">
        <v>0.9</v>
      </c>
      <c r="V1350">
        <v>0</v>
      </c>
      <c r="W1350">
        <v>0</v>
      </c>
      <c r="X1350">
        <v>0</v>
      </c>
      <c r="Y1350">
        <v>0</v>
      </c>
      <c r="Z1350">
        <v>0</v>
      </c>
      <c r="AA1350">
        <v>0</v>
      </c>
      <c r="AB1350">
        <v>0</v>
      </c>
      <c r="AC1350">
        <v>0</v>
      </c>
      <c r="AD1350">
        <v>0</v>
      </c>
      <c r="AE1350">
        <v>26.1</v>
      </c>
      <c r="AF1350">
        <v>0</v>
      </c>
      <c r="AG1350">
        <v>0</v>
      </c>
      <c r="AH1350">
        <v>0</v>
      </c>
      <c r="AI1350">
        <v>0</v>
      </c>
      <c r="AJ1350">
        <v>0</v>
      </c>
      <c r="AK1350">
        <v>0</v>
      </c>
      <c r="AL1350">
        <v>0</v>
      </c>
      <c r="AM1350">
        <v>0</v>
      </c>
      <c r="AN1350">
        <v>0</v>
      </c>
      <c r="AO1350">
        <v>0</v>
      </c>
      <c r="AP1350">
        <v>0.6</v>
      </c>
      <c r="AQ1350">
        <v>0</v>
      </c>
      <c r="AR1350">
        <v>6.6</v>
      </c>
      <c r="AS1350">
        <v>1</v>
      </c>
      <c r="AT1350">
        <v>1</v>
      </c>
      <c r="AU1350">
        <v>1</v>
      </c>
      <c r="AV1350">
        <v>1</v>
      </c>
      <c r="AW1350">
        <v>1</v>
      </c>
      <c r="AX1350">
        <v>1</v>
      </c>
      <c r="AY1350">
        <v>1</v>
      </c>
      <c r="AZ1350">
        <v>1</v>
      </c>
      <c r="BA1350">
        <v>1</v>
      </c>
      <c r="BB1350">
        <v>1</v>
      </c>
      <c r="BC1350">
        <v>1</v>
      </c>
      <c r="BD1350">
        <v>1</v>
      </c>
      <c r="BE1350">
        <v>1</v>
      </c>
      <c r="BF1350">
        <v>1</v>
      </c>
      <c r="BG1350">
        <v>1</v>
      </c>
      <c r="BH1350">
        <v>1</v>
      </c>
      <c r="BI1350">
        <v>1</v>
      </c>
      <c r="BJ1350">
        <v>1</v>
      </c>
      <c r="BK1350">
        <v>1</v>
      </c>
      <c r="BL1350">
        <v>1</v>
      </c>
      <c r="BM1350">
        <v>1</v>
      </c>
      <c r="BN1350">
        <v>1</v>
      </c>
      <c r="BO1350">
        <v>1</v>
      </c>
      <c r="BP1350">
        <v>1</v>
      </c>
      <c r="BQ1350">
        <v>1</v>
      </c>
      <c r="BR1350">
        <v>1</v>
      </c>
      <c r="BS1350">
        <v>1</v>
      </c>
      <c r="BT1350">
        <v>1</v>
      </c>
      <c r="BU1350">
        <v>1</v>
      </c>
      <c r="BV1350">
        <v>1</v>
      </c>
      <c r="BW1350">
        <v>1</v>
      </c>
    </row>
    <row r="1351" spans="1:75" x14ac:dyDescent="0.25">
      <c r="A1351">
        <v>2449000</v>
      </c>
      <c r="B1351">
        <v>2</v>
      </c>
      <c r="C1351" s="1">
        <v>32234</v>
      </c>
      <c r="D1351">
        <v>1</v>
      </c>
      <c r="E1351">
        <v>26.5</v>
      </c>
      <c r="F1351">
        <v>78.400000000000006</v>
      </c>
      <c r="G1351">
        <v>13</v>
      </c>
      <c r="H1351">
        <v>8</v>
      </c>
      <c r="I1351">
        <v>1</v>
      </c>
      <c r="J1351">
        <v>1</v>
      </c>
      <c r="K1351">
        <v>0</v>
      </c>
      <c r="L1351">
        <v>1193.80004882812</v>
      </c>
      <c r="M1351">
        <v>1</v>
      </c>
      <c r="N1351">
        <v>0</v>
      </c>
      <c r="O1351">
        <v>0.4</v>
      </c>
      <c r="P1351">
        <v>0</v>
      </c>
      <c r="Q1351">
        <v>0</v>
      </c>
      <c r="R1351">
        <v>0</v>
      </c>
      <c r="S1351">
        <v>0</v>
      </c>
      <c r="T1351">
        <v>0</v>
      </c>
      <c r="U1351">
        <v>5.6</v>
      </c>
      <c r="V1351">
        <v>0</v>
      </c>
      <c r="W1351">
        <v>0</v>
      </c>
      <c r="X1351">
        <v>0</v>
      </c>
      <c r="Y1351">
        <v>0</v>
      </c>
      <c r="Z1351">
        <v>26.5</v>
      </c>
      <c r="AA1351">
        <v>13.7</v>
      </c>
      <c r="AB1351">
        <v>0</v>
      </c>
      <c r="AC1351">
        <v>0</v>
      </c>
      <c r="AD1351">
        <v>0</v>
      </c>
      <c r="AE1351">
        <v>0</v>
      </c>
      <c r="AF1351">
        <v>0</v>
      </c>
      <c r="AG1351">
        <v>6.3</v>
      </c>
      <c r="AH1351">
        <v>1.8</v>
      </c>
      <c r="AI1351">
        <v>0</v>
      </c>
      <c r="AJ1351">
        <v>14.8</v>
      </c>
      <c r="AK1351">
        <v>0</v>
      </c>
      <c r="AL1351">
        <v>0</v>
      </c>
      <c r="AM1351">
        <v>9.3000000000000007</v>
      </c>
      <c r="AN1351">
        <v>0</v>
      </c>
      <c r="AO1351">
        <v>0</v>
      </c>
      <c r="AP1351">
        <v>0</v>
      </c>
      <c r="AQ1351">
        <v>0</v>
      </c>
      <c r="AS1351">
        <v>1</v>
      </c>
      <c r="AT1351">
        <v>1</v>
      </c>
      <c r="AU1351">
        <v>1</v>
      </c>
      <c r="AV1351">
        <v>1</v>
      </c>
      <c r="AW1351">
        <v>1</v>
      </c>
      <c r="AX1351">
        <v>1</v>
      </c>
      <c r="AY1351">
        <v>1</v>
      </c>
      <c r="AZ1351">
        <v>1</v>
      </c>
      <c r="BA1351">
        <v>1</v>
      </c>
      <c r="BB1351">
        <v>1</v>
      </c>
      <c r="BC1351">
        <v>1</v>
      </c>
      <c r="BD1351">
        <v>1</v>
      </c>
      <c r="BE1351">
        <v>1</v>
      </c>
      <c r="BF1351">
        <v>1</v>
      </c>
      <c r="BG1351">
        <v>1</v>
      </c>
      <c r="BH1351">
        <v>1</v>
      </c>
      <c r="BI1351">
        <v>1</v>
      </c>
      <c r="BJ1351">
        <v>1</v>
      </c>
      <c r="BK1351">
        <v>1</v>
      </c>
      <c r="BL1351">
        <v>1</v>
      </c>
      <c r="BM1351">
        <v>1</v>
      </c>
      <c r="BN1351">
        <v>1</v>
      </c>
      <c r="BO1351">
        <v>1</v>
      </c>
      <c r="BP1351">
        <v>1</v>
      </c>
      <c r="BQ1351">
        <v>1</v>
      </c>
      <c r="BR1351">
        <v>1</v>
      </c>
      <c r="BS1351">
        <v>1</v>
      </c>
      <c r="BT1351">
        <v>1</v>
      </c>
      <c r="BU1351">
        <v>1</v>
      </c>
      <c r="BV1351">
        <v>1</v>
      </c>
      <c r="BW1351">
        <v>0</v>
      </c>
    </row>
    <row r="1352" spans="1:75" x14ac:dyDescent="0.25">
      <c r="A1352">
        <v>2449000</v>
      </c>
      <c r="B1352">
        <v>2</v>
      </c>
      <c r="C1352" s="1">
        <v>32264</v>
      </c>
      <c r="D1352">
        <v>1</v>
      </c>
      <c r="E1352">
        <v>60.8</v>
      </c>
      <c r="F1352">
        <v>265.5</v>
      </c>
      <c r="G1352">
        <v>23</v>
      </c>
      <c r="H1352">
        <v>17</v>
      </c>
      <c r="I1352">
        <v>1</v>
      </c>
      <c r="J1352">
        <v>1</v>
      </c>
      <c r="K1352">
        <v>0</v>
      </c>
      <c r="L1352">
        <v>1193.80004882812</v>
      </c>
      <c r="M1352">
        <v>1</v>
      </c>
      <c r="N1352">
        <v>0</v>
      </c>
      <c r="O1352">
        <v>1.1000000000000001</v>
      </c>
      <c r="P1352">
        <v>9.9</v>
      </c>
      <c r="Q1352">
        <v>17.8</v>
      </c>
      <c r="R1352">
        <v>39.9</v>
      </c>
      <c r="S1352">
        <v>2.4</v>
      </c>
      <c r="T1352">
        <v>0.6</v>
      </c>
      <c r="U1352">
        <v>0</v>
      </c>
      <c r="V1352">
        <v>0</v>
      </c>
      <c r="W1352">
        <v>0</v>
      </c>
      <c r="X1352">
        <v>0</v>
      </c>
      <c r="Y1352">
        <v>0</v>
      </c>
      <c r="Z1352">
        <v>14.6</v>
      </c>
      <c r="AA1352">
        <v>3.8</v>
      </c>
      <c r="AB1352">
        <v>0</v>
      </c>
      <c r="AC1352">
        <v>0</v>
      </c>
      <c r="AD1352">
        <v>4.9000000000000004</v>
      </c>
      <c r="AE1352">
        <v>3.5</v>
      </c>
      <c r="AF1352">
        <v>0</v>
      </c>
      <c r="AG1352">
        <v>0</v>
      </c>
      <c r="AH1352">
        <v>21.5</v>
      </c>
      <c r="AI1352">
        <v>15.4</v>
      </c>
      <c r="AJ1352">
        <v>60.8</v>
      </c>
      <c r="AK1352">
        <v>14.1</v>
      </c>
      <c r="AL1352">
        <v>0</v>
      </c>
      <c r="AM1352">
        <v>0</v>
      </c>
      <c r="AN1352">
        <v>0</v>
      </c>
      <c r="AO1352">
        <v>0</v>
      </c>
      <c r="AP1352">
        <v>26.7</v>
      </c>
      <c r="AQ1352">
        <v>21.4</v>
      </c>
      <c r="AR1352">
        <v>7.1</v>
      </c>
      <c r="AS1352">
        <v>1</v>
      </c>
      <c r="AT1352">
        <v>1</v>
      </c>
      <c r="AU1352">
        <v>1</v>
      </c>
      <c r="AV1352">
        <v>1</v>
      </c>
      <c r="AW1352">
        <v>1</v>
      </c>
      <c r="AX1352">
        <v>1</v>
      </c>
      <c r="AY1352">
        <v>1</v>
      </c>
      <c r="AZ1352">
        <v>1</v>
      </c>
      <c r="BA1352">
        <v>1</v>
      </c>
      <c r="BB1352">
        <v>1</v>
      </c>
      <c r="BC1352">
        <v>1</v>
      </c>
      <c r="BD1352">
        <v>1</v>
      </c>
      <c r="BE1352">
        <v>1</v>
      </c>
      <c r="BF1352">
        <v>1</v>
      </c>
      <c r="BG1352">
        <v>1</v>
      </c>
      <c r="BH1352">
        <v>1</v>
      </c>
      <c r="BI1352">
        <v>1</v>
      </c>
      <c r="BJ1352">
        <v>1</v>
      </c>
      <c r="BK1352">
        <v>1</v>
      </c>
      <c r="BL1352">
        <v>1</v>
      </c>
      <c r="BM1352">
        <v>1</v>
      </c>
      <c r="BN1352">
        <v>1</v>
      </c>
      <c r="BO1352">
        <v>1</v>
      </c>
      <c r="BP1352">
        <v>1</v>
      </c>
      <c r="BQ1352">
        <v>1</v>
      </c>
      <c r="BR1352">
        <v>1</v>
      </c>
      <c r="BS1352">
        <v>1</v>
      </c>
      <c r="BT1352">
        <v>1</v>
      </c>
      <c r="BU1352">
        <v>1</v>
      </c>
      <c r="BV1352">
        <v>1</v>
      </c>
      <c r="BW1352">
        <v>1</v>
      </c>
    </row>
    <row r="1353" spans="1:75" x14ac:dyDescent="0.25">
      <c r="A1353">
        <v>2449000</v>
      </c>
      <c r="B1353">
        <v>2</v>
      </c>
      <c r="C1353" s="1">
        <v>32295</v>
      </c>
      <c r="D1353">
        <v>1</v>
      </c>
      <c r="E1353">
        <v>29</v>
      </c>
      <c r="F1353">
        <v>81.5</v>
      </c>
      <c r="G1353">
        <v>14</v>
      </c>
      <c r="H1353">
        <v>6</v>
      </c>
      <c r="I1353">
        <v>1</v>
      </c>
      <c r="J1353">
        <v>1</v>
      </c>
      <c r="K1353">
        <v>0</v>
      </c>
      <c r="L1353">
        <v>1193.80004882812</v>
      </c>
      <c r="M1353">
        <v>1</v>
      </c>
      <c r="N1353">
        <v>0</v>
      </c>
      <c r="O1353">
        <v>0</v>
      </c>
      <c r="P1353">
        <v>0</v>
      </c>
      <c r="Q1353">
        <v>15</v>
      </c>
      <c r="R1353">
        <v>0</v>
      </c>
      <c r="S1353">
        <v>0</v>
      </c>
      <c r="T1353">
        <v>0</v>
      </c>
      <c r="U1353">
        <v>0</v>
      </c>
      <c r="V1353">
        <v>0</v>
      </c>
      <c r="W1353">
        <v>0</v>
      </c>
      <c r="X1353">
        <v>0</v>
      </c>
      <c r="Y1353">
        <v>0</v>
      </c>
      <c r="Z1353">
        <v>0</v>
      </c>
      <c r="AA1353">
        <v>29</v>
      </c>
      <c r="AB1353">
        <v>3.4</v>
      </c>
      <c r="AC1353">
        <v>0</v>
      </c>
      <c r="AD1353">
        <v>0</v>
      </c>
      <c r="AE1353">
        <v>0</v>
      </c>
      <c r="AF1353">
        <v>0</v>
      </c>
      <c r="AG1353">
        <v>1.8</v>
      </c>
      <c r="AH1353">
        <v>13.8</v>
      </c>
      <c r="AI1353">
        <v>0</v>
      </c>
      <c r="AJ1353">
        <v>0</v>
      </c>
      <c r="AK1353">
        <v>0</v>
      </c>
      <c r="AL1353">
        <v>18.5</v>
      </c>
      <c r="AM1353">
        <v>0</v>
      </c>
      <c r="AN1353">
        <v>0</v>
      </c>
      <c r="AO1353">
        <v>0</v>
      </c>
      <c r="AP1353">
        <v>0</v>
      </c>
      <c r="AQ1353">
        <v>0</v>
      </c>
      <c r="AS1353">
        <v>1</v>
      </c>
      <c r="AT1353">
        <v>1</v>
      </c>
      <c r="AU1353">
        <v>1</v>
      </c>
      <c r="AV1353">
        <v>1</v>
      </c>
      <c r="AW1353">
        <v>1</v>
      </c>
      <c r="AX1353">
        <v>1</v>
      </c>
      <c r="AY1353">
        <v>1</v>
      </c>
      <c r="AZ1353">
        <v>1</v>
      </c>
      <c r="BA1353">
        <v>1</v>
      </c>
      <c r="BB1353">
        <v>1</v>
      </c>
      <c r="BC1353">
        <v>1</v>
      </c>
      <c r="BD1353">
        <v>1</v>
      </c>
      <c r="BE1353">
        <v>1</v>
      </c>
      <c r="BF1353">
        <v>1</v>
      </c>
      <c r="BG1353">
        <v>1</v>
      </c>
      <c r="BH1353">
        <v>1</v>
      </c>
      <c r="BI1353">
        <v>1</v>
      </c>
      <c r="BJ1353">
        <v>1</v>
      </c>
      <c r="BK1353">
        <v>1</v>
      </c>
      <c r="BL1353">
        <v>1</v>
      </c>
      <c r="BM1353">
        <v>1</v>
      </c>
      <c r="BN1353">
        <v>1</v>
      </c>
      <c r="BO1353">
        <v>1</v>
      </c>
      <c r="BP1353">
        <v>1</v>
      </c>
      <c r="BQ1353">
        <v>1</v>
      </c>
      <c r="BR1353">
        <v>1</v>
      </c>
      <c r="BS1353">
        <v>1</v>
      </c>
      <c r="BT1353">
        <v>1</v>
      </c>
      <c r="BU1353">
        <v>1</v>
      </c>
      <c r="BV1353">
        <v>1</v>
      </c>
      <c r="BW1353">
        <v>0</v>
      </c>
    </row>
    <row r="1354" spans="1:75" x14ac:dyDescent="0.25">
      <c r="A1354">
        <v>2449000</v>
      </c>
      <c r="B1354">
        <v>2</v>
      </c>
      <c r="C1354" s="1">
        <v>32325</v>
      </c>
      <c r="D1354">
        <v>1</v>
      </c>
      <c r="E1354">
        <v>6.1</v>
      </c>
      <c r="F1354">
        <v>11.7</v>
      </c>
      <c r="G1354">
        <v>24</v>
      </c>
      <c r="H1354">
        <v>3</v>
      </c>
      <c r="I1354">
        <v>1</v>
      </c>
      <c r="J1354">
        <v>1</v>
      </c>
      <c r="K1354">
        <v>0</v>
      </c>
      <c r="L1354">
        <v>1193.80004882812</v>
      </c>
      <c r="M1354">
        <v>1</v>
      </c>
      <c r="N1354">
        <v>0</v>
      </c>
      <c r="O1354">
        <v>0</v>
      </c>
      <c r="P1354">
        <v>0</v>
      </c>
      <c r="Q1354">
        <v>0</v>
      </c>
      <c r="R1354">
        <v>0</v>
      </c>
      <c r="S1354">
        <v>0</v>
      </c>
      <c r="T1354">
        <v>0</v>
      </c>
      <c r="U1354">
        <v>0.5</v>
      </c>
      <c r="V1354">
        <v>0</v>
      </c>
      <c r="W1354">
        <v>5.0999999999999996</v>
      </c>
      <c r="X1354">
        <v>0</v>
      </c>
      <c r="Y1354">
        <v>0</v>
      </c>
      <c r="Z1354">
        <v>0</v>
      </c>
      <c r="AA1354">
        <v>0</v>
      </c>
      <c r="AB1354">
        <v>0</v>
      </c>
      <c r="AC1354">
        <v>0</v>
      </c>
      <c r="AD1354">
        <v>0</v>
      </c>
      <c r="AE1354">
        <v>0</v>
      </c>
      <c r="AF1354">
        <v>0</v>
      </c>
      <c r="AG1354">
        <v>0</v>
      </c>
      <c r="AH1354">
        <v>0</v>
      </c>
      <c r="AI1354">
        <v>0</v>
      </c>
      <c r="AJ1354">
        <v>0</v>
      </c>
      <c r="AK1354">
        <v>6.1</v>
      </c>
      <c r="AL1354">
        <v>0</v>
      </c>
      <c r="AM1354">
        <v>0</v>
      </c>
      <c r="AN1354">
        <v>0</v>
      </c>
      <c r="AO1354">
        <v>0</v>
      </c>
      <c r="AP1354">
        <v>0</v>
      </c>
      <c r="AQ1354">
        <v>0</v>
      </c>
      <c r="AR1354">
        <v>0</v>
      </c>
      <c r="AS1354">
        <v>1</v>
      </c>
      <c r="AT1354">
        <v>1</v>
      </c>
      <c r="AU1354">
        <v>1</v>
      </c>
      <c r="AV1354">
        <v>1</v>
      </c>
      <c r="AW1354">
        <v>1</v>
      </c>
      <c r="AX1354">
        <v>1</v>
      </c>
      <c r="AY1354">
        <v>1</v>
      </c>
      <c r="AZ1354">
        <v>1</v>
      </c>
      <c r="BA1354">
        <v>1</v>
      </c>
      <c r="BB1354">
        <v>1</v>
      </c>
      <c r="BC1354">
        <v>1</v>
      </c>
      <c r="BD1354">
        <v>1</v>
      </c>
      <c r="BE1354">
        <v>1</v>
      </c>
      <c r="BF1354">
        <v>1</v>
      </c>
      <c r="BG1354">
        <v>1</v>
      </c>
      <c r="BH1354">
        <v>1</v>
      </c>
      <c r="BI1354">
        <v>1</v>
      </c>
      <c r="BJ1354">
        <v>1</v>
      </c>
      <c r="BK1354">
        <v>1</v>
      </c>
      <c r="BL1354">
        <v>1</v>
      </c>
      <c r="BM1354">
        <v>1</v>
      </c>
      <c r="BN1354">
        <v>1</v>
      </c>
      <c r="BO1354">
        <v>1</v>
      </c>
      <c r="BP1354">
        <v>1</v>
      </c>
      <c r="BQ1354">
        <v>1</v>
      </c>
      <c r="BR1354">
        <v>1</v>
      </c>
      <c r="BS1354">
        <v>1</v>
      </c>
      <c r="BT1354">
        <v>1</v>
      </c>
      <c r="BU1354">
        <v>1</v>
      </c>
      <c r="BV1354">
        <v>1</v>
      </c>
      <c r="BW1354">
        <v>1</v>
      </c>
    </row>
    <row r="1355" spans="1:75" x14ac:dyDescent="0.25">
      <c r="A1355">
        <v>2449000</v>
      </c>
      <c r="B1355">
        <v>2</v>
      </c>
      <c r="C1355" s="1">
        <v>32356</v>
      </c>
      <c r="D1355">
        <v>1</v>
      </c>
      <c r="E1355">
        <v>0.6</v>
      </c>
      <c r="F1355">
        <v>1</v>
      </c>
      <c r="G1355">
        <v>18</v>
      </c>
      <c r="H1355">
        <v>2</v>
      </c>
      <c r="I1355">
        <v>1</v>
      </c>
      <c r="J1355">
        <v>1</v>
      </c>
      <c r="K1355">
        <v>0</v>
      </c>
      <c r="L1355">
        <v>1193.80004882812</v>
      </c>
      <c r="M1355">
        <v>1</v>
      </c>
      <c r="N1355">
        <v>0</v>
      </c>
      <c r="O1355">
        <v>0</v>
      </c>
      <c r="P1355">
        <v>0</v>
      </c>
      <c r="Q1355">
        <v>0</v>
      </c>
      <c r="R1355">
        <v>0</v>
      </c>
      <c r="S1355">
        <v>0</v>
      </c>
      <c r="T1355">
        <v>0</v>
      </c>
      <c r="U1355">
        <v>0</v>
      </c>
      <c r="V1355">
        <v>0</v>
      </c>
      <c r="W1355">
        <v>0</v>
      </c>
      <c r="X1355">
        <v>0</v>
      </c>
      <c r="Y1355">
        <v>0</v>
      </c>
      <c r="Z1355">
        <v>0</v>
      </c>
      <c r="AA1355">
        <v>0</v>
      </c>
      <c r="AB1355">
        <v>0</v>
      </c>
      <c r="AC1355">
        <v>0</v>
      </c>
      <c r="AD1355">
        <v>0</v>
      </c>
      <c r="AE1355">
        <v>0.6</v>
      </c>
      <c r="AF1355">
        <v>0</v>
      </c>
      <c r="AG1355">
        <v>0</v>
      </c>
      <c r="AH1355">
        <v>0.4</v>
      </c>
      <c r="AI1355">
        <v>0</v>
      </c>
      <c r="AJ1355">
        <v>0</v>
      </c>
      <c r="AK1355">
        <v>0</v>
      </c>
      <c r="AL1355">
        <v>0</v>
      </c>
      <c r="AM1355">
        <v>0</v>
      </c>
      <c r="AN1355">
        <v>0</v>
      </c>
      <c r="AO1355">
        <v>0</v>
      </c>
      <c r="AP1355">
        <v>0</v>
      </c>
      <c r="AQ1355">
        <v>0</v>
      </c>
      <c r="AR1355">
        <v>0</v>
      </c>
      <c r="AS1355">
        <v>1</v>
      </c>
      <c r="AT1355">
        <v>1</v>
      </c>
      <c r="AU1355">
        <v>1</v>
      </c>
      <c r="AV1355">
        <v>1</v>
      </c>
      <c r="AW1355">
        <v>1</v>
      </c>
      <c r="AX1355">
        <v>1</v>
      </c>
      <c r="AY1355">
        <v>1</v>
      </c>
      <c r="AZ1355">
        <v>1</v>
      </c>
      <c r="BA1355">
        <v>1</v>
      </c>
      <c r="BB1355">
        <v>1</v>
      </c>
      <c r="BC1355">
        <v>1</v>
      </c>
      <c r="BD1355">
        <v>1</v>
      </c>
      <c r="BE1355">
        <v>1</v>
      </c>
      <c r="BF1355">
        <v>1</v>
      </c>
      <c r="BG1355">
        <v>1</v>
      </c>
      <c r="BH1355">
        <v>1</v>
      </c>
      <c r="BI1355">
        <v>1</v>
      </c>
      <c r="BJ1355">
        <v>1</v>
      </c>
      <c r="BK1355">
        <v>1</v>
      </c>
      <c r="BL1355">
        <v>1</v>
      </c>
      <c r="BM1355">
        <v>1</v>
      </c>
      <c r="BN1355">
        <v>1</v>
      </c>
      <c r="BO1355">
        <v>1</v>
      </c>
      <c r="BP1355">
        <v>1</v>
      </c>
      <c r="BQ1355">
        <v>1</v>
      </c>
      <c r="BR1355">
        <v>1</v>
      </c>
      <c r="BS1355">
        <v>1</v>
      </c>
      <c r="BT1355">
        <v>1</v>
      </c>
      <c r="BU1355">
        <v>1</v>
      </c>
      <c r="BV1355">
        <v>1</v>
      </c>
      <c r="BW1355">
        <v>1</v>
      </c>
    </row>
    <row r="1356" spans="1:75" x14ac:dyDescent="0.25">
      <c r="A1356">
        <v>2449000</v>
      </c>
      <c r="B1356">
        <v>2</v>
      </c>
      <c r="C1356" s="1">
        <v>32387</v>
      </c>
      <c r="D1356">
        <v>1</v>
      </c>
      <c r="E1356">
        <v>23.7</v>
      </c>
      <c r="F1356">
        <v>50.6</v>
      </c>
      <c r="G1356">
        <v>17</v>
      </c>
      <c r="H1356">
        <v>5</v>
      </c>
      <c r="I1356">
        <v>1</v>
      </c>
      <c r="J1356">
        <v>1</v>
      </c>
      <c r="K1356">
        <v>0</v>
      </c>
      <c r="L1356">
        <v>1193.80004882812</v>
      </c>
      <c r="M1356">
        <v>1</v>
      </c>
      <c r="N1356">
        <v>0</v>
      </c>
      <c r="O1356">
        <v>0</v>
      </c>
      <c r="P1356">
        <v>0</v>
      </c>
      <c r="Q1356">
        <v>0</v>
      </c>
      <c r="R1356">
        <v>0</v>
      </c>
      <c r="S1356">
        <v>0</v>
      </c>
      <c r="T1356">
        <v>0</v>
      </c>
      <c r="U1356">
        <v>0</v>
      </c>
      <c r="V1356">
        <v>0</v>
      </c>
      <c r="W1356">
        <v>0</v>
      </c>
      <c r="X1356">
        <v>0</v>
      </c>
      <c r="Y1356">
        <v>0</v>
      </c>
      <c r="Z1356">
        <v>0</v>
      </c>
      <c r="AA1356">
        <v>5.8</v>
      </c>
      <c r="AB1356">
        <v>4.3</v>
      </c>
      <c r="AC1356">
        <v>0</v>
      </c>
      <c r="AD1356">
        <v>23.7</v>
      </c>
      <c r="AE1356">
        <v>8.9</v>
      </c>
      <c r="AF1356">
        <v>0</v>
      </c>
      <c r="AG1356">
        <v>0</v>
      </c>
      <c r="AH1356">
        <v>0</v>
      </c>
      <c r="AI1356">
        <v>0</v>
      </c>
      <c r="AJ1356">
        <v>0</v>
      </c>
      <c r="AK1356">
        <v>0</v>
      </c>
      <c r="AL1356">
        <v>0</v>
      </c>
      <c r="AM1356">
        <v>0</v>
      </c>
      <c r="AN1356">
        <v>0</v>
      </c>
      <c r="AO1356">
        <v>7.9</v>
      </c>
      <c r="AP1356">
        <v>0</v>
      </c>
      <c r="AQ1356">
        <v>0</v>
      </c>
      <c r="AS1356">
        <v>1</v>
      </c>
      <c r="AT1356">
        <v>1</v>
      </c>
      <c r="AU1356">
        <v>1</v>
      </c>
      <c r="AV1356">
        <v>1</v>
      </c>
      <c r="AW1356">
        <v>1</v>
      </c>
      <c r="AX1356">
        <v>1</v>
      </c>
      <c r="AY1356">
        <v>1</v>
      </c>
      <c r="AZ1356">
        <v>1</v>
      </c>
      <c r="BA1356">
        <v>1</v>
      </c>
      <c r="BB1356">
        <v>1</v>
      </c>
      <c r="BC1356">
        <v>1</v>
      </c>
      <c r="BD1356">
        <v>1</v>
      </c>
      <c r="BE1356">
        <v>1</v>
      </c>
      <c r="BF1356">
        <v>1</v>
      </c>
      <c r="BG1356">
        <v>1</v>
      </c>
      <c r="BH1356">
        <v>1</v>
      </c>
      <c r="BI1356">
        <v>1</v>
      </c>
      <c r="BJ1356">
        <v>1</v>
      </c>
      <c r="BK1356">
        <v>1</v>
      </c>
      <c r="BL1356">
        <v>1</v>
      </c>
      <c r="BM1356">
        <v>1</v>
      </c>
      <c r="BN1356">
        <v>1</v>
      </c>
      <c r="BO1356">
        <v>1</v>
      </c>
      <c r="BP1356">
        <v>1</v>
      </c>
      <c r="BQ1356">
        <v>1</v>
      </c>
      <c r="BR1356">
        <v>1</v>
      </c>
      <c r="BS1356">
        <v>1</v>
      </c>
      <c r="BT1356">
        <v>1</v>
      </c>
      <c r="BU1356">
        <v>1</v>
      </c>
      <c r="BV1356">
        <v>1</v>
      </c>
      <c r="BW1356">
        <v>0</v>
      </c>
    </row>
    <row r="1357" spans="1:75" x14ac:dyDescent="0.25">
      <c r="A1357">
        <v>2449000</v>
      </c>
      <c r="B1357">
        <v>2</v>
      </c>
      <c r="C1357" s="1">
        <v>32417</v>
      </c>
      <c r="D1357">
        <v>1</v>
      </c>
      <c r="E1357">
        <v>46.1</v>
      </c>
      <c r="F1357">
        <v>127.2</v>
      </c>
      <c r="G1357">
        <v>20</v>
      </c>
      <c r="H1357">
        <v>10</v>
      </c>
      <c r="I1357">
        <v>1</v>
      </c>
      <c r="J1357">
        <v>1</v>
      </c>
      <c r="K1357">
        <v>0</v>
      </c>
      <c r="L1357">
        <v>1193.80004882812</v>
      </c>
      <c r="M1357">
        <v>1</v>
      </c>
      <c r="N1357">
        <v>0</v>
      </c>
      <c r="O1357">
        <v>0</v>
      </c>
      <c r="P1357">
        <v>0</v>
      </c>
      <c r="Q1357">
        <v>8.1999999999999993</v>
      </c>
      <c r="R1357">
        <v>0</v>
      </c>
      <c r="S1357">
        <v>0</v>
      </c>
      <c r="T1357">
        <v>0</v>
      </c>
      <c r="U1357">
        <v>0</v>
      </c>
      <c r="V1357">
        <v>0</v>
      </c>
      <c r="W1357">
        <v>4.5</v>
      </c>
      <c r="X1357">
        <v>0</v>
      </c>
      <c r="Y1357">
        <v>0</v>
      </c>
      <c r="Z1357">
        <v>2.8</v>
      </c>
      <c r="AA1357">
        <v>4.4000000000000004</v>
      </c>
      <c r="AB1357">
        <v>0</v>
      </c>
      <c r="AC1357">
        <v>0</v>
      </c>
      <c r="AD1357">
        <v>0</v>
      </c>
      <c r="AE1357">
        <v>0</v>
      </c>
      <c r="AF1357">
        <v>0</v>
      </c>
      <c r="AG1357">
        <v>46.1</v>
      </c>
      <c r="AH1357">
        <v>0</v>
      </c>
      <c r="AI1357">
        <v>0</v>
      </c>
      <c r="AJ1357">
        <v>13.3</v>
      </c>
      <c r="AK1357">
        <v>0</v>
      </c>
      <c r="AL1357">
        <v>0</v>
      </c>
      <c r="AM1357">
        <v>37</v>
      </c>
      <c r="AN1357">
        <v>8.6999999999999993</v>
      </c>
      <c r="AO1357">
        <v>0</v>
      </c>
      <c r="AP1357">
        <v>0</v>
      </c>
      <c r="AQ1357">
        <v>1.8</v>
      </c>
      <c r="AR1357">
        <v>0.4</v>
      </c>
      <c r="AS1357">
        <v>1</v>
      </c>
      <c r="AT1357">
        <v>1</v>
      </c>
      <c r="AU1357">
        <v>1</v>
      </c>
      <c r="AV1357">
        <v>1</v>
      </c>
      <c r="AW1357">
        <v>1</v>
      </c>
      <c r="AX1357">
        <v>1</v>
      </c>
      <c r="AY1357">
        <v>1</v>
      </c>
      <c r="AZ1357">
        <v>1</v>
      </c>
      <c r="BA1357">
        <v>1</v>
      </c>
      <c r="BB1357">
        <v>1</v>
      </c>
      <c r="BC1357">
        <v>1</v>
      </c>
      <c r="BD1357">
        <v>1</v>
      </c>
      <c r="BE1357">
        <v>1</v>
      </c>
      <c r="BF1357">
        <v>1</v>
      </c>
      <c r="BG1357">
        <v>1</v>
      </c>
      <c r="BH1357">
        <v>1</v>
      </c>
      <c r="BI1357">
        <v>1</v>
      </c>
      <c r="BJ1357">
        <v>1</v>
      </c>
      <c r="BK1357">
        <v>1</v>
      </c>
      <c r="BL1357">
        <v>1</v>
      </c>
      <c r="BM1357">
        <v>1</v>
      </c>
      <c r="BN1357">
        <v>1</v>
      </c>
      <c r="BO1357">
        <v>1</v>
      </c>
      <c r="BP1357">
        <v>1</v>
      </c>
      <c r="BQ1357">
        <v>1</v>
      </c>
      <c r="BR1357">
        <v>1</v>
      </c>
      <c r="BS1357">
        <v>1</v>
      </c>
      <c r="BT1357">
        <v>1</v>
      </c>
      <c r="BU1357">
        <v>1</v>
      </c>
      <c r="BV1357">
        <v>1</v>
      </c>
      <c r="BW1357">
        <v>1</v>
      </c>
    </row>
    <row r="1358" spans="1:75" x14ac:dyDescent="0.25">
      <c r="A1358">
        <v>2449000</v>
      </c>
      <c r="B1358">
        <v>2</v>
      </c>
      <c r="C1358" s="1">
        <v>32448</v>
      </c>
      <c r="D1358">
        <v>1</v>
      </c>
      <c r="E1358">
        <v>21.3</v>
      </c>
      <c r="F1358">
        <v>47.6</v>
      </c>
      <c r="G1358">
        <v>22</v>
      </c>
      <c r="H1358">
        <v>5</v>
      </c>
      <c r="I1358">
        <v>1</v>
      </c>
      <c r="J1358">
        <v>1</v>
      </c>
      <c r="K1358">
        <v>0</v>
      </c>
      <c r="L1358">
        <v>1193.80004882812</v>
      </c>
      <c r="M1358">
        <v>1</v>
      </c>
      <c r="N1358">
        <v>0</v>
      </c>
      <c r="O1358">
        <v>0</v>
      </c>
      <c r="P1358">
        <v>0</v>
      </c>
      <c r="Q1358">
        <v>0</v>
      </c>
      <c r="R1358">
        <v>0</v>
      </c>
      <c r="S1358">
        <v>1.5</v>
      </c>
      <c r="T1358">
        <v>0</v>
      </c>
      <c r="U1358">
        <v>0</v>
      </c>
      <c r="V1358">
        <v>0</v>
      </c>
      <c r="W1358">
        <v>0</v>
      </c>
      <c r="X1358">
        <v>0</v>
      </c>
      <c r="Y1358">
        <v>0</v>
      </c>
      <c r="Z1358">
        <v>7.4</v>
      </c>
      <c r="AA1358">
        <v>0</v>
      </c>
      <c r="AB1358">
        <v>8.1999999999999993</v>
      </c>
      <c r="AC1358">
        <v>0</v>
      </c>
      <c r="AD1358">
        <v>0</v>
      </c>
      <c r="AE1358">
        <v>0</v>
      </c>
      <c r="AF1358">
        <v>0</v>
      </c>
      <c r="AG1358">
        <v>0</v>
      </c>
      <c r="AH1358">
        <v>0</v>
      </c>
      <c r="AI1358">
        <v>21.3</v>
      </c>
      <c r="AJ1358">
        <v>0</v>
      </c>
      <c r="AK1358">
        <v>0</v>
      </c>
      <c r="AL1358">
        <v>0</v>
      </c>
      <c r="AM1358">
        <v>0</v>
      </c>
      <c r="AN1358">
        <v>0</v>
      </c>
      <c r="AO1358">
        <v>9.1999999999999993</v>
      </c>
      <c r="AP1358">
        <v>0</v>
      </c>
      <c r="AQ1358">
        <v>0</v>
      </c>
      <c r="AS1358">
        <v>1</v>
      </c>
      <c r="AT1358">
        <v>1</v>
      </c>
      <c r="AU1358">
        <v>1</v>
      </c>
      <c r="AV1358">
        <v>1</v>
      </c>
      <c r="AW1358">
        <v>1</v>
      </c>
      <c r="AX1358">
        <v>1</v>
      </c>
      <c r="AY1358">
        <v>1</v>
      </c>
      <c r="AZ1358">
        <v>1</v>
      </c>
      <c r="BA1358">
        <v>1</v>
      </c>
      <c r="BB1358">
        <v>1</v>
      </c>
      <c r="BC1358">
        <v>1</v>
      </c>
      <c r="BD1358">
        <v>1</v>
      </c>
      <c r="BE1358">
        <v>1</v>
      </c>
      <c r="BF1358">
        <v>1</v>
      </c>
      <c r="BG1358">
        <v>1</v>
      </c>
      <c r="BH1358">
        <v>1</v>
      </c>
      <c r="BI1358">
        <v>1</v>
      </c>
      <c r="BJ1358">
        <v>1</v>
      </c>
      <c r="BK1358">
        <v>1</v>
      </c>
      <c r="BL1358">
        <v>1</v>
      </c>
      <c r="BM1358">
        <v>1</v>
      </c>
      <c r="BN1358">
        <v>1</v>
      </c>
      <c r="BO1358">
        <v>1</v>
      </c>
      <c r="BP1358">
        <v>1</v>
      </c>
      <c r="BQ1358">
        <v>1</v>
      </c>
      <c r="BR1358">
        <v>1</v>
      </c>
      <c r="BS1358">
        <v>1</v>
      </c>
      <c r="BT1358">
        <v>1</v>
      </c>
      <c r="BU1358">
        <v>1</v>
      </c>
      <c r="BV1358">
        <v>1</v>
      </c>
      <c r="BW1358">
        <v>0</v>
      </c>
    </row>
    <row r="1359" spans="1:75" x14ac:dyDescent="0.25">
      <c r="A1359">
        <v>2449000</v>
      </c>
      <c r="B1359">
        <v>2</v>
      </c>
      <c r="C1359" s="1">
        <v>32478</v>
      </c>
      <c r="D1359">
        <v>1</v>
      </c>
      <c r="E1359">
        <v>34.5</v>
      </c>
      <c r="F1359">
        <v>131.80000000000001</v>
      </c>
      <c r="G1359">
        <v>30</v>
      </c>
      <c r="H1359">
        <v>11</v>
      </c>
      <c r="I1359">
        <v>1</v>
      </c>
      <c r="J1359">
        <v>1</v>
      </c>
      <c r="K1359">
        <v>0</v>
      </c>
      <c r="L1359">
        <v>1193.80004882812</v>
      </c>
      <c r="M1359">
        <v>1</v>
      </c>
      <c r="N1359">
        <v>0</v>
      </c>
      <c r="O1359">
        <v>5.4</v>
      </c>
      <c r="P1359">
        <v>0</v>
      </c>
      <c r="Q1359">
        <v>0</v>
      </c>
      <c r="R1359">
        <v>0</v>
      </c>
      <c r="S1359">
        <v>0</v>
      </c>
      <c r="T1359">
        <v>0</v>
      </c>
      <c r="U1359">
        <v>0</v>
      </c>
      <c r="V1359">
        <v>0</v>
      </c>
      <c r="W1359">
        <v>0</v>
      </c>
      <c r="X1359">
        <v>0</v>
      </c>
      <c r="Y1359">
        <v>0</v>
      </c>
      <c r="Z1359">
        <v>0</v>
      </c>
      <c r="AA1359">
        <v>4.5</v>
      </c>
      <c r="AB1359">
        <v>9.1999999999999993</v>
      </c>
      <c r="AC1359">
        <v>0</v>
      </c>
      <c r="AD1359">
        <v>0</v>
      </c>
      <c r="AE1359">
        <v>0</v>
      </c>
      <c r="AF1359">
        <v>0</v>
      </c>
      <c r="AG1359">
        <v>31.4</v>
      </c>
      <c r="AH1359">
        <v>0</v>
      </c>
      <c r="AI1359">
        <v>12.6</v>
      </c>
      <c r="AJ1359">
        <v>0</v>
      </c>
      <c r="AK1359">
        <v>1.7</v>
      </c>
      <c r="AL1359">
        <v>0</v>
      </c>
      <c r="AM1359">
        <v>1.1000000000000001</v>
      </c>
      <c r="AN1359">
        <v>0</v>
      </c>
      <c r="AO1359">
        <v>18.8</v>
      </c>
      <c r="AP1359">
        <v>3.9</v>
      </c>
      <c r="AQ1359">
        <v>34.5</v>
      </c>
      <c r="AR1359">
        <v>8.6999999999999993</v>
      </c>
      <c r="AS1359">
        <v>1</v>
      </c>
      <c r="AT1359">
        <v>1</v>
      </c>
      <c r="AU1359">
        <v>1</v>
      </c>
      <c r="AV1359">
        <v>1</v>
      </c>
      <c r="AW1359">
        <v>1</v>
      </c>
      <c r="AX1359">
        <v>1</v>
      </c>
      <c r="AY1359">
        <v>1</v>
      </c>
      <c r="AZ1359">
        <v>1</v>
      </c>
      <c r="BA1359">
        <v>1</v>
      </c>
      <c r="BB1359">
        <v>1</v>
      </c>
      <c r="BC1359">
        <v>1</v>
      </c>
      <c r="BD1359">
        <v>1</v>
      </c>
      <c r="BE1359">
        <v>1</v>
      </c>
      <c r="BF1359">
        <v>1</v>
      </c>
      <c r="BG1359">
        <v>1</v>
      </c>
      <c r="BH1359">
        <v>1</v>
      </c>
      <c r="BI1359">
        <v>1</v>
      </c>
      <c r="BJ1359">
        <v>1</v>
      </c>
      <c r="BK1359">
        <v>1</v>
      </c>
      <c r="BL1359">
        <v>1</v>
      </c>
      <c r="BM1359">
        <v>1</v>
      </c>
      <c r="BN1359">
        <v>1</v>
      </c>
      <c r="BO1359">
        <v>1</v>
      </c>
      <c r="BP1359">
        <v>1</v>
      </c>
      <c r="BQ1359">
        <v>1</v>
      </c>
      <c r="BR1359">
        <v>1</v>
      </c>
      <c r="BS1359">
        <v>1</v>
      </c>
      <c r="BT1359">
        <v>1</v>
      </c>
      <c r="BU1359">
        <v>1</v>
      </c>
      <c r="BV1359">
        <v>1</v>
      </c>
      <c r="BW1359">
        <v>1</v>
      </c>
    </row>
    <row r="1360" spans="1:75" x14ac:dyDescent="0.25">
      <c r="A1360">
        <v>2449000</v>
      </c>
      <c r="B1360">
        <v>2</v>
      </c>
      <c r="C1360" s="1">
        <v>32509</v>
      </c>
      <c r="D1360">
        <v>1</v>
      </c>
      <c r="E1360">
        <v>45.6</v>
      </c>
      <c r="F1360">
        <v>178.2</v>
      </c>
      <c r="G1360">
        <v>5</v>
      </c>
      <c r="H1360">
        <v>19</v>
      </c>
      <c r="I1360">
        <v>1</v>
      </c>
      <c r="J1360">
        <v>1</v>
      </c>
      <c r="K1360">
        <v>0</v>
      </c>
      <c r="L1360">
        <v>1351.59997558594</v>
      </c>
      <c r="M1360">
        <v>1</v>
      </c>
      <c r="N1360">
        <v>9.3000000000000007</v>
      </c>
      <c r="O1360">
        <v>0.7</v>
      </c>
      <c r="P1360">
        <v>3.6</v>
      </c>
      <c r="Q1360">
        <v>6.8</v>
      </c>
      <c r="R1360">
        <v>45.6</v>
      </c>
      <c r="S1360">
        <v>20.399999999999999</v>
      </c>
      <c r="T1360">
        <v>7.7</v>
      </c>
      <c r="U1360">
        <v>0</v>
      </c>
      <c r="V1360">
        <v>10.6</v>
      </c>
      <c r="W1360">
        <v>0</v>
      </c>
      <c r="X1360">
        <v>6.6</v>
      </c>
      <c r="Y1360">
        <v>16.3</v>
      </c>
      <c r="Z1360">
        <v>19.8</v>
      </c>
      <c r="AA1360">
        <v>12.4</v>
      </c>
      <c r="AB1360">
        <v>0.9</v>
      </c>
      <c r="AC1360">
        <v>0</v>
      </c>
      <c r="AD1360">
        <v>0</v>
      </c>
      <c r="AE1360">
        <v>0</v>
      </c>
      <c r="AF1360">
        <v>0</v>
      </c>
      <c r="AG1360">
        <v>0</v>
      </c>
      <c r="AH1360">
        <v>0</v>
      </c>
      <c r="AI1360">
        <v>1.3</v>
      </c>
      <c r="AJ1360">
        <v>0</v>
      </c>
      <c r="AK1360">
        <v>0</v>
      </c>
      <c r="AL1360">
        <v>7.5</v>
      </c>
      <c r="AM1360">
        <v>0</v>
      </c>
      <c r="AN1360">
        <v>0</v>
      </c>
      <c r="AO1360">
        <v>0.9</v>
      </c>
      <c r="AP1360">
        <v>6.3</v>
      </c>
      <c r="AQ1360">
        <v>0.4</v>
      </c>
      <c r="AR1360">
        <v>1.1000000000000001</v>
      </c>
      <c r="AS1360">
        <v>1</v>
      </c>
      <c r="AT1360">
        <v>1</v>
      </c>
      <c r="AU1360">
        <v>1</v>
      </c>
      <c r="AV1360">
        <v>1</v>
      </c>
      <c r="AW1360">
        <v>1</v>
      </c>
      <c r="AX1360">
        <v>1</v>
      </c>
      <c r="AY1360">
        <v>1</v>
      </c>
      <c r="AZ1360">
        <v>1</v>
      </c>
      <c r="BA1360">
        <v>1</v>
      </c>
      <c r="BB1360">
        <v>1</v>
      </c>
      <c r="BC1360">
        <v>1</v>
      </c>
      <c r="BD1360">
        <v>1</v>
      </c>
      <c r="BE1360">
        <v>1</v>
      </c>
      <c r="BF1360">
        <v>1</v>
      </c>
      <c r="BG1360">
        <v>1</v>
      </c>
      <c r="BH1360">
        <v>1</v>
      </c>
      <c r="BI1360">
        <v>1</v>
      </c>
      <c r="BJ1360">
        <v>1</v>
      </c>
      <c r="BK1360">
        <v>1</v>
      </c>
      <c r="BL1360">
        <v>1</v>
      </c>
      <c r="BM1360">
        <v>1</v>
      </c>
      <c r="BN1360">
        <v>1</v>
      </c>
      <c r="BO1360">
        <v>1</v>
      </c>
      <c r="BP1360">
        <v>1</v>
      </c>
      <c r="BQ1360">
        <v>1</v>
      </c>
      <c r="BR1360">
        <v>1</v>
      </c>
      <c r="BS1360">
        <v>1</v>
      </c>
      <c r="BT1360">
        <v>1</v>
      </c>
      <c r="BU1360">
        <v>1</v>
      </c>
      <c r="BV1360">
        <v>1</v>
      </c>
      <c r="BW1360">
        <v>1</v>
      </c>
    </row>
    <row r="1361" spans="1:75" x14ac:dyDescent="0.25">
      <c r="A1361">
        <v>2449000</v>
      </c>
      <c r="B1361">
        <v>2</v>
      </c>
      <c r="C1361" s="1">
        <v>32540</v>
      </c>
      <c r="D1361">
        <v>1</v>
      </c>
      <c r="E1361">
        <v>31</v>
      </c>
      <c r="F1361">
        <v>176.3</v>
      </c>
      <c r="G1361">
        <v>3</v>
      </c>
      <c r="H1361">
        <v>14</v>
      </c>
      <c r="I1361">
        <v>1</v>
      </c>
      <c r="J1361">
        <v>1</v>
      </c>
      <c r="K1361">
        <v>0</v>
      </c>
      <c r="L1361">
        <v>1351.59997558594</v>
      </c>
      <c r="M1361">
        <v>1</v>
      </c>
      <c r="N1361">
        <v>11.3</v>
      </c>
      <c r="O1361">
        <v>16</v>
      </c>
      <c r="P1361">
        <v>31</v>
      </c>
      <c r="Q1361">
        <v>24.3</v>
      </c>
      <c r="R1361">
        <v>0</v>
      </c>
      <c r="S1361">
        <v>0</v>
      </c>
      <c r="T1361">
        <v>0</v>
      </c>
      <c r="U1361">
        <v>0</v>
      </c>
      <c r="V1361">
        <v>0</v>
      </c>
      <c r="W1361">
        <v>0</v>
      </c>
      <c r="X1361">
        <v>20.2</v>
      </c>
      <c r="Y1361">
        <v>10</v>
      </c>
      <c r="Z1361">
        <v>4.5999999999999996</v>
      </c>
      <c r="AA1361">
        <v>21.3</v>
      </c>
      <c r="AB1361">
        <v>7.6</v>
      </c>
      <c r="AC1361">
        <v>0</v>
      </c>
      <c r="AD1361">
        <v>0</v>
      </c>
      <c r="AE1361">
        <v>10.3</v>
      </c>
      <c r="AF1361">
        <v>0</v>
      </c>
      <c r="AG1361">
        <v>0.6</v>
      </c>
      <c r="AH1361">
        <v>0</v>
      </c>
      <c r="AI1361">
        <v>0</v>
      </c>
      <c r="AJ1361">
        <v>5.6</v>
      </c>
      <c r="AK1361">
        <v>0</v>
      </c>
      <c r="AL1361">
        <v>0</v>
      </c>
      <c r="AM1361">
        <v>4.9000000000000004</v>
      </c>
      <c r="AN1361">
        <v>8.6</v>
      </c>
      <c r="AO1361">
        <v>0</v>
      </c>
      <c r="AS1361">
        <v>1</v>
      </c>
      <c r="AT1361">
        <v>1</v>
      </c>
      <c r="AU1361">
        <v>1</v>
      </c>
      <c r="AV1361">
        <v>1</v>
      </c>
      <c r="AW1361">
        <v>1</v>
      </c>
      <c r="AX1361">
        <v>1</v>
      </c>
      <c r="AY1361">
        <v>1</v>
      </c>
      <c r="AZ1361">
        <v>1</v>
      </c>
      <c r="BA1361">
        <v>1</v>
      </c>
      <c r="BB1361">
        <v>1</v>
      </c>
      <c r="BC1361">
        <v>1</v>
      </c>
      <c r="BD1361">
        <v>1</v>
      </c>
      <c r="BE1361">
        <v>1</v>
      </c>
      <c r="BF1361">
        <v>1</v>
      </c>
      <c r="BG1361">
        <v>1</v>
      </c>
      <c r="BH1361">
        <v>1</v>
      </c>
      <c r="BI1361">
        <v>1</v>
      </c>
      <c r="BJ1361">
        <v>1</v>
      </c>
      <c r="BK1361">
        <v>1</v>
      </c>
      <c r="BL1361">
        <v>1</v>
      </c>
      <c r="BM1361">
        <v>1</v>
      </c>
      <c r="BN1361">
        <v>1</v>
      </c>
      <c r="BO1361">
        <v>1</v>
      </c>
      <c r="BP1361">
        <v>1</v>
      </c>
      <c r="BQ1361">
        <v>1</v>
      </c>
      <c r="BR1361">
        <v>1</v>
      </c>
      <c r="BS1361">
        <v>1</v>
      </c>
      <c r="BT1361">
        <v>1</v>
      </c>
      <c r="BU1361">
        <v>0</v>
      </c>
      <c r="BV1361">
        <v>0</v>
      </c>
      <c r="BW1361">
        <v>0</v>
      </c>
    </row>
    <row r="1362" spans="1:75" x14ac:dyDescent="0.25">
      <c r="A1362">
        <v>2449000</v>
      </c>
      <c r="B1362">
        <v>2</v>
      </c>
      <c r="C1362" s="1">
        <v>32568</v>
      </c>
      <c r="D1362">
        <v>1</v>
      </c>
      <c r="E1362">
        <v>26.6</v>
      </c>
      <c r="F1362">
        <v>117.3</v>
      </c>
      <c r="G1362">
        <v>31</v>
      </c>
      <c r="H1362">
        <v>13</v>
      </c>
      <c r="I1362">
        <v>1</v>
      </c>
      <c r="J1362">
        <v>1</v>
      </c>
      <c r="K1362">
        <v>0</v>
      </c>
      <c r="L1362">
        <v>1351.59997558594</v>
      </c>
      <c r="M1362">
        <v>1</v>
      </c>
      <c r="N1362">
        <v>9.9</v>
      </c>
      <c r="O1362">
        <v>16.100000000000001</v>
      </c>
      <c r="P1362">
        <v>0</v>
      </c>
      <c r="Q1362">
        <v>0</v>
      </c>
      <c r="R1362">
        <v>7.9</v>
      </c>
      <c r="S1362">
        <v>3.4</v>
      </c>
      <c r="T1362">
        <v>0</v>
      </c>
      <c r="U1362">
        <v>0</v>
      </c>
      <c r="V1362">
        <v>0</v>
      </c>
      <c r="W1362">
        <v>0</v>
      </c>
      <c r="X1362">
        <v>0</v>
      </c>
      <c r="Y1362">
        <v>0</v>
      </c>
      <c r="Z1362">
        <v>0.2</v>
      </c>
      <c r="AA1362">
        <v>0</v>
      </c>
      <c r="AB1362">
        <v>3.3</v>
      </c>
      <c r="AC1362">
        <v>0</v>
      </c>
      <c r="AD1362">
        <v>0</v>
      </c>
      <c r="AE1362">
        <v>0</v>
      </c>
      <c r="AF1362">
        <v>11</v>
      </c>
      <c r="AG1362">
        <v>14.3</v>
      </c>
      <c r="AH1362">
        <v>6.6</v>
      </c>
      <c r="AI1362">
        <v>9.8000000000000007</v>
      </c>
      <c r="AJ1362">
        <v>1.3</v>
      </c>
      <c r="AK1362">
        <v>0</v>
      </c>
      <c r="AL1362">
        <v>0</v>
      </c>
      <c r="AM1362">
        <v>6.9</v>
      </c>
      <c r="AN1362">
        <v>0</v>
      </c>
      <c r="AO1362">
        <v>0</v>
      </c>
      <c r="AP1362">
        <v>0</v>
      </c>
      <c r="AQ1362">
        <v>0</v>
      </c>
      <c r="AR1362">
        <v>26.6</v>
      </c>
      <c r="AS1362">
        <v>1</v>
      </c>
      <c r="AT1362">
        <v>1</v>
      </c>
      <c r="AU1362">
        <v>1</v>
      </c>
      <c r="AV1362">
        <v>1</v>
      </c>
      <c r="AW1362">
        <v>1</v>
      </c>
      <c r="AX1362">
        <v>1</v>
      </c>
      <c r="AY1362">
        <v>1</v>
      </c>
      <c r="AZ1362">
        <v>1</v>
      </c>
      <c r="BA1362">
        <v>1</v>
      </c>
      <c r="BB1362">
        <v>1</v>
      </c>
      <c r="BC1362">
        <v>1</v>
      </c>
      <c r="BD1362">
        <v>1</v>
      </c>
      <c r="BE1362">
        <v>1</v>
      </c>
      <c r="BF1362">
        <v>1</v>
      </c>
      <c r="BG1362">
        <v>1</v>
      </c>
      <c r="BH1362">
        <v>1</v>
      </c>
      <c r="BI1362">
        <v>1</v>
      </c>
      <c r="BJ1362">
        <v>1</v>
      </c>
      <c r="BK1362">
        <v>1</v>
      </c>
      <c r="BL1362">
        <v>1</v>
      </c>
      <c r="BM1362">
        <v>1</v>
      </c>
      <c r="BN1362">
        <v>1</v>
      </c>
      <c r="BO1362">
        <v>1</v>
      </c>
      <c r="BP1362">
        <v>1</v>
      </c>
      <c r="BQ1362">
        <v>1</v>
      </c>
      <c r="BR1362">
        <v>1</v>
      </c>
      <c r="BS1362">
        <v>1</v>
      </c>
      <c r="BT1362">
        <v>1</v>
      </c>
      <c r="BU1362">
        <v>1</v>
      </c>
      <c r="BV1362">
        <v>1</v>
      </c>
      <c r="BW1362">
        <v>1</v>
      </c>
    </row>
    <row r="1363" spans="1:75" x14ac:dyDescent="0.25">
      <c r="A1363">
        <v>2449000</v>
      </c>
      <c r="B1363">
        <v>2</v>
      </c>
      <c r="C1363" s="1">
        <v>32599</v>
      </c>
      <c r="D1363">
        <v>1</v>
      </c>
      <c r="E1363">
        <v>38.200000000000003</v>
      </c>
      <c r="F1363">
        <v>89</v>
      </c>
      <c r="G1363">
        <v>1</v>
      </c>
      <c r="H1363">
        <v>12</v>
      </c>
      <c r="I1363">
        <v>1</v>
      </c>
      <c r="J1363">
        <v>1</v>
      </c>
      <c r="K1363">
        <v>0</v>
      </c>
      <c r="L1363">
        <v>1351.59997558594</v>
      </c>
      <c r="M1363">
        <v>1</v>
      </c>
      <c r="N1363">
        <v>38.200000000000003</v>
      </c>
      <c r="O1363">
        <v>21</v>
      </c>
      <c r="P1363">
        <v>3.1</v>
      </c>
      <c r="Q1363">
        <v>0</v>
      </c>
      <c r="R1363">
        <v>0</v>
      </c>
      <c r="S1363">
        <v>1.7</v>
      </c>
      <c r="T1363">
        <v>0</v>
      </c>
      <c r="U1363">
        <v>0</v>
      </c>
      <c r="V1363">
        <v>0</v>
      </c>
      <c r="W1363">
        <v>0</v>
      </c>
      <c r="X1363">
        <v>0</v>
      </c>
      <c r="Y1363">
        <v>1.2</v>
      </c>
      <c r="Z1363">
        <v>5.9</v>
      </c>
      <c r="AA1363">
        <v>0</v>
      </c>
      <c r="AB1363">
        <v>0</v>
      </c>
      <c r="AC1363">
        <v>0</v>
      </c>
      <c r="AD1363">
        <v>0</v>
      </c>
      <c r="AE1363">
        <v>1.2</v>
      </c>
      <c r="AF1363">
        <v>0.8</v>
      </c>
      <c r="AG1363">
        <v>0</v>
      </c>
      <c r="AH1363">
        <v>0</v>
      </c>
      <c r="AI1363">
        <v>0</v>
      </c>
      <c r="AJ1363">
        <v>0</v>
      </c>
      <c r="AK1363">
        <v>0</v>
      </c>
      <c r="AL1363">
        <v>0</v>
      </c>
      <c r="AM1363">
        <v>0</v>
      </c>
      <c r="AN1363">
        <v>9.6999999999999993</v>
      </c>
      <c r="AO1363">
        <v>1.1000000000000001</v>
      </c>
      <c r="AP1363">
        <v>3.6</v>
      </c>
      <c r="AQ1363">
        <v>1.5</v>
      </c>
      <c r="AS1363">
        <v>1</v>
      </c>
      <c r="AT1363">
        <v>1</v>
      </c>
      <c r="AU1363">
        <v>1</v>
      </c>
      <c r="AV1363">
        <v>1</v>
      </c>
      <c r="AW1363">
        <v>1</v>
      </c>
      <c r="AX1363">
        <v>1</v>
      </c>
      <c r="AY1363">
        <v>1</v>
      </c>
      <c r="AZ1363">
        <v>1</v>
      </c>
      <c r="BA1363">
        <v>1</v>
      </c>
      <c r="BB1363">
        <v>1</v>
      </c>
      <c r="BC1363">
        <v>1</v>
      </c>
      <c r="BD1363">
        <v>1</v>
      </c>
      <c r="BE1363">
        <v>1</v>
      </c>
      <c r="BF1363">
        <v>1</v>
      </c>
      <c r="BG1363">
        <v>1</v>
      </c>
      <c r="BH1363">
        <v>1</v>
      </c>
      <c r="BI1363">
        <v>1</v>
      </c>
      <c r="BJ1363">
        <v>1</v>
      </c>
      <c r="BK1363">
        <v>1</v>
      </c>
      <c r="BL1363">
        <v>1</v>
      </c>
      <c r="BM1363">
        <v>1</v>
      </c>
      <c r="BN1363">
        <v>1</v>
      </c>
      <c r="BO1363">
        <v>1</v>
      </c>
      <c r="BP1363">
        <v>1</v>
      </c>
      <c r="BQ1363">
        <v>1</v>
      </c>
      <c r="BR1363">
        <v>1</v>
      </c>
      <c r="BS1363">
        <v>1</v>
      </c>
      <c r="BT1363">
        <v>1</v>
      </c>
      <c r="BU1363">
        <v>1</v>
      </c>
      <c r="BV1363">
        <v>1</v>
      </c>
      <c r="BW1363">
        <v>0</v>
      </c>
    </row>
    <row r="1364" spans="1:75" x14ac:dyDescent="0.25">
      <c r="A1364">
        <v>2449000</v>
      </c>
      <c r="B1364">
        <v>2</v>
      </c>
      <c r="C1364" s="1">
        <v>32629</v>
      </c>
      <c r="D1364">
        <v>1</v>
      </c>
      <c r="E1364">
        <v>38.4</v>
      </c>
      <c r="F1364">
        <v>111.4</v>
      </c>
      <c r="G1364">
        <v>5</v>
      </c>
      <c r="H1364">
        <v>8</v>
      </c>
      <c r="I1364">
        <v>1</v>
      </c>
      <c r="J1364">
        <v>1</v>
      </c>
      <c r="K1364">
        <v>0</v>
      </c>
      <c r="L1364">
        <v>1351.59997558594</v>
      </c>
      <c r="M1364">
        <v>1</v>
      </c>
      <c r="N1364">
        <v>26.7</v>
      </c>
      <c r="O1364">
        <v>23.4</v>
      </c>
      <c r="P1364">
        <v>6</v>
      </c>
      <c r="Q1364">
        <v>0</v>
      </c>
      <c r="R1364">
        <v>38.4</v>
      </c>
      <c r="S1364">
        <v>0</v>
      </c>
      <c r="T1364">
        <v>0</v>
      </c>
      <c r="U1364">
        <v>0</v>
      </c>
      <c r="V1364">
        <v>5.5</v>
      </c>
      <c r="W1364">
        <v>0</v>
      </c>
      <c r="X1364">
        <v>0</v>
      </c>
      <c r="Y1364">
        <v>0</v>
      </c>
      <c r="Z1364">
        <v>0</v>
      </c>
      <c r="AA1364">
        <v>0</v>
      </c>
      <c r="AB1364">
        <v>0</v>
      </c>
      <c r="AC1364">
        <v>0</v>
      </c>
      <c r="AD1364">
        <v>0</v>
      </c>
      <c r="AE1364">
        <v>0</v>
      </c>
      <c r="AF1364">
        <v>6.6</v>
      </c>
      <c r="AG1364">
        <v>0</v>
      </c>
      <c r="AH1364">
        <v>0</v>
      </c>
      <c r="AI1364">
        <v>0</v>
      </c>
      <c r="AJ1364">
        <v>0</v>
      </c>
      <c r="AK1364">
        <v>0</v>
      </c>
      <c r="AL1364">
        <v>1.2</v>
      </c>
      <c r="AM1364">
        <v>3.6</v>
      </c>
      <c r="AN1364">
        <v>0</v>
      </c>
      <c r="AO1364">
        <v>0</v>
      </c>
      <c r="AP1364">
        <v>0</v>
      </c>
      <c r="AQ1364">
        <v>0</v>
      </c>
      <c r="AR1364">
        <v>0</v>
      </c>
      <c r="AS1364">
        <v>1</v>
      </c>
      <c r="AT1364">
        <v>1</v>
      </c>
      <c r="AU1364">
        <v>1</v>
      </c>
      <c r="AV1364">
        <v>1</v>
      </c>
      <c r="AW1364">
        <v>1</v>
      </c>
      <c r="AX1364">
        <v>1</v>
      </c>
      <c r="AY1364">
        <v>1</v>
      </c>
      <c r="AZ1364">
        <v>1</v>
      </c>
      <c r="BA1364">
        <v>1</v>
      </c>
      <c r="BB1364">
        <v>1</v>
      </c>
      <c r="BC1364">
        <v>1</v>
      </c>
      <c r="BD1364">
        <v>1</v>
      </c>
      <c r="BE1364">
        <v>1</v>
      </c>
      <c r="BF1364">
        <v>1</v>
      </c>
      <c r="BG1364">
        <v>1</v>
      </c>
      <c r="BH1364">
        <v>1</v>
      </c>
      <c r="BI1364">
        <v>1</v>
      </c>
      <c r="BJ1364">
        <v>1</v>
      </c>
      <c r="BK1364">
        <v>1</v>
      </c>
      <c r="BL1364">
        <v>1</v>
      </c>
      <c r="BM1364">
        <v>1</v>
      </c>
      <c r="BN1364">
        <v>1</v>
      </c>
      <c r="BO1364">
        <v>1</v>
      </c>
      <c r="BP1364">
        <v>1</v>
      </c>
      <c r="BQ1364">
        <v>1</v>
      </c>
      <c r="BR1364">
        <v>1</v>
      </c>
      <c r="BS1364">
        <v>1</v>
      </c>
      <c r="BT1364">
        <v>1</v>
      </c>
      <c r="BU1364">
        <v>1</v>
      </c>
      <c r="BV1364">
        <v>1</v>
      </c>
      <c r="BW1364">
        <v>1</v>
      </c>
    </row>
    <row r="1365" spans="1:75" x14ac:dyDescent="0.25">
      <c r="A1365">
        <v>2449000</v>
      </c>
      <c r="B1365">
        <v>2</v>
      </c>
      <c r="C1365" s="1">
        <v>32660</v>
      </c>
      <c r="D1365">
        <v>1</v>
      </c>
      <c r="E1365">
        <v>47.5</v>
      </c>
      <c r="F1365">
        <v>80.400000000000006</v>
      </c>
      <c r="G1365">
        <v>12</v>
      </c>
      <c r="H1365">
        <v>6</v>
      </c>
      <c r="I1365">
        <v>1</v>
      </c>
      <c r="J1365">
        <v>1</v>
      </c>
      <c r="K1365">
        <v>0</v>
      </c>
      <c r="L1365">
        <v>1351.59997558594</v>
      </c>
      <c r="M1365">
        <v>1</v>
      </c>
      <c r="N1365">
        <v>0</v>
      </c>
      <c r="O1365">
        <v>0</v>
      </c>
      <c r="P1365">
        <v>0</v>
      </c>
      <c r="Q1365">
        <v>0</v>
      </c>
      <c r="R1365">
        <v>0</v>
      </c>
      <c r="S1365">
        <v>0</v>
      </c>
      <c r="T1365">
        <v>0</v>
      </c>
      <c r="U1365">
        <v>13.2</v>
      </c>
      <c r="V1365">
        <v>0</v>
      </c>
      <c r="W1365">
        <v>0</v>
      </c>
      <c r="X1365">
        <v>0</v>
      </c>
      <c r="Y1365">
        <v>47.5</v>
      </c>
      <c r="Z1365">
        <v>0</v>
      </c>
      <c r="AA1365">
        <v>0</v>
      </c>
      <c r="AB1365">
        <v>0.3</v>
      </c>
      <c r="AC1365">
        <v>6.7</v>
      </c>
      <c r="AD1365">
        <v>0</v>
      </c>
      <c r="AE1365">
        <v>0</v>
      </c>
      <c r="AF1365">
        <v>0</v>
      </c>
      <c r="AG1365">
        <v>0</v>
      </c>
      <c r="AH1365">
        <v>0</v>
      </c>
      <c r="AI1365">
        <v>0</v>
      </c>
      <c r="AJ1365">
        <v>0</v>
      </c>
      <c r="AK1365">
        <v>0</v>
      </c>
      <c r="AL1365">
        <v>8.3000000000000007</v>
      </c>
      <c r="AM1365">
        <v>0</v>
      </c>
      <c r="AN1365">
        <v>0</v>
      </c>
      <c r="AO1365">
        <v>4.4000000000000004</v>
      </c>
      <c r="AP1365">
        <v>0</v>
      </c>
      <c r="AQ1365">
        <v>0</v>
      </c>
      <c r="AS1365">
        <v>1</v>
      </c>
      <c r="AT1365">
        <v>1</v>
      </c>
      <c r="AU1365">
        <v>1</v>
      </c>
      <c r="AV1365">
        <v>1</v>
      </c>
      <c r="AW1365">
        <v>1</v>
      </c>
      <c r="AX1365">
        <v>1</v>
      </c>
      <c r="AY1365">
        <v>1</v>
      </c>
      <c r="AZ1365">
        <v>1</v>
      </c>
      <c r="BA1365">
        <v>1</v>
      </c>
      <c r="BB1365">
        <v>1</v>
      </c>
      <c r="BC1365">
        <v>1</v>
      </c>
      <c r="BD1365">
        <v>1</v>
      </c>
      <c r="BE1365">
        <v>1</v>
      </c>
      <c r="BF1365">
        <v>1</v>
      </c>
      <c r="BG1365">
        <v>1</v>
      </c>
      <c r="BH1365">
        <v>1</v>
      </c>
      <c r="BI1365">
        <v>1</v>
      </c>
      <c r="BJ1365">
        <v>1</v>
      </c>
      <c r="BK1365">
        <v>1</v>
      </c>
      <c r="BL1365">
        <v>1</v>
      </c>
      <c r="BM1365">
        <v>1</v>
      </c>
      <c r="BN1365">
        <v>1</v>
      </c>
      <c r="BO1365">
        <v>1</v>
      </c>
      <c r="BP1365">
        <v>1</v>
      </c>
      <c r="BQ1365">
        <v>1</v>
      </c>
      <c r="BR1365">
        <v>1</v>
      </c>
      <c r="BS1365">
        <v>1</v>
      </c>
      <c r="BT1365">
        <v>1</v>
      </c>
      <c r="BU1365">
        <v>1</v>
      </c>
      <c r="BV1365">
        <v>1</v>
      </c>
      <c r="BW1365">
        <v>0</v>
      </c>
    </row>
    <row r="1366" spans="1:75" x14ac:dyDescent="0.25">
      <c r="A1366">
        <v>2449000</v>
      </c>
      <c r="B1366">
        <v>2</v>
      </c>
      <c r="C1366" s="1">
        <v>32690</v>
      </c>
      <c r="D1366">
        <v>1</v>
      </c>
      <c r="E1366">
        <v>90.3</v>
      </c>
      <c r="F1366">
        <v>171.4</v>
      </c>
      <c r="G1366">
        <v>26</v>
      </c>
      <c r="H1366">
        <v>5</v>
      </c>
      <c r="I1366">
        <v>1</v>
      </c>
      <c r="J1366">
        <v>1</v>
      </c>
      <c r="K1366">
        <v>0</v>
      </c>
      <c r="L1366">
        <v>1351.59997558594</v>
      </c>
      <c r="M1366">
        <v>1</v>
      </c>
      <c r="N1366">
        <v>0</v>
      </c>
      <c r="O1366">
        <v>0</v>
      </c>
      <c r="P1366">
        <v>1.7</v>
      </c>
      <c r="Q1366">
        <v>0</v>
      </c>
      <c r="R1366">
        <v>0</v>
      </c>
      <c r="S1366">
        <v>31.2</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90.3</v>
      </c>
      <c r="AN1366">
        <v>12.3</v>
      </c>
      <c r="AO1366">
        <v>0</v>
      </c>
      <c r="AP1366">
        <v>0</v>
      </c>
      <c r="AQ1366">
        <v>35.9</v>
      </c>
      <c r="AR1366">
        <v>0</v>
      </c>
      <c r="AS1366">
        <v>1</v>
      </c>
      <c r="AT1366">
        <v>1</v>
      </c>
      <c r="AU1366">
        <v>1</v>
      </c>
      <c r="AV1366">
        <v>1</v>
      </c>
      <c r="AW1366">
        <v>1</v>
      </c>
      <c r="AX1366">
        <v>1</v>
      </c>
      <c r="AY1366">
        <v>1</v>
      </c>
      <c r="AZ1366">
        <v>1</v>
      </c>
      <c r="BA1366">
        <v>1</v>
      </c>
      <c r="BB1366">
        <v>1</v>
      </c>
      <c r="BC1366">
        <v>1</v>
      </c>
      <c r="BD1366">
        <v>1</v>
      </c>
      <c r="BE1366">
        <v>1</v>
      </c>
      <c r="BF1366">
        <v>1</v>
      </c>
      <c r="BG1366">
        <v>1</v>
      </c>
      <c r="BH1366">
        <v>1</v>
      </c>
      <c r="BI1366">
        <v>1</v>
      </c>
      <c r="BJ1366">
        <v>1</v>
      </c>
      <c r="BK1366">
        <v>1</v>
      </c>
      <c r="BL1366">
        <v>1</v>
      </c>
      <c r="BM1366">
        <v>1</v>
      </c>
      <c r="BN1366">
        <v>1</v>
      </c>
      <c r="BO1366">
        <v>1</v>
      </c>
      <c r="BP1366">
        <v>1</v>
      </c>
      <c r="BQ1366">
        <v>1</v>
      </c>
      <c r="BR1366">
        <v>1</v>
      </c>
      <c r="BS1366">
        <v>1</v>
      </c>
      <c r="BT1366">
        <v>1</v>
      </c>
      <c r="BU1366">
        <v>1</v>
      </c>
      <c r="BV1366">
        <v>1</v>
      </c>
      <c r="BW1366">
        <v>1</v>
      </c>
    </row>
    <row r="1367" spans="1:75" x14ac:dyDescent="0.25">
      <c r="A1367">
        <v>2449000</v>
      </c>
      <c r="B1367">
        <v>2</v>
      </c>
      <c r="C1367" s="1">
        <v>32721</v>
      </c>
      <c r="D1367">
        <v>1</v>
      </c>
      <c r="E1367">
        <v>6.3</v>
      </c>
      <c r="F1367">
        <v>18.100000000000001</v>
      </c>
      <c r="G1367">
        <v>26</v>
      </c>
      <c r="H1367">
        <v>5</v>
      </c>
      <c r="I1367">
        <v>1</v>
      </c>
      <c r="J1367">
        <v>1</v>
      </c>
      <c r="K1367">
        <v>0</v>
      </c>
      <c r="L1367">
        <v>1351.59997558594</v>
      </c>
      <c r="M1367">
        <v>1</v>
      </c>
      <c r="N1367">
        <v>0</v>
      </c>
      <c r="O1367">
        <v>0</v>
      </c>
      <c r="P1367">
        <v>0</v>
      </c>
      <c r="Q1367">
        <v>0</v>
      </c>
      <c r="R1367">
        <v>1.5</v>
      </c>
      <c r="S1367">
        <v>0</v>
      </c>
      <c r="T1367">
        <v>0</v>
      </c>
      <c r="U1367">
        <v>0</v>
      </c>
      <c r="V1367">
        <v>0</v>
      </c>
      <c r="W1367">
        <v>0</v>
      </c>
      <c r="X1367">
        <v>0</v>
      </c>
      <c r="Y1367">
        <v>0</v>
      </c>
      <c r="Z1367">
        <v>0</v>
      </c>
      <c r="AA1367">
        <v>0</v>
      </c>
      <c r="AB1367">
        <v>0</v>
      </c>
      <c r="AC1367">
        <v>0</v>
      </c>
      <c r="AD1367">
        <v>0</v>
      </c>
      <c r="AE1367">
        <v>0</v>
      </c>
      <c r="AF1367">
        <v>0</v>
      </c>
      <c r="AG1367">
        <v>0</v>
      </c>
      <c r="AH1367">
        <v>0</v>
      </c>
      <c r="AI1367">
        <v>3.3</v>
      </c>
      <c r="AJ1367">
        <v>0</v>
      </c>
      <c r="AK1367">
        <v>5.3</v>
      </c>
      <c r="AL1367">
        <v>0</v>
      </c>
      <c r="AM1367">
        <v>6.3</v>
      </c>
      <c r="AN1367">
        <v>0</v>
      </c>
      <c r="AO1367">
        <v>1.7</v>
      </c>
      <c r="AP1367">
        <v>0</v>
      </c>
      <c r="AQ1367">
        <v>0</v>
      </c>
      <c r="AR1367">
        <v>0</v>
      </c>
      <c r="AS1367">
        <v>1</v>
      </c>
      <c r="AT1367">
        <v>1</v>
      </c>
      <c r="AU1367">
        <v>1</v>
      </c>
      <c r="AV1367">
        <v>1</v>
      </c>
      <c r="AW1367">
        <v>1</v>
      </c>
      <c r="AX1367">
        <v>1</v>
      </c>
      <c r="AY1367">
        <v>1</v>
      </c>
      <c r="AZ1367">
        <v>1</v>
      </c>
      <c r="BA1367">
        <v>1</v>
      </c>
      <c r="BB1367">
        <v>1</v>
      </c>
      <c r="BC1367">
        <v>1</v>
      </c>
      <c r="BD1367">
        <v>1</v>
      </c>
      <c r="BE1367">
        <v>1</v>
      </c>
      <c r="BF1367">
        <v>1</v>
      </c>
      <c r="BG1367">
        <v>1</v>
      </c>
      <c r="BH1367">
        <v>1</v>
      </c>
      <c r="BI1367">
        <v>1</v>
      </c>
      <c r="BJ1367">
        <v>1</v>
      </c>
      <c r="BK1367">
        <v>1</v>
      </c>
      <c r="BL1367">
        <v>1</v>
      </c>
      <c r="BM1367">
        <v>1</v>
      </c>
      <c r="BN1367">
        <v>1</v>
      </c>
      <c r="BO1367">
        <v>1</v>
      </c>
      <c r="BP1367">
        <v>1</v>
      </c>
      <c r="BQ1367">
        <v>1</v>
      </c>
      <c r="BR1367">
        <v>1</v>
      </c>
      <c r="BS1367">
        <v>1</v>
      </c>
      <c r="BT1367">
        <v>1</v>
      </c>
      <c r="BU1367">
        <v>1</v>
      </c>
      <c r="BV1367">
        <v>1</v>
      </c>
      <c r="BW1367">
        <v>1</v>
      </c>
    </row>
    <row r="1368" spans="1:75" x14ac:dyDescent="0.25">
      <c r="A1368">
        <v>2449000</v>
      </c>
      <c r="B1368">
        <v>2</v>
      </c>
      <c r="C1368" s="1">
        <v>32752</v>
      </c>
      <c r="D1368">
        <v>1</v>
      </c>
      <c r="E1368">
        <v>35.200000000000003</v>
      </c>
      <c r="F1368">
        <v>123</v>
      </c>
      <c r="G1368">
        <v>11</v>
      </c>
      <c r="H1368">
        <v>10</v>
      </c>
      <c r="I1368">
        <v>1</v>
      </c>
      <c r="J1368">
        <v>1</v>
      </c>
      <c r="K1368">
        <v>0</v>
      </c>
      <c r="L1368">
        <v>1351.59997558594</v>
      </c>
      <c r="M1368">
        <v>1</v>
      </c>
      <c r="N1368">
        <v>10</v>
      </c>
      <c r="O1368">
        <v>0</v>
      </c>
      <c r="P1368">
        <v>0</v>
      </c>
      <c r="Q1368">
        <v>0</v>
      </c>
      <c r="R1368">
        <v>0</v>
      </c>
      <c r="S1368">
        <v>0</v>
      </c>
      <c r="T1368">
        <v>6.6</v>
      </c>
      <c r="U1368">
        <v>2.2999999999999998</v>
      </c>
      <c r="V1368">
        <v>0</v>
      </c>
      <c r="W1368">
        <v>16.7</v>
      </c>
      <c r="X1368">
        <v>35.200000000000003</v>
      </c>
      <c r="Y1368">
        <v>0</v>
      </c>
      <c r="Z1368">
        <v>20.9</v>
      </c>
      <c r="AA1368">
        <v>10.4</v>
      </c>
      <c r="AB1368">
        <v>0</v>
      </c>
      <c r="AC1368">
        <v>0</v>
      </c>
      <c r="AD1368">
        <v>0</v>
      </c>
      <c r="AE1368">
        <v>0</v>
      </c>
      <c r="AF1368">
        <v>0</v>
      </c>
      <c r="AG1368">
        <v>0</v>
      </c>
      <c r="AH1368">
        <v>0</v>
      </c>
      <c r="AI1368">
        <v>0</v>
      </c>
      <c r="AJ1368">
        <v>0</v>
      </c>
      <c r="AK1368">
        <v>0</v>
      </c>
      <c r="AL1368">
        <v>16.899999999999999</v>
      </c>
      <c r="AM1368">
        <v>0</v>
      </c>
      <c r="AN1368">
        <v>1.8</v>
      </c>
      <c r="AO1368">
        <v>2.2000000000000002</v>
      </c>
      <c r="AP1368">
        <v>0</v>
      </c>
      <c r="AQ1368">
        <v>0</v>
      </c>
      <c r="AS1368">
        <v>1</v>
      </c>
      <c r="AT1368">
        <v>1</v>
      </c>
      <c r="AU1368">
        <v>1</v>
      </c>
      <c r="AV1368">
        <v>1</v>
      </c>
      <c r="AW1368">
        <v>1</v>
      </c>
      <c r="AX1368">
        <v>1</v>
      </c>
      <c r="AY1368">
        <v>1</v>
      </c>
      <c r="AZ1368">
        <v>1</v>
      </c>
      <c r="BA1368">
        <v>1</v>
      </c>
      <c r="BB1368">
        <v>1</v>
      </c>
      <c r="BC1368">
        <v>1</v>
      </c>
      <c r="BD1368">
        <v>1</v>
      </c>
      <c r="BE1368">
        <v>1</v>
      </c>
      <c r="BF1368">
        <v>1</v>
      </c>
      <c r="BG1368">
        <v>1</v>
      </c>
      <c r="BH1368">
        <v>1</v>
      </c>
      <c r="BI1368">
        <v>1</v>
      </c>
      <c r="BJ1368">
        <v>1</v>
      </c>
      <c r="BK1368">
        <v>1</v>
      </c>
      <c r="BL1368">
        <v>1</v>
      </c>
      <c r="BM1368">
        <v>1</v>
      </c>
      <c r="BN1368">
        <v>1</v>
      </c>
      <c r="BO1368">
        <v>1</v>
      </c>
      <c r="BP1368">
        <v>1</v>
      </c>
      <c r="BQ1368">
        <v>1</v>
      </c>
      <c r="BR1368">
        <v>1</v>
      </c>
      <c r="BS1368">
        <v>1</v>
      </c>
      <c r="BT1368">
        <v>1</v>
      </c>
      <c r="BU1368">
        <v>1</v>
      </c>
      <c r="BV1368">
        <v>1</v>
      </c>
      <c r="BW1368">
        <v>0</v>
      </c>
    </row>
    <row r="1369" spans="1:75" x14ac:dyDescent="0.25">
      <c r="A1369">
        <v>2449000</v>
      </c>
      <c r="B1369">
        <v>2</v>
      </c>
      <c r="C1369" s="1">
        <v>32782</v>
      </c>
      <c r="D1369">
        <v>1</v>
      </c>
      <c r="E1369">
        <v>18.2</v>
      </c>
      <c r="F1369">
        <v>50.8</v>
      </c>
      <c r="G1369">
        <v>27</v>
      </c>
      <c r="H1369">
        <v>5</v>
      </c>
      <c r="I1369">
        <v>1</v>
      </c>
      <c r="J1369">
        <v>1</v>
      </c>
      <c r="K1369">
        <v>0</v>
      </c>
      <c r="L1369">
        <v>1351.59997558594</v>
      </c>
      <c r="M1369">
        <v>1</v>
      </c>
      <c r="N1369">
        <v>0</v>
      </c>
      <c r="O1369">
        <v>0</v>
      </c>
      <c r="P1369">
        <v>0</v>
      </c>
      <c r="Q1369">
        <v>16.399999999999999</v>
      </c>
      <c r="R1369">
        <v>0</v>
      </c>
      <c r="S1369">
        <v>0</v>
      </c>
      <c r="T1369">
        <v>0</v>
      </c>
      <c r="U1369">
        <v>0</v>
      </c>
      <c r="V1369">
        <v>0</v>
      </c>
      <c r="W1369">
        <v>0</v>
      </c>
      <c r="X1369">
        <v>9.6999999999999993</v>
      </c>
      <c r="Y1369">
        <v>2.2999999999999998</v>
      </c>
      <c r="Z1369">
        <v>0</v>
      </c>
      <c r="AA1369">
        <v>0</v>
      </c>
      <c r="AB1369">
        <v>0</v>
      </c>
      <c r="AC1369">
        <v>0</v>
      </c>
      <c r="AD1369">
        <v>0</v>
      </c>
      <c r="AE1369">
        <v>0</v>
      </c>
      <c r="AF1369">
        <v>0</v>
      </c>
      <c r="AG1369">
        <v>0</v>
      </c>
      <c r="AH1369">
        <v>0</v>
      </c>
      <c r="AI1369">
        <v>0</v>
      </c>
      <c r="AJ1369">
        <v>0</v>
      </c>
      <c r="AK1369">
        <v>0</v>
      </c>
      <c r="AL1369">
        <v>0</v>
      </c>
      <c r="AM1369">
        <v>4.2</v>
      </c>
      <c r="AN1369">
        <v>18.2</v>
      </c>
      <c r="AO1369">
        <v>0</v>
      </c>
      <c r="AP1369">
        <v>0</v>
      </c>
      <c r="AQ1369">
        <v>0</v>
      </c>
      <c r="AR1369">
        <v>0</v>
      </c>
      <c r="AS1369">
        <v>1</v>
      </c>
      <c r="AT1369">
        <v>1</v>
      </c>
      <c r="AU1369">
        <v>1</v>
      </c>
      <c r="AV1369">
        <v>1</v>
      </c>
      <c r="AW1369">
        <v>1</v>
      </c>
      <c r="AX1369">
        <v>1</v>
      </c>
      <c r="AY1369">
        <v>1</v>
      </c>
      <c r="AZ1369">
        <v>1</v>
      </c>
      <c r="BA1369">
        <v>1</v>
      </c>
      <c r="BB1369">
        <v>1</v>
      </c>
      <c r="BC1369">
        <v>1</v>
      </c>
      <c r="BD1369">
        <v>1</v>
      </c>
      <c r="BE1369">
        <v>1</v>
      </c>
      <c r="BF1369">
        <v>1</v>
      </c>
      <c r="BG1369">
        <v>1</v>
      </c>
      <c r="BH1369">
        <v>1</v>
      </c>
      <c r="BI1369">
        <v>1</v>
      </c>
      <c r="BJ1369">
        <v>1</v>
      </c>
      <c r="BK1369">
        <v>1</v>
      </c>
      <c r="BL1369">
        <v>1</v>
      </c>
      <c r="BM1369">
        <v>1</v>
      </c>
      <c r="BN1369">
        <v>1</v>
      </c>
      <c r="BO1369">
        <v>1</v>
      </c>
      <c r="BP1369">
        <v>1</v>
      </c>
      <c r="BQ1369">
        <v>1</v>
      </c>
      <c r="BR1369">
        <v>1</v>
      </c>
      <c r="BS1369">
        <v>1</v>
      </c>
      <c r="BT1369">
        <v>1</v>
      </c>
      <c r="BU1369">
        <v>1</v>
      </c>
      <c r="BV1369">
        <v>1</v>
      </c>
      <c r="BW1369">
        <v>1</v>
      </c>
    </row>
    <row r="1370" spans="1:75" x14ac:dyDescent="0.25">
      <c r="A1370">
        <v>2449000</v>
      </c>
      <c r="B1370">
        <v>2</v>
      </c>
      <c r="C1370" s="1">
        <v>32813</v>
      </c>
      <c r="D1370">
        <v>1</v>
      </c>
      <c r="E1370">
        <v>42.5</v>
      </c>
      <c r="F1370">
        <v>67.599999999999994</v>
      </c>
      <c r="G1370">
        <v>12</v>
      </c>
      <c r="H1370">
        <v>7</v>
      </c>
      <c r="I1370">
        <v>1</v>
      </c>
      <c r="J1370">
        <v>1</v>
      </c>
      <c r="K1370">
        <v>0</v>
      </c>
      <c r="L1370">
        <v>1351.59997558594</v>
      </c>
      <c r="M1370">
        <v>1</v>
      </c>
      <c r="N1370">
        <v>0</v>
      </c>
      <c r="O1370">
        <v>0</v>
      </c>
      <c r="P1370">
        <v>0</v>
      </c>
      <c r="Q1370">
        <v>1.4</v>
      </c>
      <c r="R1370">
        <v>0</v>
      </c>
      <c r="S1370">
        <v>0</v>
      </c>
      <c r="T1370">
        <v>0</v>
      </c>
      <c r="U1370">
        <v>0</v>
      </c>
      <c r="V1370">
        <v>0</v>
      </c>
      <c r="W1370">
        <v>0</v>
      </c>
      <c r="X1370">
        <v>0</v>
      </c>
      <c r="Y1370">
        <v>42.5</v>
      </c>
      <c r="Z1370">
        <v>0</v>
      </c>
      <c r="AA1370">
        <v>0</v>
      </c>
      <c r="AB1370">
        <v>0</v>
      </c>
      <c r="AC1370">
        <v>0</v>
      </c>
      <c r="AD1370">
        <v>0</v>
      </c>
      <c r="AE1370">
        <v>0</v>
      </c>
      <c r="AF1370">
        <v>0</v>
      </c>
      <c r="AG1370">
        <v>0</v>
      </c>
      <c r="AH1370">
        <v>0</v>
      </c>
      <c r="AI1370">
        <v>11.9</v>
      </c>
      <c r="AJ1370">
        <v>0</v>
      </c>
      <c r="AK1370">
        <v>0.7</v>
      </c>
      <c r="AL1370">
        <v>8.8000000000000007</v>
      </c>
      <c r="AM1370">
        <v>0</v>
      </c>
      <c r="AN1370">
        <v>0</v>
      </c>
      <c r="AO1370">
        <v>2.1</v>
      </c>
      <c r="AP1370">
        <v>0</v>
      </c>
      <c r="AQ1370">
        <v>0.2</v>
      </c>
      <c r="AS1370">
        <v>1</v>
      </c>
      <c r="AT1370">
        <v>1</v>
      </c>
      <c r="AU1370">
        <v>1</v>
      </c>
      <c r="AV1370">
        <v>1</v>
      </c>
      <c r="AW1370">
        <v>1</v>
      </c>
      <c r="AX1370">
        <v>1</v>
      </c>
      <c r="AY1370">
        <v>1</v>
      </c>
      <c r="AZ1370">
        <v>1</v>
      </c>
      <c r="BA1370">
        <v>1</v>
      </c>
      <c r="BB1370">
        <v>1</v>
      </c>
      <c r="BC1370">
        <v>1</v>
      </c>
      <c r="BD1370">
        <v>1</v>
      </c>
      <c r="BE1370">
        <v>1</v>
      </c>
      <c r="BF1370">
        <v>1</v>
      </c>
      <c r="BG1370">
        <v>1</v>
      </c>
      <c r="BH1370">
        <v>1</v>
      </c>
      <c r="BI1370">
        <v>1</v>
      </c>
      <c r="BJ1370">
        <v>1</v>
      </c>
      <c r="BK1370">
        <v>1</v>
      </c>
      <c r="BL1370">
        <v>1</v>
      </c>
      <c r="BM1370">
        <v>1</v>
      </c>
      <c r="BN1370">
        <v>1</v>
      </c>
      <c r="BO1370">
        <v>1</v>
      </c>
      <c r="BP1370">
        <v>1</v>
      </c>
      <c r="BQ1370">
        <v>1</v>
      </c>
      <c r="BR1370">
        <v>1</v>
      </c>
      <c r="BS1370">
        <v>1</v>
      </c>
      <c r="BT1370">
        <v>1</v>
      </c>
      <c r="BU1370">
        <v>1</v>
      </c>
      <c r="BV1370">
        <v>1</v>
      </c>
      <c r="BW1370">
        <v>0</v>
      </c>
    </row>
    <row r="1371" spans="1:75" x14ac:dyDescent="0.25">
      <c r="A1371">
        <v>2449000</v>
      </c>
      <c r="B1371">
        <v>2</v>
      </c>
      <c r="C1371" s="1">
        <v>32843</v>
      </c>
      <c r="D1371">
        <v>1</v>
      </c>
      <c r="E1371">
        <v>53.7</v>
      </c>
      <c r="F1371">
        <v>168.1</v>
      </c>
      <c r="G1371">
        <v>30</v>
      </c>
      <c r="H1371">
        <v>11</v>
      </c>
      <c r="I1371">
        <v>1</v>
      </c>
      <c r="J1371">
        <v>1</v>
      </c>
      <c r="K1371">
        <v>0</v>
      </c>
      <c r="L1371">
        <v>1351.59997558594</v>
      </c>
      <c r="M1371">
        <v>1</v>
      </c>
      <c r="N1371">
        <v>0</v>
      </c>
      <c r="O1371">
        <v>1</v>
      </c>
      <c r="P1371">
        <v>0</v>
      </c>
      <c r="Q1371">
        <v>0</v>
      </c>
      <c r="R1371">
        <v>0</v>
      </c>
      <c r="S1371">
        <v>0</v>
      </c>
      <c r="T1371">
        <v>0</v>
      </c>
      <c r="U1371">
        <v>0</v>
      </c>
      <c r="V1371">
        <v>0</v>
      </c>
      <c r="W1371">
        <v>0.5</v>
      </c>
      <c r="X1371">
        <v>0</v>
      </c>
      <c r="Y1371">
        <v>0</v>
      </c>
      <c r="Z1371">
        <v>13.5</v>
      </c>
      <c r="AA1371">
        <v>18.3</v>
      </c>
      <c r="AB1371">
        <v>0</v>
      </c>
      <c r="AC1371">
        <v>0</v>
      </c>
      <c r="AD1371">
        <v>0</v>
      </c>
      <c r="AE1371">
        <v>0.3</v>
      </c>
      <c r="AF1371">
        <v>9.8000000000000007</v>
      </c>
      <c r="AG1371">
        <v>0</v>
      </c>
      <c r="AH1371">
        <v>0</v>
      </c>
      <c r="AI1371">
        <v>0</v>
      </c>
      <c r="AJ1371">
        <v>0</v>
      </c>
      <c r="AK1371">
        <v>0</v>
      </c>
      <c r="AL1371">
        <v>0</v>
      </c>
      <c r="AM1371">
        <v>0</v>
      </c>
      <c r="AN1371">
        <v>0.1</v>
      </c>
      <c r="AO1371">
        <v>11.8</v>
      </c>
      <c r="AP1371">
        <v>23.2</v>
      </c>
      <c r="AQ1371">
        <v>53.7</v>
      </c>
      <c r="AR1371">
        <v>35.9</v>
      </c>
      <c r="AS1371">
        <v>1</v>
      </c>
      <c r="AT1371">
        <v>1</v>
      </c>
      <c r="AU1371">
        <v>1</v>
      </c>
      <c r="AV1371">
        <v>1</v>
      </c>
      <c r="AW1371">
        <v>1</v>
      </c>
      <c r="AX1371">
        <v>1</v>
      </c>
      <c r="AY1371">
        <v>1</v>
      </c>
      <c r="AZ1371">
        <v>1</v>
      </c>
      <c r="BA1371">
        <v>1</v>
      </c>
      <c r="BB1371">
        <v>1</v>
      </c>
      <c r="BC1371">
        <v>1</v>
      </c>
      <c r="BD1371">
        <v>1</v>
      </c>
      <c r="BE1371">
        <v>1</v>
      </c>
      <c r="BF1371">
        <v>1</v>
      </c>
      <c r="BG1371">
        <v>1</v>
      </c>
      <c r="BH1371">
        <v>1</v>
      </c>
      <c r="BI1371">
        <v>1</v>
      </c>
      <c r="BJ1371">
        <v>1</v>
      </c>
      <c r="BK1371">
        <v>1</v>
      </c>
      <c r="BL1371">
        <v>1</v>
      </c>
      <c r="BM1371">
        <v>1</v>
      </c>
      <c r="BN1371">
        <v>1</v>
      </c>
      <c r="BO1371">
        <v>1</v>
      </c>
      <c r="BP1371">
        <v>1</v>
      </c>
      <c r="BQ1371">
        <v>1</v>
      </c>
      <c r="BR1371">
        <v>1</v>
      </c>
      <c r="BS1371">
        <v>1</v>
      </c>
      <c r="BT1371">
        <v>1</v>
      </c>
      <c r="BU1371">
        <v>1</v>
      </c>
      <c r="BV1371">
        <v>1</v>
      </c>
      <c r="BW1371">
        <v>1</v>
      </c>
    </row>
    <row r="1372" spans="1:75" x14ac:dyDescent="0.25">
      <c r="A1372">
        <v>2449000</v>
      </c>
      <c r="B1372">
        <v>2</v>
      </c>
      <c r="C1372" s="1">
        <v>32874</v>
      </c>
      <c r="D1372">
        <v>1</v>
      </c>
      <c r="E1372">
        <v>40</v>
      </c>
      <c r="F1372">
        <v>210.3</v>
      </c>
      <c r="G1372">
        <v>10</v>
      </c>
      <c r="H1372">
        <v>16</v>
      </c>
      <c r="I1372">
        <v>1</v>
      </c>
      <c r="J1372">
        <v>1</v>
      </c>
      <c r="K1372">
        <v>0</v>
      </c>
      <c r="L1372">
        <v>1176.40002441406</v>
      </c>
      <c r="M1372">
        <v>1</v>
      </c>
      <c r="N1372">
        <v>0.1</v>
      </c>
      <c r="O1372">
        <v>9.4</v>
      </c>
      <c r="P1372">
        <v>13.7</v>
      </c>
      <c r="Q1372">
        <v>0</v>
      </c>
      <c r="R1372">
        <v>0</v>
      </c>
      <c r="S1372">
        <v>7.1</v>
      </c>
      <c r="T1372">
        <v>3.6</v>
      </c>
      <c r="U1372">
        <v>16.899999999999999</v>
      </c>
      <c r="V1372">
        <v>38.9</v>
      </c>
      <c r="W1372">
        <v>40</v>
      </c>
      <c r="X1372">
        <v>4.7</v>
      </c>
      <c r="Y1372">
        <v>0</v>
      </c>
      <c r="Z1372">
        <v>17.2</v>
      </c>
      <c r="AA1372">
        <v>0</v>
      </c>
      <c r="AB1372">
        <v>18.5</v>
      </c>
      <c r="AC1372">
        <v>1.4</v>
      </c>
      <c r="AD1372">
        <v>0</v>
      </c>
      <c r="AE1372">
        <v>0</v>
      </c>
      <c r="AF1372">
        <v>0</v>
      </c>
      <c r="AG1372">
        <v>0</v>
      </c>
      <c r="AH1372">
        <v>0</v>
      </c>
      <c r="AI1372">
        <v>32.200000000000003</v>
      </c>
      <c r="AJ1372">
        <v>0</v>
      </c>
      <c r="AK1372">
        <v>2.1</v>
      </c>
      <c r="AL1372">
        <v>2.2999999999999998</v>
      </c>
      <c r="AM1372">
        <v>0</v>
      </c>
      <c r="AN1372">
        <v>0</v>
      </c>
      <c r="AO1372">
        <v>0</v>
      </c>
      <c r="AP1372">
        <v>2.2000000000000002</v>
      </c>
      <c r="AQ1372">
        <v>0</v>
      </c>
      <c r="AR1372">
        <v>0</v>
      </c>
      <c r="AS1372">
        <v>1</v>
      </c>
      <c r="AT1372">
        <v>1</v>
      </c>
      <c r="AU1372">
        <v>1</v>
      </c>
      <c r="AV1372">
        <v>1</v>
      </c>
      <c r="AW1372">
        <v>1</v>
      </c>
      <c r="AX1372">
        <v>1</v>
      </c>
      <c r="AY1372">
        <v>1</v>
      </c>
      <c r="AZ1372">
        <v>1</v>
      </c>
      <c r="BA1372">
        <v>1</v>
      </c>
      <c r="BB1372">
        <v>1</v>
      </c>
      <c r="BC1372">
        <v>1</v>
      </c>
      <c r="BD1372">
        <v>1</v>
      </c>
      <c r="BE1372">
        <v>1</v>
      </c>
      <c r="BF1372">
        <v>1</v>
      </c>
      <c r="BG1372">
        <v>1</v>
      </c>
      <c r="BH1372">
        <v>1</v>
      </c>
      <c r="BI1372">
        <v>1</v>
      </c>
      <c r="BJ1372">
        <v>1</v>
      </c>
      <c r="BK1372">
        <v>1</v>
      </c>
      <c r="BL1372">
        <v>1</v>
      </c>
      <c r="BM1372">
        <v>1</v>
      </c>
      <c r="BN1372">
        <v>1</v>
      </c>
      <c r="BO1372">
        <v>1</v>
      </c>
      <c r="BP1372">
        <v>1</v>
      </c>
      <c r="BQ1372">
        <v>1</v>
      </c>
      <c r="BR1372">
        <v>1</v>
      </c>
      <c r="BS1372">
        <v>1</v>
      </c>
      <c r="BT1372">
        <v>1</v>
      </c>
      <c r="BU1372">
        <v>1</v>
      </c>
      <c r="BV1372">
        <v>1</v>
      </c>
      <c r="BW1372">
        <v>1</v>
      </c>
    </row>
    <row r="1373" spans="1:75" x14ac:dyDescent="0.25">
      <c r="A1373">
        <v>2449000</v>
      </c>
      <c r="B1373">
        <v>2</v>
      </c>
      <c r="C1373" s="1">
        <v>32905</v>
      </c>
      <c r="D1373">
        <v>1</v>
      </c>
      <c r="E1373">
        <v>30.1</v>
      </c>
      <c r="F1373">
        <v>77</v>
      </c>
      <c r="G1373">
        <v>23</v>
      </c>
      <c r="H1373">
        <v>6</v>
      </c>
      <c r="I1373">
        <v>1</v>
      </c>
      <c r="J1373">
        <v>1</v>
      </c>
      <c r="K1373">
        <v>0</v>
      </c>
      <c r="L1373">
        <v>1176.40002441406</v>
      </c>
      <c r="M1373">
        <v>1</v>
      </c>
      <c r="N1373">
        <v>0</v>
      </c>
      <c r="O1373">
        <v>0</v>
      </c>
      <c r="P1373">
        <v>0</v>
      </c>
      <c r="Q1373">
        <v>0</v>
      </c>
      <c r="R1373">
        <v>0</v>
      </c>
      <c r="S1373">
        <v>0</v>
      </c>
      <c r="T1373">
        <v>0</v>
      </c>
      <c r="U1373">
        <v>0</v>
      </c>
      <c r="V1373">
        <v>0</v>
      </c>
      <c r="W1373">
        <v>7.1</v>
      </c>
      <c r="X1373">
        <v>2.2999999999999998</v>
      </c>
      <c r="Y1373">
        <v>0</v>
      </c>
      <c r="Z1373">
        <v>24.1</v>
      </c>
      <c r="AA1373">
        <v>11.9</v>
      </c>
      <c r="AB1373">
        <v>0</v>
      </c>
      <c r="AC1373">
        <v>0</v>
      </c>
      <c r="AD1373">
        <v>0</v>
      </c>
      <c r="AE1373">
        <v>0</v>
      </c>
      <c r="AF1373">
        <v>0</v>
      </c>
      <c r="AG1373">
        <v>0</v>
      </c>
      <c r="AH1373">
        <v>0</v>
      </c>
      <c r="AI1373">
        <v>0</v>
      </c>
      <c r="AJ1373">
        <v>30.1</v>
      </c>
      <c r="AK1373">
        <v>0</v>
      </c>
      <c r="AL1373">
        <v>1.5</v>
      </c>
      <c r="AM1373">
        <v>0</v>
      </c>
      <c r="AN1373">
        <v>0</v>
      </c>
      <c r="AO1373">
        <v>0</v>
      </c>
      <c r="AS1373">
        <v>1</v>
      </c>
      <c r="AT1373">
        <v>1</v>
      </c>
      <c r="AU1373">
        <v>1</v>
      </c>
      <c r="AV1373">
        <v>1</v>
      </c>
      <c r="AW1373">
        <v>1</v>
      </c>
      <c r="AX1373">
        <v>1</v>
      </c>
      <c r="AY1373">
        <v>1</v>
      </c>
      <c r="AZ1373">
        <v>1</v>
      </c>
      <c r="BA1373">
        <v>1</v>
      </c>
      <c r="BB1373">
        <v>1</v>
      </c>
      <c r="BC1373">
        <v>1</v>
      </c>
      <c r="BD1373">
        <v>1</v>
      </c>
      <c r="BE1373">
        <v>1</v>
      </c>
      <c r="BF1373">
        <v>1</v>
      </c>
      <c r="BG1373">
        <v>1</v>
      </c>
      <c r="BH1373">
        <v>1</v>
      </c>
      <c r="BI1373">
        <v>1</v>
      </c>
      <c r="BJ1373">
        <v>1</v>
      </c>
      <c r="BK1373">
        <v>1</v>
      </c>
      <c r="BL1373">
        <v>1</v>
      </c>
      <c r="BM1373">
        <v>1</v>
      </c>
      <c r="BN1373">
        <v>1</v>
      </c>
      <c r="BO1373">
        <v>1</v>
      </c>
      <c r="BP1373">
        <v>1</v>
      </c>
      <c r="BQ1373">
        <v>1</v>
      </c>
      <c r="BR1373">
        <v>1</v>
      </c>
      <c r="BS1373">
        <v>1</v>
      </c>
      <c r="BT1373">
        <v>1</v>
      </c>
      <c r="BU1373">
        <v>0</v>
      </c>
      <c r="BV1373">
        <v>0</v>
      </c>
      <c r="BW1373">
        <v>0</v>
      </c>
    </row>
    <row r="1374" spans="1:75" x14ac:dyDescent="0.25">
      <c r="A1374">
        <v>2449000</v>
      </c>
      <c r="B1374">
        <v>2</v>
      </c>
      <c r="C1374" s="1">
        <v>32933</v>
      </c>
      <c r="D1374">
        <v>1</v>
      </c>
      <c r="E1374">
        <v>32.299999999999997</v>
      </c>
      <c r="F1374">
        <v>99.9</v>
      </c>
      <c r="G1374">
        <v>17</v>
      </c>
      <c r="H1374">
        <v>11</v>
      </c>
      <c r="I1374">
        <v>1</v>
      </c>
      <c r="J1374">
        <v>1</v>
      </c>
      <c r="K1374">
        <v>0</v>
      </c>
      <c r="L1374">
        <v>1176.40002441406</v>
      </c>
      <c r="M1374">
        <v>1</v>
      </c>
      <c r="N1374">
        <v>0</v>
      </c>
      <c r="O1374">
        <v>0</v>
      </c>
      <c r="P1374">
        <v>0</v>
      </c>
      <c r="Q1374">
        <v>0</v>
      </c>
      <c r="R1374">
        <v>9.9</v>
      </c>
      <c r="S1374">
        <v>4.8</v>
      </c>
      <c r="T1374">
        <v>10.6</v>
      </c>
      <c r="U1374">
        <v>1.4</v>
      </c>
      <c r="V1374">
        <v>13.6</v>
      </c>
      <c r="W1374">
        <v>0</v>
      </c>
      <c r="X1374">
        <v>0</v>
      </c>
      <c r="Y1374">
        <v>0</v>
      </c>
      <c r="Z1374">
        <v>0</v>
      </c>
      <c r="AA1374">
        <v>0</v>
      </c>
      <c r="AB1374">
        <v>0</v>
      </c>
      <c r="AC1374">
        <v>2.2000000000000002</v>
      </c>
      <c r="AD1374">
        <v>32.299999999999997</v>
      </c>
      <c r="AE1374">
        <v>0</v>
      </c>
      <c r="AF1374">
        <v>0</v>
      </c>
      <c r="AG1374">
        <v>6.5</v>
      </c>
      <c r="AH1374">
        <v>0</v>
      </c>
      <c r="AI1374">
        <v>13.2</v>
      </c>
      <c r="AJ1374">
        <v>3.6</v>
      </c>
      <c r="AK1374">
        <v>0</v>
      </c>
      <c r="AL1374">
        <v>0</v>
      </c>
      <c r="AM1374">
        <v>0</v>
      </c>
      <c r="AN1374">
        <v>0</v>
      </c>
      <c r="AO1374">
        <v>0</v>
      </c>
      <c r="AP1374">
        <v>1.8</v>
      </c>
      <c r="AQ1374">
        <v>0</v>
      </c>
      <c r="AR1374">
        <v>0</v>
      </c>
      <c r="AS1374">
        <v>1</v>
      </c>
      <c r="AT1374">
        <v>1</v>
      </c>
      <c r="AU1374">
        <v>1</v>
      </c>
      <c r="AV1374">
        <v>1</v>
      </c>
      <c r="AW1374">
        <v>1</v>
      </c>
      <c r="AX1374">
        <v>1</v>
      </c>
      <c r="AY1374">
        <v>1</v>
      </c>
      <c r="AZ1374">
        <v>1</v>
      </c>
      <c r="BA1374">
        <v>1</v>
      </c>
      <c r="BB1374">
        <v>1</v>
      </c>
      <c r="BC1374">
        <v>1</v>
      </c>
      <c r="BD1374">
        <v>1</v>
      </c>
      <c r="BE1374">
        <v>1</v>
      </c>
      <c r="BF1374">
        <v>1</v>
      </c>
      <c r="BG1374">
        <v>1</v>
      </c>
      <c r="BH1374">
        <v>1</v>
      </c>
      <c r="BI1374">
        <v>1</v>
      </c>
      <c r="BJ1374">
        <v>1</v>
      </c>
      <c r="BK1374">
        <v>1</v>
      </c>
      <c r="BL1374">
        <v>1</v>
      </c>
      <c r="BM1374">
        <v>1</v>
      </c>
      <c r="BN1374">
        <v>1</v>
      </c>
      <c r="BO1374">
        <v>1</v>
      </c>
      <c r="BP1374">
        <v>1</v>
      </c>
      <c r="BQ1374">
        <v>1</v>
      </c>
      <c r="BR1374">
        <v>1</v>
      </c>
      <c r="BS1374">
        <v>1</v>
      </c>
      <c r="BT1374">
        <v>1</v>
      </c>
      <c r="BU1374">
        <v>1</v>
      </c>
      <c r="BV1374">
        <v>1</v>
      </c>
      <c r="BW1374">
        <v>1</v>
      </c>
    </row>
    <row r="1375" spans="1:75" x14ac:dyDescent="0.25">
      <c r="A1375">
        <v>2449000</v>
      </c>
      <c r="B1375">
        <v>2</v>
      </c>
      <c r="C1375" s="1">
        <v>32964</v>
      </c>
      <c r="D1375">
        <v>1</v>
      </c>
      <c r="E1375">
        <v>24.8</v>
      </c>
      <c r="F1375">
        <v>57.4</v>
      </c>
      <c r="G1375">
        <v>29</v>
      </c>
      <c r="H1375">
        <v>7</v>
      </c>
      <c r="I1375">
        <v>1</v>
      </c>
      <c r="J1375">
        <v>1</v>
      </c>
      <c r="K1375">
        <v>0</v>
      </c>
      <c r="L1375">
        <v>1176.40002441406</v>
      </c>
      <c r="M1375">
        <v>1</v>
      </c>
      <c r="N1375">
        <v>0</v>
      </c>
      <c r="O1375">
        <v>0</v>
      </c>
      <c r="P1375">
        <v>6.8</v>
      </c>
      <c r="Q1375">
        <v>0.6</v>
      </c>
      <c r="R1375">
        <v>0</v>
      </c>
      <c r="S1375">
        <v>0</v>
      </c>
      <c r="T1375">
        <v>0</v>
      </c>
      <c r="U1375">
        <v>0</v>
      </c>
      <c r="V1375">
        <v>10.8</v>
      </c>
      <c r="W1375">
        <v>0</v>
      </c>
      <c r="X1375">
        <v>0</v>
      </c>
      <c r="Y1375">
        <v>0</v>
      </c>
      <c r="Z1375">
        <v>0</v>
      </c>
      <c r="AA1375">
        <v>0</v>
      </c>
      <c r="AB1375">
        <v>0</v>
      </c>
      <c r="AC1375">
        <v>0</v>
      </c>
      <c r="AD1375">
        <v>0</v>
      </c>
      <c r="AE1375">
        <v>1.6</v>
      </c>
      <c r="AF1375">
        <v>0</v>
      </c>
      <c r="AG1375">
        <v>0</v>
      </c>
      <c r="AH1375">
        <v>11</v>
      </c>
      <c r="AI1375">
        <v>1.8</v>
      </c>
      <c r="AJ1375">
        <v>0</v>
      </c>
      <c r="AK1375">
        <v>0</v>
      </c>
      <c r="AL1375">
        <v>0</v>
      </c>
      <c r="AM1375">
        <v>0</v>
      </c>
      <c r="AN1375">
        <v>0</v>
      </c>
      <c r="AO1375">
        <v>0</v>
      </c>
      <c r="AP1375">
        <v>24.8</v>
      </c>
      <c r="AQ1375">
        <v>0</v>
      </c>
      <c r="AS1375">
        <v>1</v>
      </c>
      <c r="AT1375">
        <v>1</v>
      </c>
      <c r="AU1375">
        <v>1</v>
      </c>
      <c r="AV1375">
        <v>1</v>
      </c>
      <c r="AW1375">
        <v>1</v>
      </c>
      <c r="AX1375">
        <v>1</v>
      </c>
      <c r="AY1375">
        <v>1</v>
      </c>
      <c r="AZ1375">
        <v>1</v>
      </c>
      <c r="BA1375">
        <v>1</v>
      </c>
      <c r="BB1375">
        <v>1</v>
      </c>
      <c r="BC1375">
        <v>1</v>
      </c>
      <c r="BD1375">
        <v>1</v>
      </c>
      <c r="BE1375">
        <v>1</v>
      </c>
      <c r="BF1375">
        <v>1</v>
      </c>
      <c r="BG1375">
        <v>1</v>
      </c>
      <c r="BH1375">
        <v>1</v>
      </c>
      <c r="BI1375">
        <v>1</v>
      </c>
      <c r="BJ1375">
        <v>1</v>
      </c>
      <c r="BK1375">
        <v>1</v>
      </c>
      <c r="BL1375">
        <v>1</v>
      </c>
      <c r="BM1375">
        <v>1</v>
      </c>
      <c r="BN1375">
        <v>1</v>
      </c>
      <c r="BO1375">
        <v>1</v>
      </c>
      <c r="BP1375">
        <v>1</v>
      </c>
      <c r="BQ1375">
        <v>1</v>
      </c>
      <c r="BR1375">
        <v>1</v>
      </c>
      <c r="BS1375">
        <v>1</v>
      </c>
      <c r="BT1375">
        <v>1</v>
      </c>
      <c r="BU1375">
        <v>1</v>
      </c>
      <c r="BV1375">
        <v>1</v>
      </c>
      <c r="BW1375">
        <v>0</v>
      </c>
    </row>
    <row r="1376" spans="1:75" x14ac:dyDescent="0.25">
      <c r="A1376">
        <v>2449000</v>
      </c>
      <c r="B1376">
        <v>2</v>
      </c>
      <c r="C1376" s="1">
        <v>32994</v>
      </c>
      <c r="D1376">
        <v>1</v>
      </c>
      <c r="E1376">
        <v>18.600000000000001</v>
      </c>
      <c r="F1376">
        <v>58.3</v>
      </c>
      <c r="G1376">
        <v>17</v>
      </c>
      <c r="H1376">
        <v>5</v>
      </c>
      <c r="I1376">
        <v>1</v>
      </c>
      <c r="J1376">
        <v>1</v>
      </c>
      <c r="K1376">
        <v>0</v>
      </c>
      <c r="L1376">
        <v>1176.40002441406</v>
      </c>
      <c r="M1376">
        <v>1</v>
      </c>
      <c r="N1376">
        <v>0</v>
      </c>
      <c r="O1376">
        <v>0</v>
      </c>
      <c r="P1376">
        <v>0</v>
      </c>
      <c r="Q1376">
        <v>0</v>
      </c>
      <c r="R1376">
        <v>0</v>
      </c>
      <c r="S1376">
        <v>0</v>
      </c>
      <c r="T1376">
        <v>0</v>
      </c>
      <c r="U1376">
        <v>0</v>
      </c>
      <c r="V1376">
        <v>0</v>
      </c>
      <c r="W1376">
        <v>0</v>
      </c>
      <c r="X1376">
        <v>6.1</v>
      </c>
      <c r="Y1376">
        <v>0</v>
      </c>
      <c r="Z1376">
        <v>0</v>
      </c>
      <c r="AA1376">
        <v>0</v>
      </c>
      <c r="AB1376">
        <v>9.8000000000000007</v>
      </c>
      <c r="AC1376">
        <v>0</v>
      </c>
      <c r="AD1376">
        <v>18.600000000000001</v>
      </c>
      <c r="AE1376">
        <v>9.3000000000000007</v>
      </c>
      <c r="AF1376">
        <v>0</v>
      </c>
      <c r="AG1376">
        <v>0</v>
      </c>
      <c r="AH1376">
        <v>0</v>
      </c>
      <c r="AI1376">
        <v>0</v>
      </c>
      <c r="AJ1376">
        <v>0</v>
      </c>
      <c r="AK1376">
        <v>0</v>
      </c>
      <c r="AL1376">
        <v>0</v>
      </c>
      <c r="AM1376">
        <v>0</v>
      </c>
      <c r="AN1376">
        <v>0</v>
      </c>
      <c r="AO1376">
        <v>0</v>
      </c>
      <c r="AP1376">
        <v>14.5</v>
      </c>
      <c r="AQ1376">
        <v>0</v>
      </c>
      <c r="AR1376">
        <v>0</v>
      </c>
      <c r="AS1376">
        <v>1</v>
      </c>
      <c r="AT1376">
        <v>1</v>
      </c>
      <c r="AU1376">
        <v>1</v>
      </c>
      <c r="AV1376">
        <v>1</v>
      </c>
      <c r="AW1376">
        <v>1</v>
      </c>
      <c r="AX1376">
        <v>1</v>
      </c>
      <c r="AY1376">
        <v>1</v>
      </c>
      <c r="AZ1376">
        <v>1</v>
      </c>
      <c r="BA1376">
        <v>1</v>
      </c>
      <c r="BB1376">
        <v>1</v>
      </c>
      <c r="BC1376">
        <v>1</v>
      </c>
      <c r="BD1376">
        <v>1</v>
      </c>
      <c r="BE1376">
        <v>1</v>
      </c>
      <c r="BF1376">
        <v>1</v>
      </c>
      <c r="BG1376">
        <v>1</v>
      </c>
      <c r="BH1376">
        <v>1</v>
      </c>
      <c r="BI1376">
        <v>1</v>
      </c>
      <c r="BJ1376">
        <v>1</v>
      </c>
      <c r="BK1376">
        <v>1</v>
      </c>
      <c r="BL1376">
        <v>1</v>
      </c>
      <c r="BM1376">
        <v>1</v>
      </c>
      <c r="BN1376">
        <v>1</v>
      </c>
      <c r="BO1376">
        <v>1</v>
      </c>
      <c r="BP1376">
        <v>1</v>
      </c>
      <c r="BQ1376">
        <v>1</v>
      </c>
      <c r="BR1376">
        <v>1</v>
      </c>
      <c r="BS1376">
        <v>1</v>
      </c>
      <c r="BT1376">
        <v>1</v>
      </c>
      <c r="BU1376">
        <v>1</v>
      </c>
      <c r="BV1376">
        <v>1</v>
      </c>
      <c r="BW1376">
        <v>1</v>
      </c>
    </row>
    <row r="1377" spans="1:75" x14ac:dyDescent="0.25">
      <c r="A1377">
        <v>2449000</v>
      </c>
      <c r="B1377">
        <v>2</v>
      </c>
      <c r="C1377" s="1">
        <v>33025</v>
      </c>
      <c r="D1377">
        <v>1</v>
      </c>
      <c r="E1377">
        <v>16.899999999999999</v>
      </c>
      <c r="F1377">
        <v>56.4</v>
      </c>
      <c r="G1377">
        <v>1</v>
      </c>
      <c r="H1377">
        <v>6</v>
      </c>
      <c r="I1377">
        <v>1</v>
      </c>
      <c r="J1377">
        <v>1</v>
      </c>
      <c r="K1377">
        <v>0</v>
      </c>
      <c r="L1377">
        <v>1176.40002441406</v>
      </c>
      <c r="M1377">
        <v>1</v>
      </c>
      <c r="N1377">
        <v>16.899999999999999</v>
      </c>
      <c r="O1377">
        <v>0</v>
      </c>
      <c r="P1377">
        <v>0</v>
      </c>
      <c r="Q1377">
        <v>0</v>
      </c>
      <c r="R1377">
        <v>0</v>
      </c>
      <c r="S1377">
        <v>8.8000000000000007</v>
      </c>
      <c r="T1377">
        <v>0</v>
      </c>
      <c r="U1377">
        <v>0</v>
      </c>
      <c r="V1377">
        <v>0</v>
      </c>
      <c r="W1377">
        <v>0.3</v>
      </c>
      <c r="X1377">
        <v>0</v>
      </c>
      <c r="Y1377">
        <v>0</v>
      </c>
      <c r="Z1377">
        <v>0</v>
      </c>
      <c r="AA1377">
        <v>0</v>
      </c>
      <c r="AB1377">
        <v>15.9</v>
      </c>
      <c r="AC1377">
        <v>0</v>
      </c>
      <c r="AD1377">
        <v>0</v>
      </c>
      <c r="AE1377">
        <v>0</v>
      </c>
      <c r="AF1377">
        <v>0</v>
      </c>
      <c r="AG1377">
        <v>0</v>
      </c>
      <c r="AH1377">
        <v>13.1</v>
      </c>
      <c r="AI1377">
        <v>0</v>
      </c>
      <c r="AJ1377">
        <v>0</v>
      </c>
      <c r="AK1377">
        <v>0</v>
      </c>
      <c r="AL1377">
        <v>0</v>
      </c>
      <c r="AM1377">
        <v>1.4</v>
      </c>
      <c r="AN1377">
        <v>0</v>
      </c>
      <c r="AO1377">
        <v>0</v>
      </c>
      <c r="AP1377">
        <v>0</v>
      </c>
      <c r="AQ1377">
        <v>0</v>
      </c>
      <c r="AS1377">
        <v>1</v>
      </c>
      <c r="AT1377">
        <v>1</v>
      </c>
      <c r="AU1377">
        <v>1</v>
      </c>
      <c r="AV1377">
        <v>1</v>
      </c>
      <c r="AW1377">
        <v>1</v>
      </c>
      <c r="AX1377">
        <v>1</v>
      </c>
      <c r="AY1377">
        <v>1</v>
      </c>
      <c r="AZ1377">
        <v>1</v>
      </c>
      <c r="BA1377">
        <v>1</v>
      </c>
      <c r="BB1377">
        <v>1</v>
      </c>
      <c r="BC1377">
        <v>1</v>
      </c>
      <c r="BD1377">
        <v>1</v>
      </c>
      <c r="BE1377">
        <v>1</v>
      </c>
      <c r="BF1377">
        <v>1</v>
      </c>
      <c r="BG1377">
        <v>1</v>
      </c>
      <c r="BH1377">
        <v>1</v>
      </c>
      <c r="BI1377">
        <v>1</v>
      </c>
      <c r="BJ1377">
        <v>1</v>
      </c>
      <c r="BK1377">
        <v>1</v>
      </c>
      <c r="BL1377">
        <v>1</v>
      </c>
      <c r="BM1377">
        <v>1</v>
      </c>
      <c r="BN1377">
        <v>1</v>
      </c>
      <c r="BO1377">
        <v>1</v>
      </c>
      <c r="BP1377">
        <v>1</v>
      </c>
      <c r="BQ1377">
        <v>1</v>
      </c>
      <c r="BR1377">
        <v>1</v>
      </c>
      <c r="BS1377">
        <v>1</v>
      </c>
      <c r="BT1377">
        <v>1</v>
      </c>
      <c r="BU1377">
        <v>1</v>
      </c>
      <c r="BV1377">
        <v>1</v>
      </c>
      <c r="BW1377">
        <v>0</v>
      </c>
    </row>
    <row r="1378" spans="1:75" x14ac:dyDescent="0.25">
      <c r="A1378">
        <v>2449000</v>
      </c>
      <c r="B1378">
        <v>2</v>
      </c>
      <c r="C1378" s="1">
        <v>33055</v>
      </c>
      <c r="D1378">
        <v>1</v>
      </c>
      <c r="E1378">
        <v>35.299999999999997</v>
      </c>
      <c r="F1378">
        <v>148.4</v>
      </c>
      <c r="G1378">
        <v>17</v>
      </c>
      <c r="H1378">
        <v>12</v>
      </c>
      <c r="I1378">
        <v>1</v>
      </c>
      <c r="J1378">
        <v>1</v>
      </c>
      <c r="K1378">
        <v>0</v>
      </c>
      <c r="L1378">
        <v>1176.40002441406</v>
      </c>
      <c r="M1378">
        <v>1</v>
      </c>
      <c r="N1378">
        <v>0</v>
      </c>
      <c r="O1378">
        <v>0</v>
      </c>
      <c r="P1378">
        <v>0</v>
      </c>
      <c r="Q1378">
        <v>0</v>
      </c>
      <c r="R1378">
        <v>11.6</v>
      </c>
      <c r="S1378">
        <v>0</v>
      </c>
      <c r="T1378">
        <v>0</v>
      </c>
      <c r="U1378">
        <v>0</v>
      </c>
      <c r="V1378">
        <v>0</v>
      </c>
      <c r="W1378">
        <v>0</v>
      </c>
      <c r="X1378">
        <v>16.7</v>
      </c>
      <c r="Y1378">
        <v>0</v>
      </c>
      <c r="Z1378">
        <v>0</v>
      </c>
      <c r="AA1378">
        <v>0</v>
      </c>
      <c r="AB1378">
        <v>0</v>
      </c>
      <c r="AC1378">
        <v>5.7</v>
      </c>
      <c r="AD1378">
        <v>35.299999999999997</v>
      </c>
      <c r="AE1378">
        <v>2.8</v>
      </c>
      <c r="AF1378">
        <v>3.4</v>
      </c>
      <c r="AG1378">
        <v>16.2</v>
      </c>
      <c r="AH1378">
        <v>33</v>
      </c>
      <c r="AI1378">
        <v>0.5</v>
      </c>
      <c r="AJ1378">
        <v>0</v>
      </c>
      <c r="AK1378">
        <v>7.2</v>
      </c>
      <c r="AL1378">
        <v>0.3</v>
      </c>
      <c r="AM1378">
        <v>0</v>
      </c>
      <c r="AN1378">
        <v>0</v>
      </c>
      <c r="AO1378">
        <v>15.7</v>
      </c>
      <c r="AP1378">
        <v>0</v>
      </c>
      <c r="AQ1378">
        <v>0</v>
      </c>
      <c r="AR1378">
        <v>0</v>
      </c>
      <c r="AS1378">
        <v>1</v>
      </c>
      <c r="AT1378">
        <v>1</v>
      </c>
      <c r="AU1378">
        <v>1</v>
      </c>
      <c r="AV1378">
        <v>1</v>
      </c>
      <c r="AW1378">
        <v>1</v>
      </c>
      <c r="AX1378">
        <v>1</v>
      </c>
      <c r="AY1378">
        <v>1</v>
      </c>
      <c r="AZ1378">
        <v>1</v>
      </c>
      <c r="BA1378">
        <v>1</v>
      </c>
      <c r="BB1378">
        <v>1</v>
      </c>
      <c r="BC1378">
        <v>1</v>
      </c>
      <c r="BD1378">
        <v>1</v>
      </c>
      <c r="BE1378">
        <v>1</v>
      </c>
      <c r="BF1378">
        <v>1</v>
      </c>
      <c r="BG1378">
        <v>1</v>
      </c>
      <c r="BH1378">
        <v>1</v>
      </c>
      <c r="BI1378">
        <v>1</v>
      </c>
      <c r="BJ1378">
        <v>1</v>
      </c>
      <c r="BK1378">
        <v>1</v>
      </c>
      <c r="BL1378">
        <v>1</v>
      </c>
      <c r="BM1378">
        <v>1</v>
      </c>
      <c r="BN1378">
        <v>1</v>
      </c>
      <c r="BO1378">
        <v>1</v>
      </c>
      <c r="BP1378">
        <v>1</v>
      </c>
      <c r="BQ1378">
        <v>1</v>
      </c>
      <c r="BR1378">
        <v>1</v>
      </c>
      <c r="BS1378">
        <v>1</v>
      </c>
      <c r="BT1378">
        <v>1</v>
      </c>
      <c r="BU1378">
        <v>1</v>
      </c>
      <c r="BV1378">
        <v>1</v>
      </c>
      <c r="BW1378">
        <v>1</v>
      </c>
    </row>
    <row r="1379" spans="1:75" x14ac:dyDescent="0.25">
      <c r="A1379">
        <v>2449000</v>
      </c>
      <c r="B1379">
        <v>2</v>
      </c>
      <c r="C1379" s="1">
        <v>33086</v>
      </c>
      <c r="D1379">
        <v>1</v>
      </c>
      <c r="E1379">
        <v>41.1</v>
      </c>
      <c r="F1379">
        <v>107.4</v>
      </c>
      <c r="G1379">
        <v>20</v>
      </c>
      <c r="H1379">
        <v>4</v>
      </c>
      <c r="I1379">
        <v>1</v>
      </c>
      <c r="J1379">
        <v>1</v>
      </c>
      <c r="K1379">
        <v>0</v>
      </c>
      <c r="L1379">
        <v>1176.40002441406</v>
      </c>
      <c r="M1379">
        <v>1</v>
      </c>
      <c r="N1379">
        <v>0</v>
      </c>
      <c r="O1379">
        <v>0</v>
      </c>
      <c r="P1379">
        <v>0</v>
      </c>
      <c r="Q1379">
        <v>0</v>
      </c>
      <c r="R1379">
        <v>0</v>
      </c>
      <c r="S1379">
        <v>0</v>
      </c>
      <c r="T1379">
        <v>0</v>
      </c>
      <c r="U1379">
        <v>0</v>
      </c>
      <c r="V1379">
        <v>0</v>
      </c>
      <c r="W1379">
        <v>0</v>
      </c>
      <c r="X1379">
        <v>0</v>
      </c>
      <c r="Y1379">
        <v>0</v>
      </c>
      <c r="Z1379">
        <v>0</v>
      </c>
      <c r="AA1379">
        <v>0</v>
      </c>
      <c r="AB1379">
        <v>0</v>
      </c>
      <c r="AC1379">
        <v>0</v>
      </c>
      <c r="AD1379">
        <v>26.7</v>
      </c>
      <c r="AE1379">
        <v>0</v>
      </c>
      <c r="AF1379">
        <v>20</v>
      </c>
      <c r="AG1379">
        <v>41.1</v>
      </c>
      <c r="AH1379">
        <v>0</v>
      </c>
      <c r="AI1379">
        <v>0</v>
      </c>
      <c r="AJ1379">
        <v>0</v>
      </c>
      <c r="AK1379">
        <v>0</v>
      </c>
      <c r="AL1379">
        <v>0</v>
      </c>
      <c r="AM1379">
        <v>0</v>
      </c>
      <c r="AN1379">
        <v>19.600000000000001</v>
      </c>
      <c r="AO1379">
        <v>0</v>
      </c>
      <c r="AP1379">
        <v>0</v>
      </c>
      <c r="AQ1379">
        <v>0</v>
      </c>
      <c r="AR1379">
        <v>0</v>
      </c>
      <c r="AS1379">
        <v>1</v>
      </c>
      <c r="AT1379">
        <v>1</v>
      </c>
      <c r="AU1379">
        <v>1</v>
      </c>
      <c r="AV1379">
        <v>1</v>
      </c>
      <c r="AW1379">
        <v>1</v>
      </c>
      <c r="AX1379">
        <v>1</v>
      </c>
      <c r="AY1379">
        <v>1</v>
      </c>
      <c r="AZ1379">
        <v>1</v>
      </c>
      <c r="BA1379">
        <v>1</v>
      </c>
      <c r="BB1379">
        <v>1</v>
      </c>
      <c r="BC1379">
        <v>1</v>
      </c>
      <c r="BD1379">
        <v>1</v>
      </c>
      <c r="BE1379">
        <v>1</v>
      </c>
      <c r="BF1379">
        <v>1</v>
      </c>
      <c r="BG1379">
        <v>1</v>
      </c>
      <c r="BH1379">
        <v>1</v>
      </c>
      <c r="BI1379">
        <v>1</v>
      </c>
      <c r="BJ1379">
        <v>1</v>
      </c>
      <c r="BK1379">
        <v>1</v>
      </c>
      <c r="BL1379">
        <v>1</v>
      </c>
      <c r="BM1379">
        <v>1</v>
      </c>
      <c r="BN1379">
        <v>1</v>
      </c>
      <c r="BO1379">
        <v>1</v>
      </c>
      <c r="BP1379">
        <v>1</v>
      </c>
      <c r="BQ1379">
        <v>1</v>
      </c>
      <c r="BR1379">
        <v>1</v>
      </c>
      <c r="BS1379">
        <v>1</v>
      </c>
      <c r="BT1379">
        <v>1</v>
      </c>
      <c r="BU1379">
        <v>1</v>
      </c>
      <c r="BV1379">
        <v>1</v>
      </c>
      <c r="BW1379">
        <v>1</v>
      </c>
    </row>
    <row r="1380" spans="1:75" x14ac:dyDescent="0.25">
      <c r="A1380">
        <v>2449000</v>
      </c>
      <c r="B1380">
        <v>2</v>
      </c>
      <c r="C1380" s="1">
        <v>33117</v>
      </c>
      <c r="D1380">
        <v>1</v>
      </c>
      <c r="E1380">
        <v>27.2</v>
      </c>
      <c r="F1380">
        <v>102.5</v>
      </c>
      <c r="G1380">
        <v>13</v>
      </c>
      <c r="H1380">
        <v>10</v>
      </c>
      <c r="I1380">
        <v>1</v>
      </c>
      <c r="J1380">
        <v>1</v>
      </c>
      <c r="K1380">
        <v>0</v>
      </c>
      <c r="L1380">
        <v>1176.40002441406</v>
      </c>
      <c r="M1380">
        <v>1</v>
      </c>
      <c r="N1380">
        <v>20.6</v>
      </c>
      <c r="O1380">
        <v>2.4</v>
      </c>
      <c r="P1380">
        <v>0</v>
      </c>
      <c r="Q1380">
        <v>0</v>
      </c>
      <c r="R1380">
        <v>7</v>
      </c>
      <c r="S1380">
        <v>0</v>
      </c>
      <c r="T1380">
        <v>0</v>
      </c>
      <c r="U1380">
        <v>4.5999999999999996</v>
      </c>
      <c r="V1380">
        <v>0</v>
      </c>
      <c r="W1380">
        <v>0</v>
      </c>
      <c r="X1380">
        <v>0</v>
      </c>
      <c r="Y1380">
        <v>0</v>
      </c>
      <c r="Z1380">
        <v>27.2</v>
      </c>
      <c r="AA1380">
        <v>19.899999999999999</v>
      </c>
      <c r="AB1380">
        <v>0</v>
      </c>
      <c r="AC1380">
        <v>0</v>
      </c>
      <c r="AD1380">
        <v>0</v>
      </c>
      <c r="AE1380">
        <v>0</v>
      </c>
      <c r="AF1380">
        <v>0</v>
      </c>
      <c r="AG1380">
        <v>0</v>
      </c>
      <c r="AH1380">
        <v>0.1</v>
      </c>
      <c r="AI1380">
        <v>0</v>
      </c>
      <c r="AJ1380">
        <v>7.8</v>
      </c>
      <c r="AK1380">
        <v>4.2</v>
      </c>
      <c r="AL1380">
        <v>0</v>
      </c>
      <c r="AM1380">
        <v>0</v>
      </c>
      <c r="AN1380">
        <v>0</v>
      </c>
      <c r="AO1380">
        <v>0</v>
      </c>
      <c r="AP1380">
        <v>0</v>
      </c>
      <c r="AQ1380">
        <v>8.6999999999999993</v>
      </c>
      <c r="AS1380">
        <v>1</v>
      </c>
      <c r="AT1380">
        <v>1</v>
      </c>
      <c r="AU1380">
        <v>1</v>
      </c>
      <c r="AV1380">
        <v>1</v>
      </c>
      <c r="AW1380">
        <v>1</v>
      </c>
      <c r="AX1380">
        <v>1</v>
      </c>
      <c r="AY1380">
        <v>1</v>
      </c>
      <c r="AZ1380">
        <v>1</v>
      </c>
      <c r="BA1380">
        <v>1</v>
      </c>
      <c r="BB1380">
        <v>1</v>
      </c>
      <c r="BC1380">
        <v>1</v>
      </c>
      <c r="BD1380">
        <v>1</v>
      </c>
      <c r="BE1380">
        <v>1</v>
      </c>
      <c r="BF1380">
        <v>1</v>
      </c>
      <c r="BG1380">
        <v>1</v>
      </c>
      <c r="BH1380">
        <v>1</v>
      </c>
      <c r="BI1380">
        <v>1</v>
      </c>
      <c r="BJ1380">
        <v>1</v>
      </c>
      <c r="BK1380">
        <v>1</v>
      </c>
      <c r="BL1380">
        <v>1</v>
      </c>
      <c r="BM1380">
        <v>1</v>
      </c>
      <c r="BN1380">
        <v>1</v>
      </c>
      <c r="BO1380">
        <v>1</v>
      </c>
      <c r="BP1380">
        <v>1</v>
      </c>
      <c r="BQ1380">
        <v>1</v>
      </c>
      <c r="BR1380">
        <v>1</v>
      </c>
      <c r="BS1380">
        <v>1</v>
      </c>
      <c r="BT1380">
        <v>1</v>
      </c>
      <c r="BU1380">
        <v>1</v>
      </c>
      <c r="BV1380">
        <v>1</v>
      </c>
      <c r="BW1380">
        <v>0</v>
      </c>
    </row>
    <row r="1381" spans="1:75" x14ac:dyDescent="0.25">
      <c r="A1381">
        <v>2449000</v>
      </c>
      <c r="B1381">
        <v>2</v>
      </c>
      <c r="C1381" s="1">
        <v>33147</v>
      </c>
      <c r="D1381">
        <v>1</v>
      </c>
      <c r="E1381">
        <v>44.7</v>
      </c>
      <c r="F1381">
        <v>136.69999999999999</v>
      </c>
      <c r="G1381">
        <v>11</v>
      </c>
      <c r="H1381">
        <v>11</v>
      </c>
      <c r="I1381">
        <v>1</v>
      </c>
      <c r="J1381">
        <v>1</v>
      </c>
      <c r="K1381">
        <v>0</v>
      </c>
      <c r="L1381">
        <v>1176.40002441406</v>
      </c>
      <c r="M1381">
        <v>1</v>
      </c>
      <c r="N1381">
        <v>2.7</v>
      </c>
      <c r="O1381">
        <v>4.0999999999999996</v>
      </c>
      <c r="P1381">
        <v>0</v>
      </c>
      <c r="Q1381">
        <v>0</v>
      </c>
      <c r="R1381">
        <v>0</v>
      </c>
      <c r="S1381">
        <v>0</v>
      </c>
      <c r="T1381">
        <v>0</v>
      </c>
      <c r="U1381">
        <v>0</v>
      </c>
      <c r="V1381">
        <v>0</v>
      </c>
      <c r="W1381">
        <v>3.5</v>
      </c>
      <c r="X1381">
        <v>44.7</v>
      </c>
      <c r="Y1381">
        <v>0.3</v>
      </c>
      <c r="Z1381">
        <v>9.9</v>
      </c>
      <c r="AA1381">
        <v>0</v>
      </c>
      <c r="AB1381">
        <v>30.5</v>
      </c>
      <c r="AC1381">
        <v>0</v>
      </c>
      <c r="AD1381">
        <v>22.6</v>
      </c>
      <c r="AE1381">
        <v>0.1</v>
      </c>
      <c r="AF1381">
        <v>15.2</v>
      </c>
      <c r="AG1381">
        <v>0</v>
      </c>
      <c r="AH1381">
        <v>0</v>
      </c>
      <c r="AI1381">
        <v>0</v>
      </c>
      <c r="AJ1381">
        <v>0</v>
      </c>
      <c r="AK1381">
        <v>0</v>
      </c>
      <c r="AL1381">
        <v>0</v>
      </c>
      <c r="AM1381">
        <v>0</v>
      </c>
      <c r="AN1381">
        <v>0</v>
      </c>
      <c r="AO1381">
        <v>0</v>
      </c>
      <c r="AP1381">
        <v>0</v>
      </c>
      <c r="AQ1381">
        <v>0</v>
      </c>
      <c r="AR1381">
        <v>3.1</v>
      </c>
      <c r="AS1381">
        <v>1</v>
      </c>
      <c r="AT1381">
        <v>1</v>
      </c>
      <c r="AU1381">
        <v>1</v>
      </c>
      <c r="AV1381">
        <v>1</v>
      </c>
      <c r="AW1381">
        <v>1</v>
      </c>
      <c r="AX1381">
        <v>1</v>
      </c>
      <c r="AY1381">
        <v>1</v>
      </c>
      <c r="AZ1381">
        <v>1</v>
      </c>
      <c r="BA1381">
        <v>1</v>
      </c>
      <c r="BB1381">
        <v>1</v>
      </c>
      <c r="BC1381">
        <v>1</v>
      </c>
      <c r="BD1381">
        <v>1</v>
      </c>
      <c r="BE1381">
        <v>1</v>
      </c>
      <c r="BF1381">
        <v>1</v>
      </c>
      <c r="BG1381">
        <v>1</v>
      </c>
      <c r="BH1381">
        <v>1</v>
      </c>
      <c r="BI1381">
        <v>1</v>
      </c>
      <c r="BJ1381">
        <v>1</v>
      </c>
      <c r="BK1381">
        <v>1</v>
      </c>
      <c r="BL1381">
        <v>1</v>
      </c>
      <c r="BM1381">
        <v>1</v>
      </c>
      <c r="BN1381">
        <v>1</v>
      </c>
      <c r="BO1381">
        <v>1</v>
      </c>
      <c r="BP1381">
        <v>1</v>
      </c>
      <c r="BQ1381">
        <v>1</v>
      </c>
      <c r="BR1381">
        <v>1</v>
      </c>
      <c r="BS1381">
        <v>1</v>
      </c>
      <c r="BT1381">
        <v>1</v>
      </c>
      <c r="BU1381">
        <v>1</v>
      </c>
      <c r="BV1381">
        <v>1</v>
      </c>
      <c r="BW1381">
        <v>1</v>
      </c>
    </row>
    <row r="1382" spans="1:75" x14ac:dyDescent="0.25">
      <c r="A1382">
        <v>2449000</v>
      </c>
      <c r="B1382">
        <v>2</v>
      </c>
      <c r="C1382" s="1">
        <v>33178</v>
      </c>
      <c r="D1382">
        <v>1</v>
      </c>
      <c r="E1382">
        <v>22.4</v>
      </c>
      <c r="F1382">
        <v>58.3</v>
      </c>
      <c r="G1382">
        <v>9</v>
      </c>
      <c r="H1382">
        <v>8</v>
      </c>
      <c r="I1382">
        <v>1</v>
      </c>
      <c r="J1382">
        <v>1</v>
      </c>
      <c r="K1382">
        <v>0</v>
      </c>
      <c r="L1382">
        <v>1176.40002441406</v>
      </c>
      <c r="M1382">
        <v>1</v>
      </c>
      <c r="N1382">
        <v>0</v>
      </c>
      <c r="O1382">
        <v>4.2</v>
      </c>
      <c r="P1382">
        <v>0</v>
      </c>
      <c r="Q1382">
        <v>4.8</v>
      </c>
      <c r="R1382">
        <v>5.7</v>
      </c>
      <c r="S1382">
        <v>0</v>
      </c>
      <c r="T1382">
        <v>0</v>
      </c>
      <c r="U1382">
        <v>0</v>
      </c>
      <c r="V1382">
        <v>22.4</v>
      </c>
      <c r="W1382">
        <v>0</v>
      </c>
      <c r="X1382">
        <v>0</v>
      </c>
      <c r="Y1382">
        <v>0</v>
      </c>
      <c r="Z1382">
        <v>0</v>
      </c>
      <c r="AA1382">
        <v>0</v>
      </c>
      <c r="AB1382">
        <v>0</v>
      </c>
      <c r="AC1382">
        <v>0</v>
      </c>
      <c r="AD1382">
        <v>9</v>
      </c>
      <c r="AE1382">
        <v>0</v>
      </c>
      <c r="AF1382">
        <v>0</v>
      </c>
      <c r="AG1382">
        <v>0</v>
      </c>
      <c r="AH1382">
        <v>0</v>
      </c>
      <c r="AI1382">
        <v>3.2</v>
      </c>
      <c r="AJ1382">
        <v>0</v>
      </c>
      <c r="AK1382">
        <v>0.2</v>
      </c>
      <c r="AL1382">
        <v>0</v>
      </c>
      <c r="AM1382">
        <v>8.8000000000000007</v>
      </c>
      <c r="AN1382">
        <v>0</v>
      </c>
      <c r="AO1382">
        <v>0</v>
      </c>
      <c r="AP1382">
        <v>0</v>
      </c>
      <c r="AQ1382">
        <v>0</v>
      </c>
      <c r="AS1382">
        <v>1</v>
      </c>
      <c r="AT1382">
        <v>1</v>
      </c>
      <c r="AU1382">
        <v>1</v>
      </c>
      <c r="AV1382">
        <v>1</v>
      </c>
      <c r="AW1382">
        <v>1</v>
      </c>
      <c r="AX1382">
        <v>1</v>
      </c>
      <c r="AY1382">
        <v>1</v>
      </c>
      <c r="AZ1382">
        <v>1</v>
      </c>
      <c r="BA1382">
        <v>1</v>
      </c>
      <c r="BB1382">
        <v>1</v>
      </c>
      <c r="BC1382">
        <v>1</v>
      </c>
      <c r="BD1382">
        <v>1</v>
      </c>
      <c r="BE1382">
        <v>1</v>
      </c>
      <c r="BF1382">
        <v>1</v>
      </c>
      <c r="BG1382">
        <v>1</v>
      </c>
      <c r="BH1382">
        <v>1</v>
      </c>
      <c r="BI1382">
        <v>1</v>
      </c>
      <c r="BJ1382">
        <v>1</v>
      </c>
      <c r="BK1382">
        <v>1</v>
      </c>
      <c r="BL1382">
        <v>1</v>
      </c>
      <c r="BM1382">
        <v>1</v>
      </c>
      <c r="BN1382">
        <v>1</v>
      </c>
      <c r="BO1382">
        <v>1</v>
      </c>
      <c r="BP1382">
        <v>1</v>
      </c>
      <c r="BQ1382">
        <v>1</v>
      </c>
      <c r="BR1382">
        <v>1</v>
      </c>
      <c r="BS1382">
        <v>1</v>
      </c>
      <c r="BT1382">
        <v>1</v>
      </c>
      <c r="BU1382">
        <v>1</v>
      </c>
      <c r="BV1382">
        <v>1</v>
      </c>
      <c r="BW1382">
        <v>0</v>
      </c>
    </row>
    <row r="1383" spans="1:75" x14ac:dyDescent="0.25">
      <c r="A1383">
        <v>2449000</v>
      </c>
      <c r="B1383">
        <v>2</v>
      </c>
      <c r="C1383" s="1">
        <v>33208</v>
      </c>
      <c r="D1383">
        <v>1</v>
      </c>
      <c r="E1383">
        <v>32.6</v>
      </c>
      <c r="F1383">
        <v>63.8</v>
      </c>
      <c r="G1383">
        <v>14</v>
      </c>
      <c r="H1383">
        <v>6</v>
      </c>
      <c r="I1383">
        <v>1</v>
      </c>
      <c r="J1383">
        <v>1</v>
      </c>
      <c r="K1383">
        <v>0</v>
      </c>
      <c r="L1383">
        <v>1176.40002441406</v>
      </c>
      <c r="M1383">
        <v>1</v>
      </c>
      <c r="N1383">
        <v>0</v>
      </c>
      <c r="O1383">
        <v>0</v>
      </c>
      <c r="P1383">
        <v>0</v>
      </c>
      <c r="Q1383">
        <v>6.4</v>
      </c>
      <c r="R1383">
        <v>0</v>
      </c>
      <c r="S1383">
        <v>0</v>
      </c>
      <c r="T1383">
        <v>1.7</v>
      </c>
      <c r="U1383">
        <v>0</v>
      </c>
      <c r="V1383">
        <v>0</v>
      </c>
      <c r="W1383">
        <v>0</v>
      </c>
      <c r="X1383">
        <v>0</v>
      </c>
      <c r="Y1383">
        <v>0</v>
      </c>
      <c r="Z1383">
        <v>0.3</v>
      </c>
      <c r="AA1383">
        <v>32.6</v>
      </c>
      <c r="AB1383">
        <v>0</v>
      </c>
      <c r="AC1383">
        <v>0</v>
      </c>
      <c r="AD1383">
        <v>0</v>
      </c>
      <c r="AE1383">
        <v>0</v>
      </c>
      <c r="AF1383">
        <v>0</v>
      </c>
      <c r="AG1383">
        <v>21.1</v>
      </c>
      <c r="AH1383">
        <v>0</v>
      </c>
      <c r="AI1383">
        <v>0</v>
      </c>
      <c r="AJ1383">
        <v>0</v>
      </c>
      <c r="AK1383">
        <v>0</v>
      </c>
      <c r="AL1383">
        <v>0</v>
      </c>
      <c r="AM1383">
        <v>0</v>
      </c>
      <c r="AN1383">
        <v>0</v>
      </c>
      <c r="AO1383">
        <v>0</v>
      </c>
      <c r="AP1383">
        <v>1.7</v>
      </c>
      <c r="AQ1383">
        <v>0</v>
      </c>
      <c r="AR1383">
        <v>0</v>
      </c>
      <c r="AS1383">
        <v>1</v>
      </c>
      <c r="AT1383">
        <v>1</v>
      </c>
      <c r="AU1383">
        <v>1</v>
      </c>
      <c r="AV1383">
        <v>1</v>
      </c>
      <c r="AW1383">
        <v>1</v>
      </c>
      <c r="AX1383">
        <v>1</v>
      </c>
      <c r="AY1383">
        <v>1</v>
      </c>
      <c r="AZ1383">
        <v>1</v>
      </c>
      <c r="BA1383">
        <v>1</v>
      </c>
      <c r="BB1383">
        <v>1</v>
      </c>
      <c r="BC1383">
        <v>1</v>
      </c>
      <c r="BD1383">
        <v>1</v>
      </c>
      <c r="BE1383">
        <v>1</v>
      </c>
      <c r="BF1383">
        <v>1</v>
      </c>
      <c r="BG1383">
        <v>1</v>
      </c>
      <c r="BH1383">
        <v>1</v>
      </c>
      <c r="BI1383">
        <v>1</v>
      </c>
      <c r="BJ1383">
        <v>1</v>
      </c>
      <c r="BK1383">
        <v>1</v>
      </c>
      <c r="BL1383">
        <v>1</v>
      </c>
      <c r="BM1383">
        <v>1</v>
      </c>
      <c r="BN1383">
        <v>1</v>
      </c>
      <c r="BO1383">
        <v>1</v>
      </c>
      <c r="BP1383">
        <v>1</v>
      </c>
      <c r="BQ1383">
        <v>1</v>
      </c>
      <c r="BR1383">
        <v>1</v>
      </c>
      <c r="BS1383">
        <v>1</v>
      </c>
      <c r="BT1383">
        <v>1</v>
      </c>
      <c r="BU1383">
        <v>1</v>
      </c>
      <c r="BV1383">
        <v>1</v>
      </c>
      <c r="BW1383">
        <v>1</v>
      </c>
    </row>
    <row r="1384" spans="1:75" x14ac:dyDescent="0.25">
      <c r="A1384">
        <v>2449000</v>
      </c>
      <c r="B1384">
        <v>2</v>
      </c>
      <c r="C1384" s="1">
        <v>33239</v>
      </c>
      <c r="D1384">
        <v>1</v>
      </c>
      <c r="E1384">
        <v>17.899999999999999</v>
      </c>
      <c r="F1384">
        <v>56.5</v>
      </c>
      <c r="G1384">
        <v>4</v>
      </c>
      <c r="H1384">
        <v>8</v>
      </c>
      <c r="I1384">
        <v>1</v>
      </c>
      <c r="J1384">
        <v>1</v>
      </c>
      <c r="K1384">
        <v>0</v>
      </c>
      <c r="L1384">
        <v>815.59997558593795</v>
      </c>
      <c r="M1384">
        <v>1</v>
      </c>
      <c r="N1384">
        <v>0</v>
      </c>
      <c r="O1384">
        <v>0</v>
      </c>
      <c r="P1384">
        <v>0</v>
      </c>
      <c r="Q1384">
        <v>17.899999999999999</v>
      </c>
      <c r="R1384">
        <v>0</v>
      </c>
      <c r="S1384">
        <v>1</v>
      </c>
      <c r="T1384">
        <v>0</v>
      </c>
      <c r="U1384">
        <v>0</v>
      </c>
      <c r="V1384">
        <v>0</v>
      </c>
      <c r="W1384">
        <v>0</v>
      </c>
      <c r="X1384">
        <v>0</v>
      </c>
      <c r="Y1384">
        <v>0.8</v>
      </c>
      <c r="Z1384">
        <v>0</v>
      </c>
      <c r="AA1384">
        <v>0</v>
      </c>
      <c r="AB1384">
        <v>0</v>
      </c>
      <c r="AC1384">
        <v>0</v>
      </c>
      <c r="AD1384">
        <v>0</v>
      </c>
      <c r="AE1384">
        <v>0</v>
      </c>
      <c r="AF1384">
        <v>0</v>
      </c>
      <c r="AG1384">
        <v>0</v>
      </c>
      <c r="AH1384">
        <v>0</v>
      </c>
      <c r="AI1384">
        <v>0</v>
      </c>
      <c r="AJ1384">
        <v>7.3</v>
      </c>
      <c r="AK1384">
        <v>0</v>
      </c>
      <c r="AL1384">
        <v>9.4</v>
      </c>
      <c r="AM1384">
        <v>10.3</v>
      </c>
      <c r="AN1384">
        <v>0</v>
      </c>
      <c r="AO1384">
        <v>0</v>
      </c>
      <c r="AP1384">
        <v>0</v>
      </c>
      <c r="AQ1384">
        <v>1</v>
      </c>
      <c r="AR1384">
        <v>8.8000000000000007</v>
      </c>
      <c r="AS1384">
        <v>1</v>
      </c>
      <c r="AT1384">
        <v>1</v>
      </c>
      <c r="AU1384">
        <v>1</v>
      </c>
      <c r="AV1384">
        <v>1</v>
      </c>
      <c r="AW1384">
        <v>1</v>
      </c>
      <c r="AX1384">
        <v>1</v>
      </c>
      <c r="AY1384">
        <v>1</v>
      </c>
      <c r="AZ1384">
        <v>1</v>
      </c>
      <c r="BA1384">
        <v>1</v>
      </c>
      <c r="BB1384">
        <v>1</v>
      </c>
      <c r="BC1384">
        <v>1</v>
      </c>
      <c r="BD1384">
        <v>1</v>
      </c>
      <c r="BE1384">
        <v>1</v>
      </c>
      <c r="BF1384">
        <v>1</v>
      </c>
      <c r="BG1384">
        <v>1</v>
      </c>
      <c r="BH1384">
        <v>1</v>
      </c>
      <c r="BI1384">
        <v>1</v>
      </c>
      <c r="BJ1384">
        <v>1</v>
      </c>
      <c r="BK1384">
        <v>1</v>
      </c>
      <c r="BL1384">
        <v>1</v>
      </c>
      <c r="BM1384">
        <v>1</v>
      </c>
      <c r="BN1384">
        <v>1</v>
      </c>
      <c r="BO1384">
        <v>1</v>
      </c>
      <c r="BP1384">
        <v>1</v>
      </c>
      <c r="BQ1384">
        <v>1</v>
      </c>
      <c r="BR1384">
        <v>1</v>
      </c>
      <c r="BS1384">
        <v>1</v>
      </c>
      <c r="BT1384">
        <v>1</v>
      </c>
      <c r="BU1384">
        <v>1</v>
      </c>
      <c r="BV1384">
        <v>1</v>
      </c>
      <c r="BW1384">
        <v>1</v>
      </c>
    </row>
    <row r="1385" spans="1:75" x14ac:dyDescent="0.25">
      <c r="A1385">
        <v>2449000</v>
      </c>
      <c r="B1385">
        <v>2</v>
      </c>
      <c r="C1385" s="1">
        <v>33270</v>
      </c>
      <c r="D1385">
        <v>1</v>
      </c>
      <c r="E1385">
        <v>30.6</v>
      </c>
      <c r="F1385">
        <v>81.900000000000006</v>
      </c>
      <c r="G1385">
        <v>10</v>
      </c>
      <c r="H1385">
        <v>8</v>
      </c>
      <c r="I1385">
        <v>1</v>
      </c>
      <c r="J1385">
        <v>1</v>
      </c>
      <c r="K1385">
        <v>0</v>
      </c>
      <c r="L1385">
        <v>815.59997558593795</v>
      </c>
      <c r="M1385">
        <v>1</v>
      </c>
      <c r="N1385">
        <v>0</v>
      </c>
      <c r="O1385">
        <v>0</v>
      </c>
      <c r="P1385">
        <v>11.2</v>
      </c>
      <c r="Q1385">
        <v>6.8</v>
      </c>
      <c r="R1385">
        <v>3.1</v>
      </c>
      <c r="S1385">
        <v>0</v>
      </c>
      <c r="T1385">
        <v>0</v>
      </c>
      <c r="U1385">
        <v>0.8</v>
      </c>
      <c r="V1385">
        <v>0</v>
      </c>
      <c r="W1385">
        <v>30.6</v>
      </c>
      <c r="X1385">
        <v>0</v>
      </c>
      <c r="Y1385">
        <v>4.7</v>
      </c>
      <c r="Z1385">
        <v>2.9</v>
      </c>
      <c r="AA1385">
        <v>0</v>
      </c>
      <c r="AB1385">
        <v>0</v>
      </c>
      <c r="AC1385">
        <v>0</v>
      </c>
      <c r="AD1385">
        <v>0</v>
      </c>
      <c r="AE1385">
        <v>0</v>
      </c>
      <c r="AF1385">
        <v>21.8</v>
      </c>
      <c r="AG1385">
        <v>0</v>
      </c>
      <c r="AH1385">
        <v>0</v>
      </c>
      <c r="AI1385">
        <v>0</v>
      </c>
      <c r="AJ1385">
        <v>0</v>
      </c>
      <c r="AK1385">
        <v>0</v>
      </c>
      <c r="AL1385">
        <v>0</v>
      </c>
      <c r="AM1385">
        <v>0</v>
      </c>
      <c r="AN1385">
        <v>0</v>
      </c>
      <c r="AO1385">
        <v>0</v>
      </c>
      <c r="AS1385">
        <v>1</v>
      </c>
      <c r="AT1385">
        <v>1</v>
      </c>
      <c r="AU1385">
        <v>1</v>
      </c>
      <c r="AV1385">
        <v>1</v>
      </c>
      <c r="AW1385">
        <v>1</v>
      </c>
      <c r="AX1385">
        <v>1</v>
      </c>
      <c r="AY1385">
        <v>1</v>
      </c>
      <c r="AZ1385">
        <v>1</v>
      </c>
      <c r="BA1385">
        <v>1</v>
      </c>
      <c r="BB1385">
        <v>1</v>
      </c>
      <c r="BC1385">
        <v>1</v>
      </c>
      <c r="BD1385">
        <v>1</v>
      </c>
      <c r="BE1385">
        <v>1</v>
      </c>
      <c r="BF1385">
        <v>1</v>
      </c>
      <c r="BG1385">
        <v>1</v>
      </c>
      <c r="BH1385">
        <v>1</v>
      </c>
      <c r="BI1385">
        <v>1</v>
      </c>
      <c r="BJ1385">
        <v>1</v>
      </c>
      <c r="BK1385">
        <v>1</v>
      </c>
      <c r="BL1385">
        <v>1</v>
      </c>
      <c r="BM1385">
        <v>1</v>
      </c>
      <c r="BN1385">
        <v>1</v>
      </c>
      <c r="BO1385">
        <v>1</v>
      </c>
      <c r="BP1385">
        <v>1</v>
      </c>
      <c r="BQ1385">
        <v>1</v>
      </c>
      <c r="BR1385">
        <v>1</v>
      </c>
      <c r="BS1385">
        <v>1</v>
      </c>
      <c r="BT1385">
        <v>1</v>
      </c>
      <c r="BU1385">
        <v>0</v>
      </c>
      <c r="BV1385">
        <v>0</v>
      </c>
      <c r="BW1385">
        <v>0</v>
      </c>
    </row>
    <row r="1386" spans="1:75" x14ac:dyDescent="0.25">
      <c r="A1386">
        <v>2449000</v>
      </c>
      <c r="B1386">
        <v>2</v>
      </c>
      <c r="C1386" s="1">
        <v>33298</v>
      </c>
      <c r="D1386">
        <v>1</v>
      </c>
      <c r="F1386">
        <v>132.5</v>
      </c>
      <c r="J1386">
        <v>2</v>
      </c>
      <c r="K1386">
        <v>0</v>
      </c>
      <c r="L1386">
        <v>815.59997558593795</v>
      </c>
      <c r="M1386">
        <v>1</v>
      </c>
      <c r="N1386">
        <v>13.1</v>
      </c>
      <c r="O1386">
        <v>5.2</v>
      </c>
      <c r="P1386">
        <v>10.6</v>
      </c>
      <c r="Q1386">
        <v>0</v>
      </c>
      <c r="R1386">
        <v>0.2</v>
      </c>
      <c r="S1386">
        <v>0.5</v>
      </c>
      <c r="V1386">
        <v>0</v>
      </c>
      <c r="W1386">
        <v>0</v>
      </c>
      <c r="X1386">
        <v>0</v>
      </c>
      <c r="Y1386">
        <v>0.3</v>
      </c>
      <c r="Z1386">
        <v>7.3</v>
      </c>
      <c r="AA1386">
        <v>11.5</v>
      </c>
      <c r="AB1386">
        <v>0</v>
      </c>
      <c r="AC1386">
        <v>0</v>
      </c>
      <c r="AD1386">
        <v>0</v>
      </c>
      <c r="AE1386">
        <v>0</v>
      </c>
      <c r="AF1386">
        <v>6.9</v>
      </c>
      <c r="AG1386">
        <v>0</v>
      </c>
      <c r="AH1386">
        <v>0</v>
      </c>
      <c r="AI1386">
        <v>9</v>
      </c>
      <c r="AJ1386">
        <v>0</v>
      </c>
      <c r="AK1386">
        <v>0</v>
      </c>
      <c r="AL1386">
        <v>0</v>
      </c>
      <c r="AM1386">
        <v>0</v>
      </c>
      <c r="AN1386">
        <v>0</v>
      </c>
      <c r="AO1386">
        <v>0</v>
      </c>
      <c r="AP1386">
        <v>0</v>
      </c>
      <c r="AQ1386">
        <v>0.9</v>
      </c>
      <c r="AR1386">
        <v>0</v>
      </c>
      <c r="AS1386">
        <v>1</v>
      </c>
      <c r="AT1386">
        <v>1</v>
      </c>
      <c r="AU1386">
        <v>1</v>
      </c>
      <c r="AV1386">
        <v>1</v>
      </c>
      <c r="AW1386">
        <v>1</v>
      </c>
      <c r="AX1386">
        <v>1</v>
      </c>
      <c r="AY1386">
        <v>1</v>
      </c>
      <c r="AZ1386">
        <v>1</v>
      </c>
      <c r="BA1386">
        <v>1</v>
      </c>
      <c r="BB1386">
        <v>1</v>
      </c>
      <c r="BC1386">
        <v>1</v>
      </c>
      <c r="BD1386">
        <v>1</v>
      </c>
      <c r="BE1386">
        <v>1</v>
      </c>
      <c r="BF1386">
        <v>1</v>
      </c>
      <c r="BG1386">
        <v>1</v>
      </c>
      <c r="BH1386">
        <v>1</v>
      </c>
      <c r="BI1386">
        <v>1</v>
      </c>
      <c r="BJ1386">
        <v>1</v>
      </c>
      <c r="BK1386">
        <v>1</v>
      </c>
      <c r="BL1386">
        <v>1</v>
      </c>
      <c r="BM1386">
        <v>1</v>
      </c>
      <c r="BN1386">
        <v>1</v>
      </c>
      <c r="BO1386">
        <v>1</v>
      </c>
      <c r="BP1386">
        <v>1</v>
      </c>
      <c r="BQ1386">
        <v>1</v>
      </c>
      <c r="BR1386">
        <v>1</v>
      </c>
      <c r="BS1386">
        <v>1</v>
      </c>
      <c r="BT1386">
        <v>1</v>
      </c>
      <c r="BU1386">
        <v>1</v>
      </c>
      <c r="BV1386">
        <v>1</v>
      </c>
      <c r="BW1386">
        <v>1</v>
      </c>
    </row>
    <row r="1387" spans="1:75" x14ac:dyDescent="0.25">
      <c r="A1387">
        <v>2449000</v>
      </c>
      <c r="B1387">
        <v>2</v>
      </c>
      <c r="C1387" s="1">
        <v>33329</v>
      </c>
      <c r="D1387">
        <v>1</v>
      </c>
      <c r="E1387">
        <v>22.3</v>
      </c>
      <c r="F1387">
        <v>71.8</v>
      </c>
      <c r="G1387">
        <v>19</v>
      </c>
      <c r="H1387">
        <v>7</v>
      </c>
      <c r="I1387">
        <v>1</v>
      </c>
      <c r="J1387">
        <v>1</v>
      </c>
      <c r="K1387">
        <v>0</v>
      </c>
      <c r="L1387">
        <v>815.59997558593795</v>
      </c>
      <c r="M1387">
        <v>1</v>
      </c>
      <c r="N1387">
        <v>0</v>
      </c>
      <c r="O1387">
        <v>0</v>
      </c>
      <c r="P1387">
        <v>0</v>
      </c>
      <c r="Q1387">
        <v>0</v>
      </c>
      <c r="R1387">
        <v>0</v>
      </c>
      <c r="S1387">
        <v>0</v>
      </c>
      <c r="T1387">
        <v>0</v>
      </c>
      <c r="U1387">
        <v>0</v>
      </c>
      <c r="V1387">
        <v>0</v>
      </c>
      <c r="W1387">
        <v>0</v>
      </c>
      <c r="X1387">
        <v>6.2</v>
      </c>
      <c r="Y1387">
        <v>5.3</v>
      </c>
      <c r="Z1387">
        <v>6.7</v>
      </c>
      <c r="AA1387">
        <v>0</v>
      </c>
      <c r="AB1387">
        <v>8.8000000000000007</v>
      </c>
      <c r="AC1387">
        <v>0</v>
      </c>
      <c r="AD1387">
        <v>0</v>
      </c>
      <c r="AE1387">
        <v>0.9</v>
      </c>
      <c r="AF1387">
        <v>22.3</v>
      </c>
      <c r="AG1387">
        <v>0</v>
      </c>
      <c r="AH1387">
        <v>0</v>
      </c>
      <c r="AI1387">
        <v>0</v>
      </c>
      <c r="AJ1387">
        <v>0</v>
      </c>
      <c r="AK1387">
        <v>0</v>
      </c>
      <c r="AL1387">
        <v>21.6</v>
      </c>
      <c r="AM1387">
        <v>0</v>
      </c>
      <c r="AN1387">
        <v>0</v>
      </c>
      <c r="AO1387">
        <v>0</v>
      </c>
      <c r="AP1387">
        <v>0</v>
      </c>
      <c r="AQ1387">
        <v>0</v>
      </c>
      <c r="AS1387">
        <v>1</v>
      </c>
      <c r="AT1387">
        <v>1</v>
      </c>
      <c r="AU1387">
        <v>1</v>
      </c>
      <c r="AV1387">
        <v>1</v>
      </c>
      <c r="AW1387">
        <v>1</v>
      </c>
      <c r="AX1387">
        <v>1</v>
      </c>
      <c r="AY1387">
        <v>1</v>
      </c>
      <c r="AZ1387">
        <v>1</v>
      </c>
      <c r="BA1387">
        <v>1</v>
      </c>
      <c r="BB1387">
        <v>1</v>
      </c>
      <c r="BC1387">
        <v>1</v>
      </c>
      <c r="BD1387">
        <v>1</v>
      </c>
      <c r="BE1387">
        <v>1</v>
      </c>
      <c r="BF1387">
        <v>1</v>
      </c>
      <c r="BG1387">
        <v>1</v>
      </c>
      <c r="BH1387">
        <v>1</v>
      </c>
      <c r="BI1387">
        <v>1</v>
      </c>
      <c r="BJ1387">
        <v>1</v>
      </c>
      <c r="BK1387">
        <v>1</v>
      </c>
      <c r="BL1387">
        <v>1</v>
      </c>
      <c r="BM1387">
        <v>1</v>
      </c>
      <c r="BN1387">
        <v>1</v>
      </c>
      <c r="BO1387">
        <v>1</v>
      </c>
      <c r="BP1387">
        <v>1</v>
      </c>
      <c r="BQ1387">
        <v>1</v>
      </c>
      <c r="BR1387">
        <v>1</v>
      </c>
      <c r="BS1387">
        <v>1</v>
      </c>
      <c r="BT1387">
        <v>1</v>
      </c>
      <c r="BU1387">
        <v>1</v>
      </c>
      <c r="BV1387">
        <v>1</v>
      </c>
      <c r="BW1387">
        <v>0</v>
      </c>
    </row>
    <row r="1388" spans="1:75" x14ac:dyDescent="0.25">
      <c r="A1388">
        <v>2449000</v>
      </c>
      <c r="B1388">
        <v>2</v>
      </c>
      <c r="C1388" s="1">
        <v>33359</v>
      </c>
      <c r="D1388">
        <v>1</v>
      </c>
      <c r="E1388">
        <v>46.5</v>
      </c>
      <c r="F1388">
        <v>62.9</v>
      </c>
      <c r="G1388">
        <v>15</v>
      </c>
      <c r="H1388">
        <v>4</v>
      </c>
      <c r="I1388">
        <v>1</v>
      </c>
      <c r="J1388">
        <v>1</v>
      </c>
      <c r="K1388">
        <v>0</v>
      </c>
      <c r="L1388">
        <v>815.59997558593795</v>
      </c>
      <c r="M1388">
        <v>1</v>
      </c>
      <c r="N1388">
        <v>0</v>
      </c>
      <c r="O1388">
        <v>0</v>
      </c>
      <c r="P1388">
        <v>0</v>
      </c>
      <c r="Q1388">
        <v>0</v>
      </c>
      <c r="R1388">
        <v>0</v>
      </c>
      <c r="S1388">
        <v>0</v>
      </c>
      <c r="T1388">
        <v>9.6999999999999993</v>
      </c>
      <c r="U1388">
        <v>3.3</v>
      </c>
      <c r="V1388">
        <v>0</v>
      </c>
      <c r="W1388">
        <v>0</v>
      </c>
      <c r="X1388">
        <v>0</v>
      </c>
      <c r="Y1388">
        <v>0</v>
      </c>
      <c r="Z1388">
        <v>0</v>
      </c>
      <c r="AA1388">
        <v>0</v>
      </c>
      <c r="AB1388">
        <v>46.5</v>
      </c>
      <c r="AC1388">
        <v>0</v>
      </c>
      <c r="AD1388">
        <v>0</v>
      </c>
      <c r="AE1388">
        <v>0</v>
      </c>
      <c r="AF1388">
        <v>0</v>
      </c>
      <c r="AG1388">
        <v>0</v>
      </c>
      <c r="AH1388">
        <v>0</v>
      </c>
      <c r="AI1388">
        <v>0</v>
      </c>
      <c r="AJ1388">
        <v>3.4</v>
      </c>
      <c r="AK1388">
        <v>0</v>
      </c>
      <c r="AL1388">
        <v>0</v>
      </c>
      <c r="AM1388">
        <v>0</v>
      </c>
      <c r="AN1388">
        <v>0</v>
      </c>
      <c r="AO1388">
        <v>0</v>
      </c>
      <c r="AP1388">
        <v>0</v>
      </c>
      <c r="AQ1388">
        <v>0</v>
      </c>
      <c r="AR1388">
        <v>0</v>
      </c>
      <c r="AS1388">
        <v>1</v>
      </c>
      <c r="AT1388">
        <v>1</v>
      </c>
      <c r="AU1388">
        <v>1</v>
      </c>
      <c r="AV1388">
        <v>1</v>
      </c>
      <c r="AW1388">
        <v>1</v>
      </c>
      <c r="AX1388">
        <v>1</v>
      </c>
      <c r="AY1388">
        <v>1</v>
      </c>
      <c r="AZ1388">
        <v>1</v>
      </c>
      <c r="BA1388">
        <v>1</v>
      </c>
      <c r="BB1388">
        <v>1</v>
      </c>
      <c r="BC1388">
        <v>1</v>
      </c>
      <c r="BD1388">
        <v>1</v>
      </c>
      <c r="BE1388">
        <v>1</v>
      </c>
      <c r="BF1388">
        <v>1</v>
      </c>
      <c r="BG1388">
        <v>1</v>
      </c>
      <c r="BH1388">
        <v>1</v>
      </c>
      <c r="BI1388">
        <v>1</v>
      </c>
      <c r="BJ1388">
        <v>1</v>
      </c>
      <c r="BK1388">
        <v>1</v>
      </c>
      <c r="BL1388">
        <v>1</v>
      </c>
      <c r="BM1388">
        <v>1</v>
      </c>
      <c r="BN1388">
        <v>1</v>
      </c>
      <c r="BO1388">
        <v>1</v>
      </c>
      <c r="BP1388">
        <v>1</v>
      </c>
      <c r="BQ1388">
        <v>1</v>
      </c>
      <c r="BR1388">
        <v>1</v>
      </c>
      <c r="BS1388">
        <v>1</v>
      </c>
      <c r="BT1388">
        <v>1</v>
      </c>
      <c r="BU1388">
        <v>1</v>
      </c>
      <c r="BV1388">
        <v>1</v>
      </c>
      <c r="BW1388">
        <v>1</v>
      </c>
    </row>
    <row r="1389" spans="1:75" x14ac:dyDescent="0.25">
      <c r="A1389">
        <v>2449000</v>
      </c>
      <c r="B1389">
        <v>2</v>
      </c>
      <c r="C1389" s="1">
        <v>33390</v>
      </c>
      <c r="D1389">
        <v>1</v>
      </c>
      <c r="E1389">
        <v>26.6</v>
      </c>
      <c r="F1389">
        <v>59.3</v>
      </c>
      <c r="G1389">
        <v>21</v>
      </c>
      <c r="H1389">
        <v>4</v>
      </c>
      <c r="I1389">
        <v>1</v>
      </c>
      <c r="J1389">
        <v>1</v>
      </c>
      <c r="K1389">
        <v>0</v>
      </c>
      <c r="L1389">
        <v>815.59997558593795</v>
      </c>
      <c r="M1389">
        <v>1</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13.3</v>
      </c>
      <c r="AH1389">
        <v>26.6</v>
      </c>
      <c r="AI1389">
        <v>0</v>
      </c>
      <c r="AJ1389">
        <v>0</v>
      </c>
      <c r="AK1389">
        <v>0</v>
      </c>
      <c r="AL1389">
        <v>18.600000000000001</v>
      </c>
      <c r="AM1389">
        <v>0</v>
      </c>
      <c r="AN1389">
        <v>0</v>
      </c>
      <c r="AO1389">
        <v>0</v>
      </c>
      <c r="AP1389">
        <v>0.8</v>
      </c>
      <c r="AQ1389">
        <v>0</v>
      </c>
      <c r="AS1389">
        <v>1</v>
      </c>
      <c r="AT1389">
        <v>1</v>
      </c>
      <c r="AU1389">
        <v>1</v>
      </c>
      <c r="AV1389">
        <v>1</v>
      </c>
      <c r="AW1389">
        <v>1</v>
      </c>
      <c r="AX1389">
        <v>1</v>
      </c>
      <c r="AY1389">
        <v>1</v>
      </c>
      <c r="AZ1389">
        <v>1</v>
      </c>
      <c r="BA1389">
        <v>1</v>
      </c>
      <c r="BB1389">
        <v>1</v>
      </c>
      <c r="BC1389">
        <v>1</v>
      </c>
      <c r="BD1389">
        <v>1</v>
      </c>
      <c r="BE1389">
        <v>1</v>
      </c>
      <c r="BF1389">
        <v>1</v>
      </c>
      <c r="BG1389">
        <v>1</v>
      </c>
      <c r="BH1389">
        <v>1</v>
      </c>
      <c r="BI1389">
        <v>1</v>
      </c>
      <c r="BJ1389">
        <v>1</v>
      </c>
      <c r="BK1389">
        <v>1</v>
      </c>
      <c r="BL1389">
        <v>1</v>
      </c>
      <c r="BM1389">
        <v>1</v>
      </c>
      <c r="BN1389">
        <v>1</v>
      </c>
      <c r="BO1389">
        <v>1</v>
      </c>
      <c r="BP1389">
        <v>1</v>
      </c>
      <c r="BQ1389">
        <v>1</v>
      </c>
      <c r="BR1389">
        <v>1</v>
      </c>
      <c r="BS1389">
        <v>1</v>
      </c>
      <c r="BT1389">
        <v>1</v>
      </c>
      <c r="BU1389">
        <v>1</v>
      </c>
      <c r="BV1389">
        <v>1</v>
      </c>
      <c r="BW1389">
        <v>0</v>
      </c>
    </row>
    <row r="1390" spans="1:75" x14ac:dyDescent="0.25">
      <c r="A1390">
        <v>2449000</v>
      </c>
      <c r="B1390">
        <v>2</v>
      </c>
      <c r="C1390" s="1">
        <v>33420</v>
      </c>
      <c r="D1390">
        <v>1</v>
      </c>
      <c r="E1390">
        <v>11.4</v>
      </c>
      <c r="F1390">
        <v>11.4</v>
      </c>
      <c r="G1390">
        <v>11</v>
      </c>
      <c r="H1390">
        <v>1</v>
      </c>
      <c r="I1390">
        <v>1</v>
      </c>
      <c r="J1390">
        <v>1</v>
      </c>
      <c r="K1390">
        <v>0</v>
      </c>
      <c r="L1390">
        <v>815.59997558593795</v>
      </c>
      <c r="M1390">
        <v>1</v>
      </c>
      <c r="N1390">
        <v>0</v>
      </c>
      <c r="O1390">
        <v>0</v>
      </c>
      <c r="P1390">
        <v>0</v>
      </c>
      <c r="Q1390">
        <v>0</v>
      </c>
      <c r="R1390">
        <v>0</v>
      </c>
      <c r="S1390">
        <v>0</v>
      </c>
      <c r="T1390">
        <v>0</v>
      </c>
      <c r="U1390">
        <v>0</v>
      </c>
      <c r="V1390">
        <v>0</v>
      </c>
      <c r="W1390">
        <v>0</v>
      </c>
      <c r="X1390">
        <v>11.4</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1</v>
      </c>
      <c r="AT1390">
        <v>1</v>
      </c>
      <c r="AU1390">
        <v>1</v>
      </c>
      <c r="AV1390">
        <v>1</v>
      </c>
      <c r="AW1390">
        <v>1</v>
      </c>
      <c r="AX1390">
        <v>1</v>
      </c>
      <c r="AY1390">
        <v>1</v>
      </c>
      <c r="AZ1390">
        <v>1</v>
      </c>
      <c r="BA1390">
        <v>1</v>
      </c>
      <c r="BB1390">
        <v>1</v>
      </c>
      <c r="BC1390">
        <v>1</v>
      </c>
      <c r="BD1390">
        <v>1</v>
      </c>
      <c r="BE1390">
        <v>1</v>
      </c>
      <c r="BF1390">
        <v>1</v>
      </c>
      <c r="BG1390">
        <v>1</v>
      </c>
      <c r="BH1390">
        <v>1</v>
      </c>
      <c r="BI1390">
        <v>1</v>
      </c>
      <c r="BJ1390">
        <v>1</v>
      </c>
      <c r="BK1390">
        <v>1</v>
      </c>
      <c r="BL1390">
        <v>1</v>
      </c>
      <c r="BM1390">
        <v>1</v>
      </c>
      <c r="BN1390">
        <v>1</v>
      </c>
      <c r="BO1390">
        <v>1</v>
      </c>
      <c r="BP1390">
        <v>1</v>
      </c>
      <c r="BQ1390">
        <v>1</v>
      </c>
      <c r="BR1390">
        <v>1</v>
      </c>
      <c r="BS1390">
        <v>1</v>
      </c>
      <c r="BT1390">
        <v>1</v>
      </c>
      <c r="BU1390">
        <v>1</v>
      </c>
      <c r="BV1390">
        <v>1</v>
      </c>
      <c r="BW1390">
        <v>1</v>
      </c>
    </row>
    <row r="1391" spans="1:75" x14ac:dyDescent="0.25">
      <c r="A1391">
        <v>2449000</v>
      </c>
      <c r="B1391">
        <v>2</v>
      </c>
      <c r="C1391" s="1">
        <v>33451</v>
      </c>
      <c r="D1391">
        <v>1</v>
      </c>
      <c r="E1391">
        <v>20</v>
      </c>
      <c r="F1391">
        <v>37.799999999999997</v>
      </c>
      <c r="G1391">
        <v>8</v>
      </c>
      <c r="H1391">
        <v>3</v>
      </c>
      <c r="I1391">
        <v>1</v>
      </c>
      <c r="J1391">
        <v>1</v>
      </c>
      <c r="K1391">
        <v>0</v>
      </c>
      <c r="L1391">
        <v>815.59997558593795</v>
      </c>
      <c r="M1391">
        <v>1</v>
      </c>
      <c r="N1391">
        <v>0</v>
      </c>
      <c r="O1391">
        <v>0.9</v>
      </c>
      <c r="P1391">
        <v>0</v>
      </c>
      <c r="Q1391">
        <v>0</v>
      </c>
      <c r="R1391">
        <v>0</v>
      </c>
      <c r="S1391">
        <v>0</v>
      </c>
      <c r="T1391">
        <v>0</v>
      </c>
      <c r="U1391">
        <v>20</v>
      </c>
      <c r="V1391">
        <v>16.899999999999999</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1</v>
      </c>
      <c r="AT1391">
        <v>1</v>
      </c>
      <c r="AU1391">
        <v>1</v>
      </c>
      <c r="AV1391">
        <v>1</v>
      </c>
      <c r="AW1391">
        <v>1</v>
      </c>
      <c r="AX1391">
        <v>1</v>
      </c>
      <c r="AY1391">
        <v>1</v>
      </c>
      <c r="AZ1391">
        <v>1</v>
      </c>
      <c r="BA1391">
        <v>1</v>
      </c>
      <c r="BB1391">
        <v>1</v>
      </c>
      <c r="BC1391">
        <v>1</v>
      </c>
      <c r="BD1391">
        <v>1</v>
      </c>
      <c r="BE1391">
        <v>1</v>
      </c>
      <c r="BF1391">
        <v>1</v>
      </c>
      <c r="BG1391">
        <v>1</v>
      </c>
      <c r="BH1391">
        <v>1</v>
      </c>
      <c r="BI1391">
        <v>1</v>
      </c>
      <c r="BJ1391">
        <v>1</v>
      </c>
      <c r="BK1391">
        <v>1</v>
      </c>
      <c r="BL1391">
        <v>1</v>
      </c>
      <c r="BM1391">
        <v>1</v>
      </c>
      <c r="BN1391">
        <v>1</v>
      </c>
      <c r="BO1391">
        <v>1</v>
      </c>
      <c r="BP1391">
        <v>1</v>
      </c>
      <c r="BQ1391">
        <v>1</v>
      </c>
      <c r="BR1391">
        <v>1</v>
      </c>
      <c r="BS1391">
        <v>1</v>
      </c>
      <c r="BT1391">
        <v>1</v>
      </c>
      <c r="BU1391">
        <v>1</v>
      </c>
      <c r="BV1391">
        <v>1</v>
      </c>
      <c r="BW1391">
        <v>1</v>
      </c>
    </row>
    <row r="1392" spans="1:75" x14ac:dyDescent="0.25">
      <c r="A1392">
        <v>2449000</v>
      </c>
      <c r="B1392">
        <v>2</v>
      </c>
      <c r="C1392" s="1">
        <v>33482</v>
      </c>
      <c r="D1392">
        <v>1</v>
      </c>
      <c r="E1392">
        <v>27.1</v>
      </c>
      <c r="F1392">
        <v>33.4</v>
      </c>
      <c r="G1392">
        <v>30</v>
      </c>
      <c r="H1392">
        <v>3</v>
      </c>
      <c r="I1392">
        <v>1</v>
      </c>
      <c r="J1392">
        <v>1</v>
      </c>
      <c r="K1392">
        <v>0</v>
      </c>
      <c r="L1392">
        <v>815.59997558593795</v>
      </c>
      <c r="M1392">
        <v>1</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4.4000000000000004</v>
      </c>
      <c r="AG1392">
        <v>0</v>
      </c>
      <c r="AH1392">
        <v>0</v>
      </c>
      <c r="AI1392">
        <v>0</v>
      </c>
      <c r="AJ1392">
        <v>0</v>
      </c>
      <c r="AK1392">
        <v>0</v>
      </c>
      <c r="AL1392">
        <v>1.9</v>
      </c>
      <c r="AM1392">
        <v>0</v>
      </c>
      <c r="AN1392">
        <v>0</v>
      </c>
      <c r="AO1392">
        <v>0</v>
      </c>
      <c r="AP1392">
        <v>0</v>
      </c>
      <c r="AQ1392">
        <v>27.1</v>
      </c>
      <c r="AS1392">
        <v>1</v>
      </c>
      <c r="AT1392">
        <v>1</v>
      </c>
      <c r="AU1392">
        <v>1</v>
      </c>
      <c r="AV1392">
        <v>1</v>
      </c>
      <c r="AW1392">
        <v>1</v>
      </c>
      <c r="AX1392">
        <v>1</v>
      </c>
      <c r="AY1392">
        <v>1</v>
      </c>
      <c r="AZ1392">
        <v>1</v>
      </c>
      <c r="BA1392">
        <v>1</v>
      </c>
      <c r="BB1392">
        <v>1</v>
      </c>
      <c r="BC1392">
        <v>1</v>
      </c>
      <c r="BD1392">
        <v>1</v>
      </c>
      <c r="BE1392">
        <v>1</v>
      </c>
      <c r="BF1392">
        <v>1</v>
      </c>
      <c r="BG1392">
        <v>1</v>
      </c>
      <c r="BH1392">
        <v>1</v>
      </c>
      <c r="BI1392">
        <v>1</v>
      </c>
      <c r="BJ1392">
        <v>1</v>
      </c>
      <c r="BK1392">
        <v>1</v>
      </c>
      <c r="BL1392">
        <v>1</v>
      </c>
      <c r="BM1392">
        <v>1</v>
      </c>
      <c r="BN1392">
        <v>1</v>
      </c>
      <c r="BO1392">
        <v>1</v>
      </c>
      <c r="BP1392">
        <v>1</v>
      </c>
      <c r="BQ1392">
        <v>1</v>
      </c>
      <c r="BR1392">
        <v>1</v>
      </c>
      <c r="BS1392">
        <v>1</v>
      </c>
      <c r="BT1392">
        <v>1</v>
      </c>
      <c r="BU1392">
        <v>1</v>
      </c>
      <c r="BV1392">
        <v>1</v>
      </c>
      <c r="BW1392">
        <v>0</v>
      </c>
    </row>
    <row r="1393" spans="1:75" x14ac:dyDescent="0.25">
      <c r="A1393">
        <v>2449000</v>
      </c>
      <c r="B1393">
        <v>2</v>
      </c>
      <c r="C1393" s="1">
        <v>33512</v>
      </c>
      <c r="D1393">
        <v>1</v>
      </c>
      <c r="E1393">
        <v>44.9</v>
      </c>
      <c r="F1393">
        <v>94</v>
      </c>
      <c r="G1393">
        <v>1</v>
      </c>
      <c r="H1393">
        <v>5</v>
      </c>
      <c r="I1393">
        <v>1</v>
      </c>
      <c r="J1393">
        <v>1</v>
      </c>
      <c r="K1393">
        <v>0</v>
      </c>
      <c r="L1393">
        <v>815.59997558593795</v>
      </c>
      <c r="M1393">
        <v>1</v>
      </c>
      <c r="N1393">
        <v>44.9</v>
      </c>
      <c r="O1393">
        <v>1.3</v>
      </c>
      <c r="P1393">
        <v>0</v>
      </c>
      <c r="Q1393">
        <v>0</v>
      </c>
      <c r="R1393">
        <v>0</v>
      </c>
      <c r="S1393">
        <v>19.100000000000001</v>
      </c>
      <c r="T1393">
        <v>0</v>
      </c>
      <c r="U1393">
        <v>0</v>
      </c>
      <c r="V1393">
        <v>0</v>
      </c>
      <c r="W1393">
        <v>0</v>
      </c>
      <c r="X1393">
        <v>0</v>
      </c>
      <c r="Y1393">
        <v>0</v>
      </c>
      <c r="Z1393">
        <v>0</v>
      </c>
      <c r="AA1393">
        <v>0</v>
      </c>
      <c r="AB1393">
        <v>0</v>
      </c>
      <c r="AC1393">
        <v>0</v>
      </c>
      <c r="AD1393">
        <v>0</v>
      </c>
      <c r="AE1393">
        <v>15.1</v>
      </c>
      <c r="AF1393">
        <v>0</v>
      </c>
      <c r="AG1393">
        <v>0</v>
      </c>
      <c r="AH1393">
        <v>0</v>
      </c>
      <c r="AI1393">
        <v>0</v>
      </c>
      <c r="AJ1393">
        <v>0</v>
      </c>
      <c r="AK1393">
        <v>0</v>
      </c>
      <c r="AL1393">
        <v>13.6</v>
      </c>
      <c r="AM1393">
        <v>0</v>
      </c>
      <c r="AN1393">
        <v>0</v>
      </c>
      <c r="AO1393">
        <v>0</v>
      </c>
      <c r="AP1393">
        <v>0</v>
      </c>
      <c r="AQ1393">
        <v>0</v>
      </c>
      <c r="AR1393">
        <v>0</v>
      </c>
      <c r="AS1393">
        <v>1</v>
      </c>
      <c r="AT1393">
        <v>1</v>
      </c>
      <c r="AU1393">
        <v>1</v>
      </c>
      <c r="AV1393">
        <v>1</v>
      </c>
      <c r="AW1393">
        <v>1</v>
      </c>
      <c r="AX1393">
        <v>1</v>
      </c>
      <c r="AY1393">
        <v>1</v>
      </c>
      <c r="AZ1393">
        <v>1</v>
      </c>
      <c r="BA1393">
        <v>1</v>
      </c>
      <c r="BB1393">
        <v>1</v>
      </c>
      <c r="BC1393">
        <v>1</v>
      </c>
      <c r="BD1393">
        <v>1</v>
      </c>
      <c r="BE1393">
        <v>1</v>
      </c>
      <c r="BF1393">
        <v>1</v>
      </c>
      <c r="BG1393">
        <v>1</v>
      </c>
      <c r="BH1393">
        <v>1</v>
      </c>
      <c r="BI1393">
        <v>1</v>
      </c>
      <c r="BJ1393">
        <v>1</v>
      </c>
      <c r="BK1393">
        <v>1</v>
      </c>
      <c r="BL1393">
        <v>1</v>
      </c>
      <c r="BM1393">
        <v>1</v>
      </c>
      <c r="BN1393">
        <v>1</v>
      </c>
      <c r="BO1393">
        <v>1</v>
      </c>
      <c r="BP1393">
        <v>1</v>
      </c>
      <c r="BQ1393">
        <v>1</v>
      </c>
      <c r="BR1393">
        <v>1</v>
      </c>
      <c r="BS1393">
        <v>1</v>
      </c>
      <c r="BT1393">
        <v>1</v>
      </c>
      <c r="BU1393">
        <v>1</v>
      </c>
      <c r="BV1393">
        <v>1</v>
      </c>
      <c r="BW1393">
        <v>1</v>
      </c>
    </row>
    <row r="1394" spans="1:75" x14ac:dyDescent="0.25">
      <c r="A1394">
        <v>2449000</v>
      </c>
      <c r="B1394">
        <v>2</v>
      </c>
      <c r="C1394" s="1">
        <v>33543</v>
      </c>
      <c r="D1394">
        <v>1</v>
      </c>
      <c r="E1394">
        <v>41.3</v>
      </c>
      <c r="F1394">
        <v>64</v>
      </c>
      <c r="G1394">
        <v>14</v>
      </c>
      <c r="H1394">
        <v>2</v>
      </c>
      <c r="I1394">
        <v>1</v>
      </c>
      <c r="J1394">
        <v>1</v>
      </c>
      <c r="K1394">
        <v>0</v>
      </c>
      <c r="L1394">
        <v>815.59997558593795</v>
      </c>
      <c r="M1394">
        <v>1</v>
      </c>
      <c r="N1394">
        <v>0</v>
      </c>
      <c r="O1394">
        <v>22.7</v>
      </c>
      <c r="P1394">
        <v>0</v>
      </c>
      <c r="Q1394">
        <v>0</v>
      </c>
      <c r="R1394">
        <v>0</v>
      </c>
      <c r="S1394">
        <v>0</v>
      </c>
      <c r="T1394">
        <v>0</v>
      </c>
      <c r="U1394">
        <v>0</v>
      </c>
      <c r="V1394">
        <v>0</v>
      </c>
      <c r="W1394">
        <v>0</v>
      </c>
      <c r="X1394">
        <v>0</v>
      </c>
      <c r="Y1394">
        <v>0</v>
      </c>
      <c r="Z1394">
        <v>0</v>
      </c>
      <c r="AA1394">
        <v>41.3</v>
      </c>
      <c r="AB1394">
        <v>0</v>
      </c>
      <c r="AC1394">
        <v>0</v>
      </c>
      <c r="AD1394">
        <v>0</v>
      </c>
      <c r="AE1394">
        <v>0</v>
      </c>
      <c r="AF1394">
        <v>0</v>
      </c>
      <c r="AG1394">
        <v>0</v>
      </c>
      <c r="AH1394">
        <v>0</v>
      </c>
      <c r="AI1394">
        <v>0</v>
      </c>
      <c r="AJ1394">
        <v>0</v>
      </c>
      <c r="AK1394">
        <v>0</v>
      </c>
      <c r="AL1394">
        <v>0</v>
      </c>
      <c r="AM1394">
        <v>0</v>
      </c>
      <c r="AN1394">
        <v>0</v>
      </c>
      <c r="AO1394">
        <v>0</v>
      </c>
      <c r="AP1394">
        <v>0</v>
      </c>
      <c r="AQ1394">
        <v>0</v>
      </c>
      <c r="AS1394">
        <v>1</v>
      </c>
      <c r="AT1394">
        <v>1</v>
      </c>
      <c r="AU1394">
        <v>1</v>
      </c>
      <c r="AV1394">
        <v>1</v>
      </c>
      <c r="AW1394">
        <v>1</v>
      </c>
      <c r="AX1394">
        <v>1</v>
      </c>
      <c r="AY1394">
        <v>1</v>
      </c>
      <c r="AZ1394">
        <v>1</v>
      </c>
      <c r="BA1394">
        <v>1</v>
      </c>
      <c r="BB1394">
        <v>1</v>
      </c>
      <c r="BC1394">
        <v>1</v>
      </c>
      <c r="BD1394">
        <v>1</v>
      </c>
      <c r="BE1394">
        <v>1</v>
      </c>
      <c r="BF1394">
        <v>1</v>
      </c>
      <c r="BG1394">
        <v>1</v>
      </c>
      <c r="BH1394">
        <v>1</v>
      </c>
      <c r="BI1394">
        <v>1</v>
      </c>
      <c r="BJ1394">
        <v>1</v>
      </c>
      <c r="BK1394">
        <v>1</v>
      </c>
      <c r="BL1394">
        <v>1</v>
      </c>
      <c r="BM1394">
        <v>1</v>
      </c>
      <c r="BN1394">
        <v>1</v>
      </c>
      <c r="BO1394">
        <v>1</v>
      </c>
      <c r="BP1394">
        <v>1</v>
      </c>
      <c r="BQ1394">
        <v>1</v>
      </c>
      <c r="BR1394">
        <v>1</v>
      </c>
      <c r="BS1394">
        <v>1</v>
      </c>
      <c r="BT1394">
        <v>1</v>
      </c>
      <c r="BU1394">
        <v>1</v>
      </c>
      <c r="BV1394">
        <v>1</v>
      </c>
      <c r="BW1394">
        <v>0</v>
      </c>
    </row>
    <row r="1395" spans="1:75" x14ac:dyDescent="0.25">
      <c r="A1395">
        <v>2449000</v>
      </c>
      <c r="B1395">
        <v>2</v>
      </c>
      <c r="C1395" s="1">
        <v>33573</v>
      </c>
      <c r="D1395">
        <v>1</v>
      </c>
      <c r="E1395">
        <v>77.3</v>
      </c>
      <c r="F1395">
        <v>177.1</v>
      </c>
      <c r="G1395">
        <v>19</v>
      </c>
      <c r="H1395">
        <v>7</v>
      </c>
      <c r="I1395">
        <v>1</v>
      </c>
      <c r="J1395">
        <v>1</v>
      </c>
      <c r="K1395">
        <v>0</v>
      </c>
      <c r="L1395">
        <v>815.59997558593795</v>
      </c>
      <c r="M1395">
        <v>1</v>
      </c>
      <c r="N1395">
        <v>0</v>
      </c>
      <c r="O1395">
        <v>0</v>
      </c>
      <c r="P1395">
        <v>0</v>
      </c>
      <c r="Q1395">
        <v>0</v>
      </c>
      <c r="R1395">
        <v>0</v>
      </c>
      <c r="S1395">
        <v>0</v>
      </c>
      <c r="T1395">
        <v>11.7</v>
      </c>
      <c r="U1395">
        <v>0</v>
      </c>
      <c r="V1395">
        <v>0</v>
      </c>
      <c r="W1395">
        <v>15.1</v>
      </c>
      <c r="X1395">
        <v>9.6999999999999993</v>
      </c>
      <c r="Y1395">
        <v>0</v>
      </c>
      <c r="Z1395">
        <v>0</v>
      </c>
      <c r="AA1395">
        <v>0</v>
      </c>
      <c r="AB1395">
        <v>0</v>
      </c>
      <c r="AC1395">
        <v>30.9</v>
      </c>
      <c r="AD1395">
        <v>0</v>
      </c>
      <c r="AE1395">
        <v>0</v>
      </c>
      <c r="AF1395">
        <v>77.3</v>
      </c>
      <c r="AG1395">
        <v>0</v>
      </c>
      <c r="AH1395">
        <v>0</v>
      </c>
      <c r="AI1395">
        <v>0</v>
      </c>
      <c r="AJ1395">
        <v>0</v>
      </c>
      <c r="AK1395">
        <v>12.1</v>
      </c>
      <c r="AL1395">
        <v>0</v>
      </c>
      <c r="AM1395">
        <v>0</v>
      </c>
      <c r="AN1395">
        <v>20.3</v>
      </c>
      <c r="AO1395">
        <v>0</v>
      </c>
      <c r="AP1395">
        <v>0</v>
      </c>
      <c r="AQ1395">
        <v>0</v>
      </c>
      <c r="AR1395">
        <v>0</v>
      </c>
      <c r="AS1395">
        <v>1</v>
      </c>
      <c r="AT1395">
        <v>1</v>
      </c>
      <c r="AU1395">
        <v>1</v>
      </c>
      <c r="AV1395">
        <v>1</v>
      </c>
      <c r="AW1395">
        <v>1</v>
      </c>
      <c r="AX1395">
        <v>1</v>
      </c>
      <c r="AY1395">
        <v>1</v>
      </c>
      <c r="AZ1395">
        <v>1</v>
      </c>
      <c r="BA1395">
        <v>1</v>
      </c>
      <c r="BB1395">
        <v>1</v>
      </c>
      <c r="BC1395">
        <v>1</v>
      </c>
      <c r="BD1395">
        <v>1</v>
      </c>
      <c r="BE1395">
        <v>1</v>
      </c>
      <c r="BF1395">
        <v>1</v>
      </c>
      <c r="BG1395">
        <v>1</v>
      </c>
      <c r="BH1395">
        <v>1</v>
      </c>
      <c r="BI1395">
        <v>1</v>
      </c>
      <c r="BJ1395">
        <v>1</v>
      </c>
      <c r="BK1395">
        <v>1</v>
      </c>
      <c r="BL1395">
        <v>1</v>
      </c>
      <c r="BM1395">
        <v>1</v>
      </c>
      <c r="BN1395">
        <v>1</v>
      </c>
      <c r="BO1395">
        <v>1</v>
      </c>
      <c r="BP1395">
        <v>1</v>
      </c>
      <c r="BQ1395">
        <v>1</v>
      </c>
      <c r="BR1395">
        <v>1</v>
      </c>
      <c r="BS1395">
        <v>1</v>
      </c>
      <c r="BT1395">
        <v>1</v>
      </c>
      <c r="BU1395">
        <v>1</v>
      </c>
      <c r="BV1395">
        <v>1</v>
      </c>
      <c r="BW1395">
        <v>1</v>
      </c>
    </row>
    <row r="1396" spans="1:75" x14ac:dyDescent="0.25">
      <c r="A1396">
        <v>2449000</v>
      </c>
      <c r="B1396">
        <v>2</v>
      </c>
      <c r="C1396" s="1">
        <v>33604</v>
      </c>
      <c r="D1396">
        <v>1</v>
      </c>
      <c r="F1396">
        <v>101.6</v>
      </c>
      <c r="J1396">
        <v>2</v>
      </c>
      <c r="K1396">
        <v>0</v>
      </c>
      <c r="L1396">
        <v>1280.69995117188</v>
      </c>
      <c r="M1396">
        <v>1</v>
      </c>
      <c r="N1396">
        <v>0.6</v>
      </c>
      <c r="Q1396">
        <v>12.4</v>
      </c>
      <c r="R1396">
        <v>0</v>
      </c>
      <c r="S1396">
        <v>0</v>
      </c>
      <c r="T1396">
        <v>0</v>
      </c>
      <c r="U1396">
        <v>0</v>
      </c>
      <c r="V1396">
        <v>9.9</v>
      </c>
      <c r="W1396">
        <v>0</v>
      </c>
      <c r="X1396">
        <v>0</v>
      </c>
      <c r="Y1396">
        <v>0</v>
      </c>
      <c r="Z1396">
        <v>20.9</v>
      </c>
      <c r="AA1396">
        <v>0</v>
      </c>
      <c r="AB1396">
        <v>0</v>
      </c>
      <c r="AC1396">
        <v>0</v>
      </c>
      <c r="AD1396">
        <v>0</v>
      </c>
      <c r="AE1396">
        <v>0</v>
      </c>
      <c r="AF1396">
        <v>0</v>
      </c>
      <c r="AG1396">
        <v>0</v>
      </c>
      <c r="AH1396">
        <v>0</v>
      </c>
      <c r="AI1396">
        <v>0</v>
      </c>
      <c r="AJ1396">
        <v>0</v>
      </c>
      <c r="AK1396">
        <v>10</v>
      </c>
      <c r="AL1396">
        <v>0</v>
      </c>
      <c r="AM1396">
        <v>0</v>
      </c>
      <c r="AN1396">
        <v>0</v>
      </c>
      <c r="AO1396">
        <v>0</v>
      </c>
      <c r="AP1396">
        <v>5.8</v>
      </c>
      <c r="AQ1396">
        <v>0</v>
      </c>
      <c r="AR1396">
        <v>0</v>
      </c>
      <c r="AS1396">
        <v>1</v>
      </c>
      <c r="AT1396">
        <v>1</v>
      </c>
      <c r="AU1396">
        <v>1</v>
      </c>
      <c r="AV1396">
        <v>1</v>
      </c>
      <c r="AW1396">
        <v>1</v>
      </c>
      <c r="AX1396">
        <v>1</v>
      </c>
      <c r="AY1396">
        <v>1</v>
      </c>
      <c r="AZ1396">
        <v>1</v>
      </c>
      <c r="BA1396">
        <v>1</v>
      </c>
      <c r="BB1396">
        <v>1</v>
      </c>
      <c r="BC1396">
        <v>1</v>
      </c>
      <c r="BD1396">
        <v>1</v>
      </c>
      <c r="BE1396">
        <v>1</v>
      </c>
      <c r="BF1396">
        <v>1</v>
      </c>
      <c r="BG1396">
        <v>1</v>
      </c>
      <c r="BH1396">
        <v>1</v>
      </c>
      <c r="BI1396">
        <v>1</v>
      </c>
      <c r="BJ1396">
        <v>1</v>
      </c>
      <c r="BK1396">
        <v>1</v>
      </c>
      <c r="BL1396">
        <v>1</v>
      </c>
      <c r="BM1396">
        <v>1</v>
      </c>
      <c r="BN1396">
        <v>1</v>
      </c>
      <c r="BO1396">
        <v>1</v>
      </c>
      <c r="BP1396">
        <v>1</v>
      </c>
      <c r="BQ1396">
        <v>1</v>
      </c>
      <c r="BR1396">
        <v>1</v>
      </c>
      <c r="BS1396">
        <v>1</v>
      </c>
      <c r="BT1396">
        <v>1</v>
      </c>
      <c r="BU1396">
        <v>1</v>
      </c>
      <c r="BV1396">
        <v>1</v>
      </c>
      <c r="BW1396">
        <v>1</v>
      </c>
    </row>
    <row r="1397" spans="1:75" x14ac:dyDescent="0.25">
      <c r="A1397">
        <v>2449000</v>
      </c>
      <c r="B1397">
        <v>2</v>
      </c>
      <c r="C1397" s="1">
        <v>33635</v>
      </c>
      <c r="D1397">
        <v>1</v>
      </c>
      <c r="E1397">
        <v>33.799999999999997</v>
      </c>
      <c r="F1397">
        <v>160.30000000000001</v>
      </c>
      <c r="G1397">
        <v>25</v>
      </c>
      <c r="H1397">
        <v>8</v>
      </c>
      <c r="I1397">
        <v>1</v>
      </c>
      <c r="J1397">
        <v>1</v>
      </c>
      <c r="K1397">
        <v>0</v>
      </c>
      <c r="L1397">
        <v>1280.69995117188</v>
      </c>
      <c r="M1397">
        <v>1</v>
      </c>
      <c r="N1397">
        <v>28.9</v>
      </c>
      <c r="O1397">
        <v>14.6</v>
      </c>
      <c r="P1397">
        <v>10.7</v>
      </c>
      <c r="Q1397">
        <v>0</v>
      </c>
      <c r="R1397">
        <v>0</v>
      </c>
      <c r="S1397">
        <v>0</v>
      </c>
      <c r="T1397">
        <v>0</v>
      </c>
      <c r="U1397">
        <v>0</v>
      </c>
      <c r="V1397">
        <v>28.9</v>
      </c>
      <c r="W1397">
        <v>0</v>
      </c>
      <c r="X1397">
        <v>0</v>
      </c>
      <c r="Y1397">
        <v>0</v>
      </c>
      <c r="Z1397">
        <v>0</v>
      </c>
      <c r="AA1397">
        <v>0</v>
      </c>
      <c r="AB1397">
        <v>31.5</v>
      </c>
      <c r="AC1397">
        <v>8.6999999999999993</v>
      </c>
      <c r="AD1397">
        <v>0</v>
      </c>
      <c r="AE1397">
        <v>3.2</v>
      </c>
      <c r="AF1397">
        <v>0</v>
      </c>
      <c r="AG1397">
        <v>0</v>
      </c>
      <c r="AH1397">
        <v>0</v>
      </c>
      <c r="AI1397">
        <v>0</v>
      </c>
      <c r="AJ1397">
        <v>0</v>
      </c>
      <c r="AK1397">
        <v>0</v>
      </c>
      <c r="AL1397">
        <v>33.799999999999997</v>
      </c>
      <c r="AM1397">
        <v>0</v>
      </c>
      <c r="AN1397">
        <v>0</v>
      </c>
      <c r="AO1397">
        <v>0</v>
      </c>
      <c r="AP1397">
        <v>0</v>
      </c>
      <c r="AS1397">
        <v>1</v>
      </c>
      <c r="AT1397">
        <v>1</v>
      </c>
      <c r="AU1397">
        <v>1</v>
      </c>
      <c r="AV1397">
        <v>1</v>
      </c>
      <c r="AW1397">
        <v>1</v>
      </c>
      <c r="AX1397">
        <v>1</v>
      </c>
      <c r="AY1397">
        <v>1</v>
      </c>
      <c r="AZ1397">
        <v>1</v>
      </c>
      <c r="BA1397">
        <v>1</v>
      </c>
      <c r="BB1397">
        <v>1</v>
      </c>
      <c r="BC1397">
        <v>1</v>
      </c>
      <c r="BD1397">
        <v>1</v>
      </c>
      <c r="BE1397">
        <v>1</v>
      </c>
      <c r="BF1397">
        <v>1</v>
      </c>
      <c r="BG1397">
        <v>1</v>
      </c>
      <c r="BH1397">
        <v>1</v>
      </c>
      <c r="BI1397">
        <v>1</v>
      </c>
      <c r="BJ1397">
        <v>1</v>
      </c>
      <c r="BK1397">
        <v>1</v>
      </c>
      <c r="BL1397">
        <v>1</v>
      </c>
      <c r="BM1397">
        <v>1</v>
      </c>
      <c r="BN1397">
        <v>1</v>
      </c>
      <c r="BO1397">
        <v>1</v>
      </c>
      <c r="BP1397">
        <v>1</v>
      </c>
      <c r="BQ1397">
        <v>1</v>
      </c>
      <c r="BR1397">
        <v>1</v>
      </c>
      <c r="BS1397">
        <v>1</v>
      </c>
      <c r="BT1397">
        <v>1</v>
      </c>
      <c r="BU1397">
        <v>1</v>
      </c>
      <c r="BV1397">
        <v>0</v>
      </c>
      <c r="BW1397">
        <v>0</v>
      </c>
    </row>
    <row r="1398" spans="1:75" x14ac:dyDescent="0.25">
      <c r="A1398">
        <v>2449000</v>
      </c>
      <c r="B1398">
        <v>2</v>
      </c>
      <c r="C1398" s="1">
        <v>33664</v>
      </c>
      <c r="D1398">
        <v>1</v>
      </c>
      <c r="E1398">
        <v>40.5</v>
      </c>
      <c r="F1398">
        <v>275.3</v>
      </c>
      <c r="G1398">
        <v>6</v>
      </c>
      <c r="H1398">
        <v>13</v>
      </c>
      <c r="I1398">
        <v>1</v>
      </c>
      <c r="J1398">
        <v>1</v>
      </c>
      <c r="K1398">
        <v>0</v>
      </c>
      <c r="L1398">
        <v>1280.69995117188</v>
      </c>
      <c r="M1398">
        <v>1</v>
      </c>
      <c r="N1398">
        <v>0</v>
      </c>
      <c r="O1398">
        <v>0</v>
      </c>
      <c r="P1398">
        <v>17.7</v>
      </c>
      <c r="Q1398">
        <v>0</v>
      </c>
      <c r="R1398">
        <v>0</v>
      </c>
      <c r="S1398">
        <v>40.5</v>
      </c>
      <c r="T1398">
        <v>0</v>
      </c>
      <c r="U1398">
        <v>32.9</v>
      </c>
      <c r="V1398">
        <v>0</v>
      </c>
      <c r="W1398">
        <v>29.3</v>
      </c>
      <c r="X1398">
        <v>0</v>
      </c>
      <c r="Y1398">
        <v>34</v>
      </c>
      <c r="Z1398">
        <v>0</v>
      </c>
      <c r="AA1398">
        <v>0</v>
      </c>
      <c r="AB1398">
        <v>2.2000000000000002</v>
      </c>
      <c r="AC1398">
        <v>7.2</v>
      </c>
      <c r="AD1398">
        <v>13.1</v>
      </c>
      <c r="AE1398">
        <v>0</v>
      </c>
      <c r="AF1398">
        <v>7.2</v>
      </c>
      <c r="AG1398">
        <v>0</v>
      </c>
      <c r="AH1398">
        <v>0</v>
      </c>
      <c r="AI1398">
        <v>0</v>
      </c>
      <c r="AJ1398">
        <v>0</v>
      </c>
      <c r="AK1398">
        <v>30</v>
      </c>
      <c r="AL1398">
        <v>26</v>
      </c>
      <c r="AM1398">
        <v>0</v>
      </c>
      <c r="AN1398">
        <v>0</v>
      </c>
      <c r="AO1398">
        <v>0</v>
      </c>
      <c r="AP1398">
        <v>27.1</v>
      </c>
      <c r="AQ1398">
        <v>8.1</v>
      </c>
      <c r="AR1398">
        <v>0</v>
      </c>
      <c r="AS1398">
        <v>1</v>
      </c>
      <c r="AT1398">
        <v>1</v>
      </c>
      <c r="AU1398">
        <v>1</v>
      </c>
      <c r="AV1398">
        <v>1</v>
      </c>
      <c r="AW1398">
        <v>1</v>
      </c>
      <c r="AX1398">
        <v>1</v>
      </c>
      <c r="AY1398">
        <v>1</v>
      </c>
      <c r="AZ1398">
        <v>1</v>
      </c>
      <c r="BA1398">
        <v>1</v>
      </c>
      <c r="BB1398">
        <v>1</v>
      </c>
      <c r="BC1398">
        <v>1</v>
      </c>
      <c r="BD1398">
        <v>1</v>
      </c>
      <c r="BE1398">
        <v>1</v>
      </c>
      <c r="BF1398">
        <v>1</v>
      </c>
      <c r="BG1398">
        <v>1</v>
      </c>
      <c r="BH1398">
        <v>1</v>
      </c>
      <c r="BI1398">
        <v>1</v>
      </c>
      <c r="BJ1398">
        <v>1</v>
      </c>
      <c r="BK1398">
        <v>1</v>
      </c>
      <c r="BL1398">
        <v>1</v>
      </c>
      <c r="BM1398">
        <v>1</v>
      </c>
      <c r="BN1398">
        <v>1</v>
      </c>
      <c r="BO1398">
        <v>1</v>
      </c>
      <c r="BP1398">
        <v>1</v>
      </c>
      <c r="BQ1398">
        <v>1</v>
      </c>
      <c r="BR1398">
        <v>1</v>
      </c>
      <c r="BS1398">
        <v>1</v>
      </c>
      <c r="BT1398">
        <v>1</v>
      </c>
      <c r="BU1398">
        <v>1</v>
      </c>
      <c r="BV1398">
        <v>1</v>
      </c>
      <c r="BW1398">
        <v>1</v>
      </c>
    </row>
    <row r="1399" spans="1:75" x14ac:dyDescent="0.25">
      <c r="A1399">
        <v>2449000</v>
      </c>
      <c r="B1399">
        <v>2</v>
      </c>
      <c r="C1399" s="1">
        <v>33695</v>
      </c>
      <c r="D1399">
        <v>1</v>
      </c>
      <c r="E1399">
        <v>24.8</v>
      </c>
      <c r="F1399">
        <v>78.2</v>
      </c>
      <c r="G1399">
        <v>7</v>
      </c>
      <c r="H1399">
        <v>4</v>
      </c>
      <c r="I1399">
        <v>1</v>
      </c>
      <c r="J1399">
        <v>1</v>
      </c>
      <c r="K1399">
        <v>0</v>
      </c>
      <c r="L1399">
        <v>1280.69995117188</v>
      </c>
      <c r="M1399">
        <v>1</v>
      </c>
      <c r="N1399">
        <v>0</v>
      </c>
      <c r="O1399">
        <v>0</v>
      </c>
      <c r="P1399">
        <v>0</v>
      </c>
      <c r="Q1399">
        <v>0</v>
      </c>
      <c r="R1399">
        <v>0</v>
      </c>
      <c r="S1399">
        <v>0</v>
      </c>
      <c r="T1399">
        <v>24.8</v>
      </c>
      <c r="U1399">
        <v>0</v>
      </c>
      <c r="V1399">
        <v>0</v>
      </c>
      <c r="W1399">
        <v>0</v>
      </c>
      <c r="X1399">
        <v>0</v>
      </c>
      <c r="Y1399">
        <v>0</v>
      </c>
      <c r="Z1399">
        <v>19.3</v>
      </c>
      <c r="AA1399">
        <v>0</v>
      </c>
      <c r="AB1399">
        <v>0</v>
      </c>
      <c r="AC1399">
        <v>0</v>
      </c>
      <c r="AD1399">
        <v>0</v>
      </c>
      <c r="AE1399">
        <v>0</v>
      </c>
      <c r="AF1399">
        <v>0</v>
      </c>
      <c r="AG1399">
        <v>12.6</v>
      </c>
      <c r="AH1399">
        <v>0</v>
      </c>
      <c r="AI1399">
        <v>0</v>
      </c>
      <c r="AJ1399">
        <v>0</v>
      </c>
      <c r="AK1399">
        <v>0</v>
      </c>
      <c r="AL1399">
        <v>0</v>
      </c>
      <c r="AM1399">
        <v>21.5</v>
      </c>
      <c r="AN1399">
        <v>0</v>
      </c>
      <c r="AO1399">
        <v>0</v>
      </c>
      <c r="AP1399">
        <v>0</v>
      </c>
      <c r="AQ1399">
        <v>0</v>
      </c>
      <c r="AS1399">
        <v>1</v>
      </c>
      <c r="AT1399">
        <v>1</v>
      </c>
      <c r="AU1399">
        <v>1</v>
      </c>
      <c r="AV1399">
        <v>1</v>
      </c>
      <c r="AW1399">
        <v>1</v>
      </c>
      <c r="AX1399">
        <v>1</v>
      </c>
      <c r="AY1399">
        <v>1</v>
      </c>
      <c r="AZ1399">
        <v>1</v>
      </c>
      <c r="BA1399">
        <v>1</v>
      </c>
      <c r="BB1399">
        <v>1</v>
      </c>
      <c r="BC1399">
        <v>1</v>
      </c>
      <c r="BD1399">
        <v>1</v>
      </c>
      <c r="BE1399">
        <v>1</v>
      </c>
      <c r="BF1399">
        <v>1</v>
      </c>
      <c r="BG1399">
        <v>1</v>
      </c>
      <c r="BH1399">
        <v>1</v>
      </c>
      <c r="BI1399">
        <v>1</v>
      </c>
      <c r="BJ1399">
        <v>1</v>
      </c>
      <c r="BK1399">
        <v>1</v>
      </c>
      <c r="BL1399">
        <v>1</v>
      </c>
      <c r="BM1399">
        <v>1</v>
      </c>
      <c r="BN1399">
        <v>1</v>
      </c>
      <c r="BO1399">
        <v>1</v>
      </c>
      <c r="BP1399">
        <v>1</v>
      </c>
      <c r="BQ1399">
        <v>1</v>
      </c>
      <c r="BR1399">
        <v>1</v>
      </c>
      <c r="BS1399">
        <v>1</v>
      </c>
      <c r="BT1399">
        <v>1</v>
      </c>
      <c r="BU1399">
        <v>1</v>
      </c>
      <c r="BV1399">
        <v>1</v>
      </c>
      <c r="BW1399">
        <v>0</v>
      </c>
    </row>
    <row r="1400" spans="1:75" x14ac:dyDescent="0.25">
      <c r="A1400">
        <v>2449000</v>
      </c>
      <c r="B1400">
        <v>2</v>
      </c>
      <c r="C1400" s="1">
        <v>33725</v>
      </c>
      <c r="D1400">
        <v>1</v>
      </c>
      <c r="E1400">
        <v>39.1</v>
      </c>
      <c r="F1400">
        <v>209.3</v>
      </c>
      <c r="G1400">
        <v>4</v>
      </c>
      <c r="H1400">
        <v>8</v>
      </c>
      <c r="I1400">
        <v>1</v>
      </c>
      <c r="J1400">
        <v>1</v>
      </c>
      <c r="K1400">
        <v>0</v>
      </c>
      <c r="L1400">
        <v>1280.69995117188</v>
      </c>
      <c r="M1400">
        <v>1</v>
      </c>
      <c r="N1400">
        <v>0</v>
      </c>
      <c r="O1400">
        <v>33</v>
      </c>
      <c r="P1400">
        <v>0</v>
      </c>
      <c r="Q1400">
        <v>39.1</v>
      </c>
      <c r="R1400">
        <v>0</v>
      </c>
      <c r="S1400">
        <v>0</v>
      </c>
      <c r="T1400">
        <v>0</v>
      </c>
      <c r="U1400">
        <v>0</v>
      </c>
      <c r="V1400">
        <v>0</v>
      </c>
      <c r="W1400">
        <v>0</v>
      </c>
      <c r="X1400">
        <v>0</v>
      </c>
      <c r="Y1400">
        <v>0</v>
      </c>
      <c r="Z1400">
        <v>31.9</v>
      </c>
      <c r="AA1400">
        <v>0</v>
      </c>
      <c r="AB1400">
        <v>0</v>
      </c>
      <c r="AC1400">
        <v>0</v>
      </c>
      <c r="AD1400">
        <v>0</v>
      </c>
      <c r="AE1400">
        <v>0</v>
      </c>
      <c r="AF1400">
        <v>14.9</v>
      </c>
      <c r="AG1400">
        <v>0</v>
      </c>
      <c r="AH1400">
        <v>0</v>
      </c>
      <c r="AI1400">
        <v>0</v>
      </c>
      <c r="AJ1400">
        <v>0</v>
      </c>
      <c r="AK1400">
        <v>8.3000000000000007</v>
      </c>
      <c r="AL1400">
        <v>0</v>
      </c>
      <c r="AM1400">
        <v>34.6</v>
      </c>
      <c r="AN1400">
        <v>0</v>
      </c>
      <c r="AO1400">
        <v>0</v>
      </c>
      <c r="AP1400">
        <v>0</v>
      </c>
      <c r="AQ1400">
        <v>14.7</v>
      </c>
      <c r="AR1400">
        <v>32.799999999999997</v>
      </c>
      <c r="AS1400">
        <v>1</v>
      </c>
      <c r="AT1400">
        <v>1</v>
      </c>
      <c r="AU1400">
        <v>1</v>
      </c>
      <c r="AV1400">
        <v>1</v>
      </c>
      <c r="AW1400">
        <v>1</v>
      </c>
      <c r="AX1400">
        <v>1</v>
      </c>
      <c r="AY1400">
        <v>1</v>
      </c>
      <c r="AZ1400">
        <v>1</v>
      </c>
      <c r="BA1400">
        <v>1</v>
      </c>
      <c r="BB1400">
        <v>1</v>
      </c>
      <c r="BC1400">
        <v>1</v>
      </c>
      <c r="BD1400">
        <v>1</v>
      </c>
      <c r="BE1400">
        <v>1</v>
      </c>
      <c r="BF1400">
        <v>1</v>
      </c>
      <c r="BG1400">
        <v>1</v>
      </c>
      <c r="BH1400">
        <v>1</v>
      </c>
      <c r="BI1400">
        <v>1</v>
      </c>
      <c r="BJ1400">
        <v>1</v>
      </c>
      <c r="BK1400">
        <v>1</v>
      </c>
      <c r="BL1400">
        <v>1</v>
      </c>
      <c r="BM1400">
        <v>1</v>
      </c>
      <c r="BN1400">
        <v>1</v>
      </c>
      <c r="BO1400">
        <v>1</v>
      </c>
      <c r="BP1400">
        <v>1</v>
      </c>
      <c r="BQ1400">
        <v>1</v>
      </c>
      <c r="BR1400">
        <v>1</v>
      </c>
      <c r="BS1400">
        <v>1</v>
      </c>
      <c r="BT1400">
        <v>1</v>
      </c>
      <c r="BU1400">
        <v>1</v>
      </c>
      <c r="BV1400">
        <v>1</v>
      </c>
      <c r="BW1400">
        <v>1</v>
      </c>
    </row>
    <row r="1401" spans="1:75" x14ac:dyDescent="0.25">
      <c r="A1401">
        <v>2449000</v>
      </c>
      <c r="B1401">
        <v>2</v>
      </c>
      <c r="C1401" s="1">
        <v>33756</v>
      </c>
      <c r="D1401">
        <v>1</v>
      </c>
      <c r="E1401">
        <v>6.3</v>
      </c>
      <c r="F1401">
        <v>6.9</v>
      </c>
      <c r="G1401">
        <v>2</v>
      </c>
      <c r="H1401">
        <v>2</v>
      </c>
      <c r="I1401">
        <v>1</v>
      </c>
      <c r="J1401">
        <v>1</v>
      </c>
      <c r="K1401">
        <v>0</v>
      </c>
      <c r="L1401">
        <v>1280.69995117188</v>
      </c>
      <c r="M1401">
        <v>1</v>
      </c>
      <c r="N1401">
        <v>0</v>
      </c>
      <c r="O1401">
        <v>6.3</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0.6</v>
      </c>
      <c r="AQ1401">
        <v>0</v>
      </c>
      <c r="AS1401">
        <v>1</v>
      </c>
      <c r="AT1401">
        <v>1</v>
      </c>
      <c r="AU1401">
        <v>1</v>
      </c>
      <c r="AV1401">
        <v>1</v>
      </c>
      <c r="AW1401">
        <v>1</v>
      </c>
      <c r="AX1401">
        <v>1</v>
      </c>
      <c r="AY1401">
        <v>1</v>
      </c>
      <c r="AZ1401">
        <v>1</v>
      </c>
      <c r="BA1401">
        <v>1</v>
      </c>
      <c r="BB1401">
        <v>1</v>
      </c>
      <c r="BC1401">
        <v>1</v>
      </c>
      <c r="BD1401">
        <v>1</v>
      </c>
      <c r="BE1401">
        <v>1</v>
      </c>
      <c r="BF1401">
        <v>1</v>
      </c>
      <c r="BG1401">
        <v>1</v>
      </c>
      <c r="BH1401">
        <v>1</v>
      </c>
      <c r="BI1401">
        <v>1</v>
      </c>
      <c r="BJ1401">
        <v>1</v>
      </c>
      <c r="BK1401">
        <v>1</v>
      </c>
      <c r="BL1401">
        <v>1</v>
      </c>
      <c r="BM1401">
        <v>1</v>
      </c>
      <c r="BN1401">
        <v>1</v>
      </c>
      <c r="BO1401">
        <v>1</v>
      </c>
      <c r="BP1401">
        <v>1</v>
      </c>
      <c r="BQ1401">
        <v>1</v>
      </c>
      <c r="BR1401">
        <v>1</v>
      </c>
      <c r="BS1401">
        <v>1</v>
      </c>
      <c r="BT1401">
        <v>1</v>
      </c>
      <c r="BU1401">
        <v>1</v>
      </c>
      <c r="BV1401">
        <v>1</v>
      </c>
      <c r="BW1401">
        <v>0</v>
      </c>
    </row>
    <row r="1402" spans="1:75" x14ac:dyDescent="0.25">
      <c r="A1402">
        <v>2449000</v>
      </c>
      <c r="B1402">
        <v>2</v>
      </c>
      <c r="C1402" s="1">
        <v>33786</v>
      </c>
      <c r="D1402">
        <v>1</v>
      </c>
      <c r="E1402">
        <v>40.1</v>
      </c>
      <c r="F1402">
        <v>90.8</v>
      </c>
      <c r="G1402">
        <v>8</v>
      </c>
      <c r="H1402">
        <v>9</v>
      </c>
      <c r="I1402">
        <v>1</v>
      </c>
      <c r="J1402">
        <v>1</v>
      </c>
      <c r="K1402">
        <v>0</v>
      </c>
      <c r="L1402">
        <v>1280.69995117188</v>
      </c>
      <c r="M1402">
        <v>1</v>
      </c>
      <c r="N1402">
        <v>0</v>
      </c>
      <c r="O1402">
        <v>1.2</v>
      </c>
      <c r="P1402">
        <v>6.3</v>
      </c>
      <c r="Q1402">
        <v>0</v>
      </c>
      <c r="R1402">
        <v>0</v>
      </c>
      <c r="S1402">
        <v>0</v>
      </c>
      <c r="T1402">
        <v>0</v>
      </c>
      <c r="U1402">
        <v>40.1</v>
      </c>
      <c r="V1402">
        <v>0</v>
      </c>
      <c r="W1402">
        <v>8.1999999999999993</v>
      </c>
      <c r="X1402">
        <v>0</v>
      </c>
      <c r="Y1402">
        <v>0.6</v>
      </c>
      <c r="Z1402">
        <v>0</v>
      </c>
      <c r="AA1402">
        <v>0</v>
      </c>
      <c r="AB1402">
        <v>0</v>
      </c>
      <c r="AC1402">
        <v>23</v>
      </c>
      <c r="AD1402">
        <v>0</v>
      </c>
      <c r="AE1402">
        <v>4.0999999999999996</v>
      </c>
      <c r="AF1402">
        <v>0</v>
      </c>
      <c r="AG1402">
        <v>0</v>
      </c>
      <c r="AH1402">
        <v>0</v>
      </c>
      <c r="AI1402">
        <v>0</v>
      </c>
      <c r="AJ1402">
        <v>6.7</v>
      </c>
      <c r="AK1402">
        <v>0</v>
      </c>
      <c r="AL1402">
        <v>0</v>
      </c>
      <c r="AM1402">
        <v>0</v>
      </c>
      <c r="AN1402">
        <v>0</v>
      </c>
      <c r="AO1402">
        <v>0</v>
      </c>
      <c r="AP1402">
        <v>0.6</v>
      </c>
      <c r="AQ1402">
        <v>0</v>
      </c>
      <c r="AR1402">
        <v>0</v>
      </c>
      <c r="AS1402">
        <v>1</v>
      </c>
      <c r="AT1402">
        <v>1</v>
      </c>
      <c r="AU1402">
        <v>1</v>
      </c>
      <c r="AV1402">
        <v>1</v>
      </c>
      <c r="AW1402">
        <v>1</v>
      </c>
      <c r="AX1402">
        <v>1</v>
      </c>
      <c r="AY1402">
        <v>1</v>
      </c>
      <c r="AZ1402">
        <v>1</v>
      </c>
      <c r="BA1402">
        <v>1</v>
      </c>
      <c r="BB1402">
        <v>1</v>
      </c>
      <c r="BC1402">
        <v>1</v>
      </c>
      <c r="BD1402">
        <v>1</v>
      </c>
      <c r="BE1402">
        <v>1</v>
      </c>
      <c r="BF1402">
        <v>1</v>
      </c>
      <c r="BG1402">
        <v>1</v>
      </c>
      <c r="BH1402">
        <v>1</v>
      </c>
      <c r="BI1402">
        <v>1</v>
      </c>
      <c r="BJ1402">
        <v>1</v>
      </c>
      <c r="BK1402">
        <v>1</v>
      </c>
      <c r="BL1402">
        <v>1</v>
      </c>
      <c r="BM1402">
        <v>1</v>
      </c>
      <c r="BN1402">
        <v>1</v>
      </c>
      <c r="BO1402">
        <v>1</v>
      </c>
      <c r="BP1402">
        <v>1</v>
      </c>
      <c r="BQ1402">
        <v>1</v>
      </c>
      <c r="BR1402">
        <v>1</v>
      </c>
      <c r="BS1402">
        <v>1</v>
      </c>
      <c r="BT1402">
        <v>1</v>
      </c>
      <c r="BU1402">
        <v>1</v>
      </c>
      <c r="BV1402">
        <v>1</v>
      </c>
      <c r="BW1402">
        <v>1</v>
      </c>
    </row>
    <row r="1403" spans="1:75" x14ac:dyDescent="0.25">
      <c r="A1403">
        <v>2449000</v>
      </c>
      <c r="B1403">
        <v>2</v>
      </c>
      <c r="C1403" s="1">
        <v>33817</v>
      </c>
      <c r="D1403">
        <v>1</v>
      </c>
      <c r="E1403">
        <v>28.9</v>
      </c>
      <c r="F1403">
        <v>71.3</v>
      </c>
      <c r="G1403">
        <v>23</v>
      </c>
      <c r="H1403">
        <v>4</v>
      </c>
      <c r="I1403">
        <v>1</v>
      </c>
      <c r="J1403">
        <v>1</v>
      </c>
      <c r="K1403">
        <v>0</v>
      </c>
      <c r="L1403">
        <v>1280.69995117188</v>
      </c>
      <c r="M1403">
        <v>1</v>
      </c>
      <c r="N1403">
        <v>0</v>
      </c>
      <c r="O1403">
        <v>0</v>
      </c>
      <c r="P1403">
        <v>11.5</v>
      </c>
      <c r="Q1403">
        <v>0</v>
      </c>
      <c r="R1403">
        <v>0</v>
      </c>
      <c r="S1403">
        <v>0</v>
      </c>
      <c r="T1403">
        <v>0</v>
      </c>
      <c r="U1403">
        <v>0</v>
      </c>
      <c r="V1403">
        <v>0</v>
      </c>
      <c r="W1403">
        <v>0</v>
      </c>
      <c r="X1403">
        <v>0</v>
      </c>
      <c r="Y1403">
        <v>12.5</v>
      </c>
      <c r="Z1403">
        <v>0</v>
      </c>
      <c r="AA1403">
        <v>0</v>
      </c>
      <c r="AB1403">
        <v>0</v>
      </c>
      <c r="AC1403">
        <v>0</v>
      </c>
      <c r="AD1403">
        <v>0</v>
      </c>
      <c r="AE1403">
        <v>18.399999999999999</v>
      </c>
      <c r="AF1403">
        <v>0</v>
      </c>
      <c r="AG1403">
        <v>0</v>
      </c>
      <c r="AH1403">
        <v>0</v>
      </c>
      <c r="AI1403">
        <v>0</v>
      </c>
      <c r="AJ1403">
        <v>28.9</v>
      </c>
      <c r="AK1403">
        <v>0</v>
      </c>
      <c r="AL1403">
        <v>0</v>
      </c>
      <c r="AM1403">
        <v>0</v>
      </c>
      <c r="AN1403">
        <v>0</v>
      </c>
      <c r="AO1403">
        <v>0</v>
      </c>
      <c r="AP1403">
        <v>0</v>
      </c>
      <c r="AQ1403">
        <v>0</v>
      </c>
      <c r="AR1403">
        <v>0</v>
      </c>
      <c r="AS1403">
        <v>1</v>
      </c>
      <c r="AT1403">
        <v>1</v>
      </c>
      <c r="AU1403">
        <v>1</v>
      </c>
      <c r="AV1403">
        <v>1</v>
      </c>
      <c r="AW1403">
        <v>1</v>
      </c>
      <c r="AX1403">
        <v>1</v>
      </c>
      <c r="AY1403">
        <v>1</v>
      </c>
      <c r="AZ1403">
        <v>1</v>
      </c>
      <c r="BA1403">
        <v>1</v>
      </c>
      <c r="BB1403">
        <v>1</v>
      </c>
      <c r="BC1403">
        <v>1</v>
      </c>
      <c r="BD1403">
        <v>1</v>
      </c>
      <c r="BE1403">
        <v>1</v>
      </c>
      <c r="BF1403">
        <v>1</v>
      </c>
      <c r="BG1403">
        <v>1</v>
      </c>
      <c r="BH1403">
        <v>1</v>
      </c>
      <c r="BI1403">
        <v>1</v>
      </c>
      <c r="BJ1403">
        <v>1</v>
      </c>
      <c r="BK1403">
        <v>1</v>
      </c>
      <c r="BL1403">
        <v>1</v>
      </c>
      <c r="BM1403">
        <v>1</v>
      </c>
      <c r="BN1403">
        <v>1</v>
      </c>
      <c r="BO1403">
        <v>1</v>
      </c>
      <c r="BP1403">
        <v>1</v>
      </c>
      <c r="BQ1403">
        <v>1</v>
      </c>
      <c r="BR1403">
        <v>1</v>
      </c>
      <c r="BS1403">
        <v>1</v>
      </c>
      <c r="BT1403">
        <v>1</v>
      </c>
      <c r="BU1403">
        <v>1</v>
      </c>
      <c r="BV1403">
        <v>1</v>
      </c>
      <c r="BW1403">
        <v>1</v>
      </c>
    </row>
    <row r="1404" spans="1:75" x14ac:dyDescent="0.25">
      <c r="A1404">
        <v>2449000</v>
      </c>
      <c r="B1404">
        <v>2</v>
      </c>
      <c r="C1404" s="1">
        <v>33848</v>
      </c>
      <c r="D1404">
        <v>1</v>
      </c>
      <c r="E1404">
        <v>29.3</v>
      </c>
      <c r="F1404">
        <v>98.6</v>
      </c>
      <c r="G1404">
        <v>3</v>
      </c>
      <c r="H1404">
        <v>10</v>
      </c>
      <c r="I1404">
        <v>1</v>
      </c>
      <c r="J1404">
        <v>1</v>
      </c>
      <c r="K1404">
        <v>0</v>
      </c>
      <c r="L1404">
        <v>1280.69995117188</v>
      </c>
      <c r="M1404">
        <v>1</v>
      </c>
      <c r="N1404">
        <v>1.2</v>
      </c>
      <c r="O1404">
        <v>0</v>
      </c>
      <c r="P1404">
        <v>29.3</v>
      </c>
      <c r="Q1404">
        <v>0</v>
      </c>
      <c r="R1404">
        <v>16.3</v>
      </c>
      <c r="S1404">
        <v>0</v>
      </c>
      <c r="T1404">
        <v>0</v>
      </c>
      <c r="U1404">
        <v>15.1</v>
      </c>
      <c r="V1404">
        <v>0</v>
      </c>
      <c r="W1404">
        <v>0</v>
      </c>
      <c r="X1404">
        <v>0</v>
      </c>
      <c r="Y1404">
        <v>5</v>
      </c>
      <c r="Z1404">
        <v>0</v>
      </c>
      <c r="AA1404">
        <v>0</v>
      </c>
      <c r="AB1404">
        <v>7.2</v>
      </c>
      <c r="AC1404">
        <v>0</v>
      </c>
      <c r="AD1404">
        <v>0</v>
      </c>
      <c r="AE1404">
        <v>0</v>
      </c>
      <c r="AF1404">
        <v>0</v>
      </c>
      <c r="AG1404">
        <v>1.3</v>
      </c>
      <c r="AH1404">
        <v>0</v>
      </c>
      <c r="AI1404">
        <v>0</v>
      </c>
      <c r="AJ1404">
        <v>0</v>
      </c>
      <c r="AK1404">
        <v>3.4</v>
      </c>
      <c r="AL1404">
        <v>13.7</v>
      </c>
      <c r="AM1404">
        <v>6.1</v>
      </c>
      <c r="AN1404">
        <v>0</v>
      </c>
      <c r="AO1404">
        <v>0</v>
      </c>
      <c r="AP1404">
        <v>0</v>
      </c>
      <c r="AQ1404">
        <v>0</v>
      </c>
      <c r="AS1404">
        <v>1</v>
      </c>
      <c r="AT1404">
        <v>1</v>
      </c>
      <c r="AU1404">
        <v>1</v>
      </c>
      <c r="AV1404">
        <v>1</v>
      </c>
      <c r="AW1404">
        <v>1</v>
      </c>
      <c r="AX1404">
        <v>1</v>
      </c>
      <c r="AY1404">
        <v>1</v>
      </c>
      <c r="AZ1404">
        <v>1</v>
      </c>
      <c r="BA1404">
        <v>1</v>
      </c>
      <c r="BB1404">
        <v>1</v>
      </c>
      <c r="BC1404">
        <v>1</v>
      </c>
      <c r="BD1404">
        <v>1</v>
      </c>
      <c r="BE1404">
        <v>1</v>
      </c>
      <c r="BF1404">
        <v>1</v>
      </c>
      <c r="BG1404">
        <v>1</v>
      </c>
      <c r="BH1404">
        <v>1</v>
      </c>
      <c r="BI1404">
        <v>1</v>
      </c>
      <c r="BJ1404">
        <v>1</v>
      </c>
      <c r="BK1404">
        <v>1</v>
      </c>
      <c r="BL1404">
        <v>1</v>
      </c>
      <c r="BM1404">
        <v>1</v>
      </c>
      <c r="BN1404">
        <v>1</v>
      </c>
      <c r="BO1404">
        <v>1</v>
      </c>
      <c r="BP1404">
        <v>1</v>
      </c>
      <c r="BQ1404">
        <v>1</v>
      </c>
      <c r="BR1404">
        <v>1</v>
      </c>
      <c r="BS1404">
        <v>1</v>
      </c>
      <c r="BT1404">
        <v>1</v>
      </c>
      <c r="BU1404">
        <v>1</v>
      </c>
      <c r="BV1404">
        <v>1</v>
      </c>
      <c r="BW1404">
        <v>0</v>
      </c>
    </row>
    <row r="1405" spans="1:75" x14ac:dyDescent="0.25">
      <c r="A1405">
        <v>2449000</v>
      </c>
      <c r="B1405">
        <v>2</v>
      </c>
      <c r="C1405" s="1">
        <v>33878</v>
      </c>
      <c r="D1405">
        <v>1</v>
      </c>
      <c r="E1405">
        <v>72</v>
      </c>
      <c r="F1405">
        <v>119</v>
      </c>
      <c r="G1405">
        <v>13</v>
      </c>
      <c r="H1405">
        <v>7</v>
      </c>
      <c r="I1405">
        <v>1</v>
      </c>
      <c r="J1405">
        <v>1</v>
      </c>
      <c r="K1405">
        <v>0</v>
      </c>
      <c r="L1405">
        <v>1280.69995117188</v>
      </c>
      <c r="M1405">
        <v>1</v>
      </c>
      <c r="N1405">
        <v>0</v>
      </c>
      <c r="O1405">
        <v>7.3</v>
      </c>
      <c r="P1405">
        <v>0</v>
      </c>
      <c r="Q1405">
        <v>0</v>
      </c>
      <c r="R1405">
        <v>0</v>
      </c>
      <c r="S1405">
        <v>0</v>
      </c>
      <c r="T1405">
        <v>10.5</v>
      </c>
      <c r="U1405">
        <v>0.4</v>
      </c>
      <c r="V1405">
        <v>0</v>
      </c>
      <c r="W1405">
        <v>0</v>
      </c>
      <c r="X1405">
        <v>0</v>
      </c>
      <c r="Y1405">
        <v>0</v>
      </c>
      <c r="Z1405">
        <v>72</v>
      </c>
      <c r="AA1405">
        <v>0</v>
      </c>
      <c r="AB1405">
        <v>0</v>
      </c>
      <c r="AC1405">
        <v>0</v>
      </c>
      <c r="AD1405">
        <v>12.1</v>
      </c>
      <c r="AE1405">
        <v>0</v>
      </c>
      <c r="AF1405">
        <v>12.4</v>
      </c>
      <c r="AG1405">
        <v>0</v>
      </c>
      <c r="AH1405">
        <v>0</v>
      </c>
      <c r="AI1405">
        <v>0</v>
      </c>
      <c r="AJ1405">
        <v>0</v>
      </c>
      <c r="AK1405">
        <v>0</v>
      </c>
      <c r="AL1405">
        <v>0</v>
      </c>
      <c r="AM1405">
        <v>0</v>
      </c>
      <c r="AN1405">
        <v>0</v>
      </c>
      <c r="AO1405">
        <v>0</v>
      </c>
      <c r="AP1405">
        <v>4.3</v>
      </c>
      <c r="AQ1405">
        <v>0</v>
      </c>
      <c r="AR1405">
        <v>0</v>
      </c>
      <c r="AS1405">
        <v>1</v>
      </c>
      <c r="AT1405">
        <v>1</v>
      </c>
      <c r="AU1405">
        <v>1</v>
      </c>
      <c r="AV1405">
        <v>1</v>
      </c>
      <c r="AW1405">
        <v>1</v>
      </c>
      <c r="AX1405">
        <v>1</v>
      </c>
      <c r="AY1405">
        <v>1</v>
      </c>
      <c r="AZ1405">
        <v>1</v>
      </c>
      <c r="BA1405">
        <v>1</v>
      </c>
      <c r="BB1405">
        <v>1</v>
      </c>
      <c r="BC1405">
        <v>1</v>
      </c>
      <c r="BD1405">
        <v>1</v>
      </c>
      <c r="BE1405">
        <v>1</v>
      </c>
      <c r="BF1405">
        <v>1</v>
      </c>
      <c r="BG1405">
        <v>1</v>
      </c>
      <c r="BH1405">
        <v>1</v>
      </c>
      <c r="BI1405">
        <v>1</v>
      </c>
      <c r="BJ1405">
        <v>1</v>
      </c>
      <c r="BK1405">
        <v>1</v>
      </c>
      <c r="BL1405">
        <v>1</v>
      </c>
      <c r="BM1405">
        <v>1</v>
      </c>
      <c r="BN1405">
        <v>1</v>
      </c>
      <c r="BO1405">
        <v>1</v>
      </c>
      <c r="BP1405">
        <v>1</v>
      </c>
      <c r="BQ1405">
        <v>1</v>
      </c>
      <c r="BR1405">
        <v>1</v>
      </c>
      <c r="BS1405">
        <v>1</v>
      </c>
      <c r="BT1405">
        <v>1</v>
      </c>
      <c r="BU1405">
        <v>1</v>
      </c>
      <c r="BV1405">
        <v>1</v>
      </c>
      <c r="BW1405">
        <v>1</v>
      </c>
    </row>
    <row r="1406" spans="1:75" x14ac:dyDescent="0.25">
      <c r="A1406">
        <v>2449000</v>
      </c>
      <c r="B1406">
        <v>2</v>
      </c>
      <c r="C1406" s="1">
        <v>33909</v>
      </c>
      <c r="D1406">
        <v>1</v>
      </c>
      <c r="E1406">
        <v>42.5</v>
      </c>
      <c r="F1406">
        <v>72.400000000000006</v>
      </c>
      <c r="G1406">
        <v>26</v>
      </c>
      <c r="H1406">
        <v>4</v>
      </c>
      <c r="I1406">
        <v>1</v>
      </c>
      <c r="J1406">
        <v>1</v>
      </c>
      <c r="K1406">
        <v>0</v>
      </c>
      <c r="L1406">
        <v>1280.69995117188</v>
      </c>
      <c r="M1406">
        <v>1</v>
      </c>
      <c r="N1406">
        <v>0</v>
      </c>
      <c r="O1406">
        <v>0</v>
      </c>
      <c r="P1406">
        <v>0</v>
      </c>
      <c r="Q1406">
        <v>13.3</v>
      </c>
      <c r="R1406">
        <v>0</v>
      </c>
      <c r="S1406">
        <v>0</v>
      </c>
      <c r="T1406">
        <v>0</v>
      </c>
      <c r="U1406">
        <v>0</v>
      </c>
      <c r="V1406">
        <v>0</v>
      </c>
      <c r="W1406">
        <v>0</v>
      </c>
      <c r="X1406">
        <v>0</v>
      </c>
      <c r="Y1406">
        <v>0</v>
      </c>
      <c r="Z1406">
        <v>0</v>
      </c>
      <c r="AA1406">
        <v>0</v>
      </c>
      <c r="AB1406">
        <v>0</v>
      </c>
      <c r="AC1406">
        <v>0</v>
      </c>
      <c r="AD1406">
        <v>8.3000000000000007</v>
      </c>
      <c r="AE1406">
        <v>0</v>
      </c>
      <c r="AF1406">
        <v>0</v>
      </c>
      <c r="AG1406">
        <v>0</v>
      </c>
      <c r="AH1406">
        <v>0</v>
      </c>
      <c r="AI1406">
        <v>0</v>
      </c>
      <c r="AJ1406">
        <v>0</v>
      </c>
      <c r="AK1406">
        <v>8.3000000000000007</v>
      </c>
      <c r="AL1406">
        <v>0</v>
      </c>
      <c r="AM1406">
        <v>42.5</v>
      </c>
      <c r="AN1406">
        <v>0</v>
      </c>
      <c r="AO1406">
        <v>0</v>
      </c>
      <c r="AP1406">
        <v>0</v>
      </c>
      <c r="AQ1406">
        <v>0</v>
      </c>
      <c r="AS1406">
        <v>1</v>
      </c>
      <c r="AT1406">
        <v>1</v>
      </c>
      <c r="AU1406">
        <v>1</v>
      </c>
      <c r="AV1406">
        <v>1</v>
      </c>
      <c r="AW1406">
        <v>1</v>
      </c>
      <c r="AX1406">
        <v>1</v>
      </c>
      <c r="AY1406">
        <v>1</v>
      </c>
      <c r="AZ1406">
        <v>1</v>
      </c>
      <c r="BA1406">
        <v>1</v>
      </c>
      <c r="BB1406">
        <v>1</v>
      </c>
      <c r="BC1406">
        <v>1</v>
      </c>
      <c r="BD1406">
        <v>1</v>
      </c>
      <c r="BE1406">
        <v>1</v>
      </c>
      <c r="BF1406">
        <v>1</v>
      </c>
      <c r="BG1406">
        <v>1</v>
      </c>
      <c r="BH1406">
        <v>1</v>
      </c>
      <c r="BI1406">
        <v>1</v>
      </c>
      <c r="BJ1406">
        <v>1</v>
      </c>
      <c r="BK1406">
        <v>1</v>
      </c>
      <c r="BL1406">
        <v>1</v>
      </c>
      <c r="BM1406">
        <v>1</v>
      </c>
      <c r="BN1406">
        <v>1</v>
      </c>
      <c r="BO1406">
        <v>1</v>
      </c>
      <c r="BP1406">
        <v>1</v>
      </c>
      <c r="BQ1406">
        <v>1</v>
      </c>
      <c r="BR1406">
        <v>1</v>
      </c>
      <c r="BS1406">
        <v>1</v>
      </c>
      <c r="BT1406">
        <v>1</v>
      </c>
      <c r="BU1406">
        <v>1</v>
      </c>
      <c r="BV1406">
        <v>1</v>
      </c>
      <c r="BW1406">
        <v>0</v>
      </c>
    </row>
    <row r="1407" spans="1:75" x14ac:dyDescent="0.25">
      <c r="A1407">
        <v>2449000</v>
      </c>
      <c r="B1407">
        <v>2</v>
      </c>
      <c r="C1407" s="1">
        <v>33939</v>
      </c>
      <c r="D1407">
        <v>1</v>
      </c>
      <c r="E1407">
        <v>17.5</v>
      </c>
      <c r="F1407">
        <v>39</v>
      </c>
      <c r="G1407">
        <v>1</v>
      </c>
      <c r="H1407">
        <v>3</v>
      </c>
      <c r="I1407">
        <v>1</v>
      </c>
      <c r="J1407">
        <v>1</v>
      </c>
      <c r="K1407">
        <v>0</v>
      </c>
      <c r="L1407">
        <v>1280.69995117188</v>
      </c>
      <c r="M1407">
        <v>1</v>
      </c>
      <c r="N1407">
        <v>17.5</v>
      </c>
      <c r="O1407">
        <v>0</v>
      </c>
      <c r="P1407">
        <v>0</v>
      </c>
      <c r="Q1407">
        <v>0</v>
      </c>
      <c r="R1407">
        <v>0</v>
      </c>
      <c r="S1407">
        <v>0</v>
      </c>
      <c r="T1407">
        <v>0</v>
      </c>
      <c r="U1407">
        <v>0</v>
      </c>
      <c r="V1407">
        <v>0</v>
      </c>
      <c r="W1407">
        <v>0</v>
      </c>
      <c r="X1407">
        <v>11.9</v>
      </c>
      <c r="Y1407">
        <v>0</v>
      </c>
      <c r="Z1407">
        <v>0</v>
      </c>
      <c r="AA1407">
        <v>0</v>
      </c>
      <c r="AB1407">
        <v>0</v>
      </c>
      <c r="AC1407">
        <v>0</v>
      </c>
      <c r="AD1407">
        <v>0</v>
      </c>
      <c r="AE1407">
        <v>9.6</v>
      </c>
      <c r="AF1407">
        <v>0</v>
      </c>
      <c r="AG1407">
        <v>0</v>
      </c>
      <c r="AH1407">
        <v>0</v>
      </c>
      <c r="AI1407">
        <v>0</v>
      </c>
      <c r="AJ1407">
        <v>0</v>
      </c>
      <c r="AK1407">
        <v>0</v>
      </c>
      <c r="AL1407">
        <v>0</v>
      </c>
      <c r="AM1407">
        <v>0</v>
      </c>
      <c r="AN1407">
        <v>0</v>
      </c>
      <c r="AO1407">
        <v>0</v>
      </c>
      <c r="AP1407">
        <v>0</v>
      </c>
      <c r="AQ1407">
        <v>0</v>
      </c>
      <c r="AR1407">
        <v>0</v>
      </c>
      <c r="AS1407">
        <v>1</v>
      </c>
      <c r="AT1407">
        <v>1</v>
      </c>
      <c r="AU1407">
        <v>1</v>
      </c>
      <c r="AV1407">
        <v>1</v>
      </c>
      <c r="AW1407">
        <v>1</v>
      </c>
      <c r="AX1407">
        <v>1</v>
      </c>
      <c r="AY1407">
        <v>1</v>
      </c>
      <c r="AZ1407">
        <v>1</v>
      </c>
      <c r="BA1407">
        <v>1</v>
      </c>
      <c r="BB1407">
        <v>1</v>
      </c>
      <c r="BC1407">
        <v>1</v>
      </c>
      <c r="BD1407">
        <v>1</v>
      </c>
      <c r="BE1407">
        <v>1</v>
      </c>
      <c r="BF1407">
        <v>1</v>
      </c>
      <c r="BG1407">
        <v>1</v>
      </c>
      <c r="BH1407">
        <v>1</v>
      </c>
      <c r="BI1407">
        <v>1</v>
      </c>
      <c r="BJ1407">
        <v>1</v>
      </c>
      <c r="BK1407">
        <v>1</v>
      </c>
      <c r="BL1407">
        <v>1</v>
      </c>
      <c r="BM1407">
        <v>1</v>
      </c>
      <c r="BN1407">
        <v>1</v>
      </c>
      <c r="BO1407">
        <v>1</v>
      </c>
      <c r="BP1407">
        <v>1</v>
      </c>
      <c r="BQ1407">
        <v>1</v>
      </c>
      <c r="BR1407">
        <v>1</v>
      </c>
      <c r="BS1407">
        <v>1</v>
      </c>
      <c r="BT1407">
        <v>1</v>
      </c>
      <c r="BU1407">
        <v>1</v>
      </c>
      <c r="BV1407">
        <v>1</v>
      </c>
      <c r="BW1407">
        <v>1</v>
      </c>
    </row>
    <row r="1408" spans="1:75" x14ac:dyDescent="0.25">
      <c r="A1408">
        <v>2449000</v>
      </c>
      <c r="B1408">
        <v>2</v>
      </c>
      <c r="C1408" s="1">
        <v>33970</v>
      </c>
      <c r="D1408">
        <v>1</v>
      </c>
      <c r="E1408">
        <v>51.2</v>
      </c>
      <c r="F1408">
        <v>184.8</v>
      </c>
      <c r="G1408">
        <v>10</v>
      </c>
      <c r="H1408">
        <v>16</v>
      </c>
      <c r="I1408">
        <v>1</v>
      </c>
      <c r="J1408">
        <v>1</v>
      </c>
      <c r="K1408">
        <v>0</v>
      </c>
      <c r="L1408">
        <v>1492.30004882813</v>
      </c>
      <c r="M1408">
        <v>1</v>
      </c>
      <c r="N1408">
        <v>0</v>
      </c>
      <c r="O1408">
        <v>0</v>
      </c>
      <c r="P1408">
        <v>0</v>
      </c>
      <c r="Q1408">
        <v>0</v>
      </c>
      <c r="R1408">
        <v>8.4</v>
      </c>
      <c r="S1408">
        <v>4.2</v>
      </c>
      <c r="T1408">
        <v>0</v>
      </c>
      <c r="U1408">
        <v>7.7</v>
      </c>
      <c r="V1408">
        <v>2.2000000000000002</v>
      </c>
      <c r="W1408">
        <v>51.2</v>
      </c>
      <c r="X1408">
        <v>10.199999999999999</v>
      </c>
      <c r="Y1408">
        <v>0</v>
      </c>
      <c r="Z1408">
        <v>5.9</v>
      </c>
      <c r="AA1408">
        <v>11.1</v>
      </c>
      <c r="AB1408">
        <v>0</v>
      </c>
      <c r="AC1408">
        <v>14.2</v>
      </c>
      <c r="AD1408">
        <v>0</v>
      </c>
      <c r="AE1408">
        <v>27.9</v>
      </c>
      <c r="AF1408">
        <v>0</v>
      </c>
      <c r="AG1408">
        <v>1</v>
      </c>
      <c r="AH1408">
        <v>1.3</v>
      </c>
      <c r="AI1408">
        <v>0</v>
      </c>
      <c r="AJ1408">
        <v>0</v>
      </c>
      <c r="AK1408">
        <v>0</v>
      </c>
      <c r="AL1408">
        <v>0</v>
      </c>
      <c r="AM1408">
        <v>11.8</v>
      </c>
      <c r="AN1408">
        <v>1.4</v>
      </c>
      <c r="AO1408">
        <v>0</v>
      </c>
      <c r="AP1408">
        <v>12.2</v>
      </c>
      <c r="AQ1408">
        <v>14.1</v>
      </c>
      <c r="AR1408">
        <v>0</v>
      </c>
      <c r="AS1408">
        <v>1</v>
      </c>
      <c r="AT1408">
        <v>1</v>
      </c>
      <c r="AU1408">
        <v>1</v>
      </c>
      <c r="AV1408">
        <v>1</v>
      </c>
      <c r="AW1408">
        <v>1</v>
      </c>
      <c r="AX1408">
        <v>1</v>
      </c>
      <c r="AY1408">
        <v>1</v>
      </c>
      <c r="AZ1408">
        <v>1</v>
      </c>
      <c r="BA1408">
        <v>1</v>
      </c>
      <c r="BB1408">
        <v>1</v>
      </c>
      <c r="BC1408">
        <v>1</v>
      </c>
      <c r="BD1408">
        <v>1</v>
      </c>
      <c r="BE1408">
        <v>1</v>
      </c>
      <c r="BF1408">
        <v>1</v>
      </c>
      <c r="BG1408">
        <v>1</v>
      </c>
      <c r="BH1408">
        <v>1</v>
      </c>
      <c r="BI1408">
        <v>1</v>
      </c>
      <c r="BJ1408">
        <v>1</v>
      </c>
      <c r="BK1408">
        <v>1</v>
      </c>
      <c r="BL1408">
        <v>1</v>
      </c>
      <c r="BM1408">
        <v>1</v>
      </c>
      <c r="BN1408">
        <v>1</v>
      </c>
      <c r="BO1408">
        <v>1</v>
      </c>
      <c r="BP1408">
        <v>1</v>
      </c>
      <c r="BQ1408">
        <v>1</v>
      </c>
      <c r="BR1408">
        <v>1</v>
      </c>
      <c r="BS1408">
        <v>1</v>
      </c>
      <c r="BT1408">
        <v>1</v>
      </c>
      <c r="BU1408">
        <v>1</v>
      </c>
      <c r="BV1408">
        <v>1</v>
      </c>
      <c r="BW1408">
        <v>1</v>
      </c>
    </row>
    <row r="1409" spans="1:75" x14ac:dyDescent="0.25">
      <c r="A1409">
        <v>2449000</v>
      </c>
      <c r="B1409">
        <v>2</v>
      </c>
      <c r="C1409" s="1">
        <v>34001</v>
      </c>
      <c r="D1409">
        <v>1</v>
      </c>
      <c r="E1409">
        <v>48.8</v>
      </c>
      <c r="F1409">
        <v>159.80000000000001</v>
      </c>
      <c r="G1409">
        <v>22</v>
      </c>
      <c r="H1409">
        <v>14</v>
      </c>
      <c r="I1409">
        <v>1</v>
      </c>
      <c r="J1409">
        <v>1</v>
      </c>
      <c r="K1409">
        <v>0</v>
      </c>
      <c r="L1409">
        <v>1492.30004882813</v>
      </c>
      <c r="M1409">
        <v>1</v>
      </c>
      <c r="N1409">
        <v>0</v>
      </c>
      <c r="O1409">
        <v>8</v>
      </c>
      <c r="P1409">
        <v>0</v>
      </c>
      <c r="Q1409">
        <v>5.3</v>
      </c>
      <c r="R1409">
        <v>0</v>
      </c>
      <c r="S1409">
        <v>12.2</v>
      </c>
      <c r="T1409">
        <v>0</v>
      </c>
      <c r="U1409">
        <v>1.8</v>
      </c>
      <c r="V1409">
        <v>3.4</v>
      </c>
      <c r="W1409">
        <v>13.7</v>
      </c>
      <c r="X1409">
        <v>4.3</v>
      </c>
      <c r="Y1409">
        <v>13.3</v>
      </c>
      <c r="Z1409">
        <v>0</v>
      </c>
      <c r="AA1409">
        <v>0</v>
      </c>
      <c r="AB1409">
        <v>5.3</v>
      </c>
      <c r="AC1409">
        <v>0</v>
      </c>
      <c r="AD1409">
        <v>5.0999999999999996</v>
      </c>
      <c r="AE1409">
        <v>18.899999999999999</v>
      </c>
      <c r="AF1409">
        <v>0</v>
      </c>
      <c r="AG1409">
        <v>0</v>
      </c>
      <c r="AH1409">
        <v>7.9</v>
      </c>
      <c r="AI1409">
        <v>48.8</v>
      </c>
      <c r="AJ1409">
        <v>11.8</v>
      </c>
      <c r="AK1409">
        <v>0</v>
      </c>
      <c r="AL1409">
        <v>0</v>
      </c>
      <c r="AM1409">
        <v>0</v>
      </c>
      <c r="AN1409">
        <v>0</v>
      </c>
      <c r="AO1409">
        <v>0</v>
      </c>
      <c r="AS1409">
        <v>1</v>
      </c>
      <c r="AT1409">
        <v>1</v>
      </c>
      <c r="AU1409">
        <v>1</v>
      </c>
      <c r="AV1409">
        <v>1</v>
      </c>
      <c r="AW1409">
        <v>1</v>
      </c>
      <c r="AX1409">
        <v>1</v>
      </c>
      <c r="AY1409">
        <v>1</v>
      </c>
      <c r="AZ1409">
        <v>1</v>
      </c>
      <c r="BA1409">
        <v>1</v>
      </c>
      <c r="BB1409">
        <v>1</v>
      </c>
      <c r="BC1409">
        <v>1</v>
      </c>
      <c r="BD1409">
        <v>1</v>
      </c>
      <c r="BE1409">
        <v>1</v>
      </c>
      <c r="BF1409">
        <v>1</v>
      </c>
      <c r="BG1409">
        <v>1</v>
      </c>
      <c r="BH1409">
        <v>1</v>
      </c>
      <c r="BI1409">
        <v>1</v>
      </c>
      <c r="BJ1409">
        <v>1</v>
      </c>
      <c r="BK1409">
        <v>1</v>
      </c>
      <c r="BL1409">
        <v>1</v>
      </c>
      <c r="BM1409">
        <v>1</v>
      </c>
      <c r="BN1409">
        <v>1</v>
      </c>
      <c r="BO1409">
        <v>1</v>
      </c>
      <c r="BP1409">
        <v>1</v>
      </c>
      <c r="BQ1409">
        <v>1</v>
      </c>
      <c r="BR1409">
        <v>1</v>
      </c>
      <c r="BS1409">
        <v>1</v>
      </c>
      <c r="BT1409">
        <v>1</v>
      </c>
      <c r="BU1409">
        <v>0</v>
      </c>
      <c r="BV1409">
        <v>0</v>
      </c>
      <c r="BW1409">
        <v>0</v>
      </c>
    </row>
    <row r="1410" spans="1:75" x14ac:dyDescent="0.25">
      <c r="A1410">
        <v>2449000</v>
      </c>
      <c r="B1410">
        <v>2</v>
      </c>
      <c r="C1410" s="1">
        <v>34029</v>
      </c>
      <c r="D1410">
        <v>1</v>
      </c>
      <c r="E1410">
        <v>22.9</v>
      </c>
      <c r="F1410">
        <v>97.3</v>
      </c>
      <c r="G1410">
        <v>19</v>
      </c>
      <c r="H1410">
        <v>7</v>
      </c>
      <c r="I1410">
        <v>1</v>
      </c>
      <c r="J1410">
        <v>1</v>
      </c>
      <c r="K1410">
        <v>0</v>
      </c>
      <c r="L1410">
        <v>1492.30004882813</v>
      </c>
      <c r="M1410">
        <v>1</v>
      </c>
      <c r="N1410">
        <v>0</v>
      </c>
      <c r="O1410">
        <v>11.8</v>
      </c>
      <c r="P1410">
        <v>10.1</v>
      </c>
      <c r="Q1410">
        <v>13.6</v>
      </c>
      <c r="R1410">
        <v>0</v>
      </c>
      <c r="S1410">
        <v>0</v>
      </c>
      <c r="T1410">
        <v>0</v>
      </c>
      <c r="U1410">
        <v>0</v>
      </c>
      <c r="V1410">
        <v>0</v>
      </c>
      <c r="W1410">
        <v>0</v>
      </c>
      <c r="X1410">
        <v>0</v>
      </c>
      <c r="Y1410">
        <v>0</v>
      </c>
      <c r="Z1410">
        <v>0</v>
      </c>
      <c r="AA1410">
        <v>0</v>
      </c>
      <c r="AB1410">
        <v>0</v>
      </c>
      <c r="AC1410">
        <v>0</v>
      </c>
      <c r="AD1410">
        <v>0</v>
      </c>
      <c r="AE1410">
        <v>0</v>
      </c>
      <c r="AF1410">
        <v>22.9</v>
      </c>
      <c r="AG1410">
        <v>0</v>
      </c>
      <c r="AH1410">
        <v>0</v>
      </c>
      <c r="AI1410">
        <v>17.899999999999999</v>
      </c>
      <c r="AJ1410">
        <v>0</v>
      </c>
      <c r="AK1410">
        <v>11.1</v>
      </c>
      <c r="AL1410">
        <v>0</v>
      </c>
      <c r="AM1410">
        <v>0</v>
      </c>
      <c r="AN1410">
        <v>0</v>
      </c>
      <c r="AO1410">
        <v>0</v>
      </c>
      <c r="AP1410">
        <v>0</v>
      </c>
      <c r="AQ1410">
        <v>9.9</v>
      </c>
      <c r="AR1410">
        <v>0</v>
      </c>
      <c r="AS1410">
        <v>1</v>
      </c>
      <c r="AT1410">
        <v>1</v>
      </c>
      <c r="AU1410">
        <v>1</v>
      </c>
      <c r="AV1410">
        <v>1</v>
      </c>
      <c r="AW1410">
        <v>1</v>
      </c>
      <c r="AX1410">
        <v>1</v>
      </c>
      <c r="AY1410">
        <v>1</v>
      </c>
      <c r="AZ1410">
        <v>1</v>
      </c>
      <c r="BA1410">
        <v>1</v>
      </c>
      <c r="BB1410">
        <v>1</v>
      </c>
      <c r="BC1410">
        <v>1</v>
      </c>
      <c r="BD1410">
        <v>1</v>
      </c>
      <c r="BE1410">
        <v>1</v>
      </c>
      <c r="BF1410">
        <v>1</v>
      </c>
      <c r="BG1410">
        <v>1</v>
      </c>
      <c r="BH1410">
        <v>1</v>
      </c>
      <c r="BI1410">
        <v>1</v>
      </c>
      <c r="BJ1410">
        <v>1</v>
      </c>
      <c r="BK1410">
        <v>1</v>
      </c>
      <c r="BL1410">
        <v>1</v>
      </c>
      <c r="BM1410">
        <v>1</v>
      </c>
      <c r="BN1410">
        <v>1</v>
      </c>
      <c r="BO1410">
        <v>1</v>
      </c>
      <c r="BP1410">
        <v>1</v>
      </c>
      <c r="BQ1410">
        <v>1</v>
      </c>
      <c r="BR1410">
        <v>1</v>
      </c>
      <c r="BS1410">
        <v>1</v>
      </c>
      <c r="BT1410">
        <v>1</v>
      </c>
      <c r="BU1410">
        <v>1</v>
      </c>
      <c r="BV1410">
        <v>1</v>
      </c>
      <c r="BW1410">
        <v>1</v>
      </c>
    </row>
    <row r="1411" spans="1:75" x14ac:dyDescent="0.25">
      <c r="A1411">
        <v>2449000</v>
      </c>
      <c r="B1411">
        <v>2</v>
      </c>
      <c r="C1411" s="1">
        <v>34060</v>
      </c>
      <c r="D1411">
        <v>1</v>
      </c>
      <c r="E1411">
        <v>46.1</v>
      </c>
      <c r="F1411">
        <v>61.5</v>
      </c>
      <c r="G1411">
        <v>22</v>
      </c>
      <c r="H1411">
        <v>3</v>
      </c>
      <c r="I1411">
        <v>1</v>
      </c>
      <c r="J1411">
        <v>1</v>
      </c>
      <c r="K1411">
        <v>0</v>
      </c>
      <c r="L1411">
        <v>1492.30004882813</v>
      </c>
      <c r="M1411">
        <v>1</v>
      </c>
      <c r="N1411">
        <v>0</v>
      </c>
      <c r="O1411">
        <v>14</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46.1</v>
      </c>
      <c r="AJ1411">
        <v>0</v>
      </c>
      <c r="AK1411">
        <v>1.4</v>
      </c>
      <c r="AL1411">
        <v>0</v>
      </c>
      <c r="AM1411">
        <v>0</v>
      </c>
      <c r="AN1411">
        <v>0</v>
      </c>
      <c r="AO1411">
        <v>0</v>
      </c>
      <c r="AP1411">
        <v>0</v>
      </c>
      <c r="AQ1411">
        <v>0</v>
      </c>
      <c r="AS1411">
        <v>1</v>
      </c>
      <c r="AT1411">
        <v>1</v>
      </c>
      <c r="AU1411">
        <v>1</v>
      </c>
      <c r="AV1411">
        <v>1</v>
      </c>
      <c r="AW1411">
        <v>1</v>
      </c>
      <c r="AX1411">
        <v>1</v>
      </c>
      <c r="AY1411">
        <v>1</v>
      </c>
      <c r="AZ1411">
        <v>1</v>
      </c>
      <c r="BA1411">
        <v>1</v>
      </c>
      <c r="BB1411">
        <v>1</v>
      </c>
      <c r="BC1411">
        <v>1</v>
      </c>
      <c r="BD1411">
        <v>1</v>
      </c>
      <c r="BE1411">
        <v>1</v>
      </c>
      <c r="BF1411">
        <v>1</v>
      </c>
      <c r="BG1411">
        <v>1</v>
      </c>
      <c r="BH1411">
        <v>1</v>
      </c>
      <c r="BI1411">
        <v>1</v>
      </c>
      <c r="BJ1411">
        <v>1</v>
      </c>
      <c r="BK1411">
        <v>1</v>
      </c>
      <c r="BL1411">
        <v>1</v>
      </c>
      <c r="BM1411">
        <v>1</v>
      </c>
      <c r="BN1411">
        <v>1</v>
      </c>
      <c r="BO1411">
        <v>1</v>
      </c>
      <c r="BP1411">
        <v>1</v>
      </c>
      <c r="BQ1411">
        <v>1</v>
      </c>
      <c r="BR1411">
        <v>1</v>
      </c>
      <c r="BS1411">
        <v>1</v>
      </c>
      <c r="BT1411">
        <v>1</v>
      </c>
      <c r="BU1411">
        <v>1</v>
      </c>
      <c r="BV1411">
        <v>1</v>
      </c>
      <c r="BW1411">
        <v>0</v>
      </c>
    </row>
    <row r="1412" spans="1:75" x14ac:dyDescent="0.25">
      <c r="A1412">
        <v>2449000</v>
      </c>
      <c r="B1412">
        <v>2</v>
      </c>
      <c r="C1412" s="1">
        <v>34090</v>
      </c>
      <c r="D1412">
        <v>1</v>
      </c>
      <c r="E1412">
        <v>31.9</v>
      </c>
      <c r="F1412">
        <v>75.7</v>
      </c>
      <c r="G1412">
        <v>14</v>
      </c>
      <c r="H1412">
        <v>6</v>
      </c>
      <c r="I1412">
        <v>1</v>
      </c>
      <c r="J1412">
        <v>1</v>
      </c>
      <c r="K1412">
        <v>0</v>
      </c>
      <c r="L1412">
        <v>1492.30004882813</v>
      </c>
      <c r="M1412">
        <v>1</v>
      </c>
      <c r="N1412">
        <v>0</v>
      </c>
      <c r="O1412">
        <v>0</v>
      </c>
      <c r="P1412">
        <v>0</v>
      </c>
      <c r="Q1412">
        <v>6.9</v>
      </c>
      <c r="R1412">
        <v>0</v>
      </c>
      <c r="S1412">
        <v>15.2</v>
      </c>
      <c r="T1412">
        <v>0</v>
      </c>
      <c r="U1412">
        <v>0</v>
      </c>
      <c r="V1412">
        <v>0</v>
      </c>
      <c r="W1412">
        <v>0</v>
      </c>
      <c r="X1412">
        <v>0</v>
      </c>
      <c r="Y1412">
        <v>0</v>
      </c>
      <c r="Z1412">
        <v>0</v>
      </c>
      <c r="AA1412">
        <v>31.9</v>
      </c>
      <c r="AB1412">
        <v>0</v>
      </c>
      <c r="AC1412">
        <v>0</v>
      </c>
      <c r="AD1412">
        <v>0</v>
      </c>
      <c r="AE1412">
        <v>3.4</v>
      </c>
      <c r="AF1412">
        <v>0</v>
      </c>
      <c r="AG1412">
        <v>0</v>
      </c>
      <c r="AH1412">
        <v>0</v>
      </c>
      <c r="AI1412">
        <v>0</v>
      </c>
      <c r="AJ1412">
        <v>0</v>
      </c>
      <c r="AK1412">
        <v>0</v>
      </c>
      <c r="AL1412">
        <v>0</v>
      </c>
      <c r="AM1412">
        <v>0</v>
      </c>
      <c r="AN1412">
        <v>0</v>
      </c>
      <c r="AO1412">
        <v>3.4</v>
      </c>
      <c r="AP1412">
        <v>0</v>
      </c>
      <c r="AQ1412">
        <v>14.9</v>
      </c>
      <c r="AR1412">
        <v>0</v>
      </c>
      <c r="AS1412">
        <v>1</v>
      </c>
      <c r="AT1412">
        <v>1</v>
      </c>
      <c r="AU1412">
        <v>1</v>
      </c>
      <c r="AV1412">
        <v>1</v>
      </c>
      <c r="AW1412">
        <v>1</v>
      </c>
      <c r="AX1412">
        <v>1</v>
      </c>
      <c r="AY1412">
        <v>1</v>
      </c>
      <c r="AZ1412">
        <v>1</v>
      </c>
      <c r="BA1412">
        <v>1</v>
      </c>
      <c r="BB1412">
        <v>1</v>
      </c>
      <c r="BC1412">
        <v>1</v>
      </c>
      <c r="BD1412">
        <v>1</v>
      </c>
      <c r="BE1412">
        <v>1</v>
      </c>
      <c r="BF1412">
        <v>1</v>
      </c>
      <c r="BG1412">
        <v>1</v>
      </c>
      <c r="BH1412">
        <v>1</v>
      </c>
      <c r="BI1412">
        <v>1</v>
      </c>
      <c r="BJ1412">
        <v>1</v>
      </c>
      <c r="BK1412">
        <v>1</v>
      </c>
      <c r="BL1412">
        <v>1</v>
      </c>
      <c r="BM1412">
        <v>1</v>
      </c>
      <c r="BN1412">
        <v>1</v>
      </c>
      <c r="BO1412">
        <v>1</v>
      </c>
      <c r="BP1412">
        <v>1</v>
      </c>
      <c r="BQ1412">
        <v>1</v>
      </c>
      <c r="BR1412">
        <v>1</v>
      </c>
      <c r="BS1412">
        <v>1</v>
      </c>
      <c r="BT1412">
        <v>1</v>
      </c>
      <c r="BU1412">
        <v>1</v>
      </c>
      <c r="BV1412">
        <v>1</v>
      </c>
      <c r="BW1412">
        <v>1</v>
      </c>
    </row>
    <row r="1413" spans="1:75" x14ac:dyDescent="0.25">
      <c r="A1413">
        <v>2449000</v>
      </c>
      <c r="B1413">
        <v>2</v>
      </c>
      <c r="C1413" s="1">
        <v>34121</v>
      </c>
      <c r="D1413">
        <v>1</v>
      </c>
      <c r="E1413">
        <v>67.5</v>
      </c>
      <c r="F1413">
        <v>152.6</v>
      </c>
      <c r="G1413">
        <v>6</v>
      </c>
      <c r="H1413">
        <v>3</v>
      </c>
      <c r="I1413">
        <v>1</v>
      </c>
      <c r="J1413">
        <v>1</v>
      </c>
      <c r="K1413">
        <v>0</v>
      </c>
      <c r="L1413">
        <v>1492.30004882813</v>
      </c>
      <c r="M1413">
        <v>1</v>
      </c>
      <c r="N1413">
        <v>0</v>
      </c>
      <c r="O1413">
        <v>0</v>
      </c>
      <c r="P1413">
        <v>0</v>
      </c>
      <c r="Q1413">
        <v>0</v>
      </c>
      <c r="R1413">
        <v>0</v>
      </c>
      <c r="S1413">
        <v>67.5</v>
      </c>
      <c r="T1413">
        <v>0</v>
      </c>
      <c r="U1413">
        <v>0</v>
      </c>
      <c r="V1413">
        <v>0</v>
      </c>
      <c r="W1413">
        <v>0</v>
      </c>
      <c r="X1413">
        <v>41.3</v>
      </c>
      <c r="Y1413">
        <v>0</v>
      </c>
      <c r="Z1413">
        <v>0</v>
      </c>
      <c r="AA1413">
        <v>0</v>
      </c>
      <c r="AB1413">
        <v>0</v>
      </c>
      <c r="AC1413">
        <v>0</v>
      </c>
      <c r="AD1413">
        <v>43.8</v>
      </c>
      <c r="AE1413">
        <v>0</v>
      </c>
      <c r="AF1413">
        <v>0</v>
      </c>
      <c r="AG1413">
        <v>0</v>
      </c>
      <c r="AH1413">
        <v>0</v>
      </c>
      <c r="AI1413">
        <v>0</v>
      </c>
      <c r="AJ1413">
        <v>0</v>
      </c>
      <c r="AK1413">
        <v>0</v>
      </c>
      <c r="AL1413">
        <v>0</v>
      </c>
      <c r="AM1413">
        <v>0</v>
      </c>
      <c r="AN1413">
        <v>0</v>
      </c>
      <c r="AO1413">
        <v>0</v>
      </c>
      <c r="AP1413">
        <v>0</v>
      </c>
      <c r="AQ1413">
        <v>0</v>
      </c>
      <c r="AS1413">
        <v>1</v>
      </c>
      <c r="AT1413">
        <v>1</v>
      </c>
      <c r="AU1413">
        <v>1</v>
      </c>
      <c r="AV1413">
        <v>1</v>
      </c>
      <c r="AW1413">
        <v>1</v>
      </c>
      <c r="AX1413">
        <v>1</v>
      </c>
      <c r="AY1413">
        <v>1</v>
      </c>
      <c r="AZ1413">
        <v>1</v>
      </c>
      <c r="BA1413">
        <v>1</v>
      </c>
      <c r="BB1413">
        <v>1</v>
      </c>
      <c r="BC1413">
        <v>1</v>
      </c>
      <c r="BD1413">
        <v>1</v>
      </c>
      <c r="BE1413">
        <v>1</v>
      </c>
      <c r="BF1413">
        <v>1</v>
      </c>
      <c r="BG1413">
        <v>1</v>
      </c>
      <c r="BH1413">
        <v>1</v>
      </c>
      <c r="BI1413">
        <v>1</v>
      </c>
      <c r="BJ1413">
        <v>1</v>
      </c>
      <c r="BK1413">
        <v>1</v>
      </c>
      <c r="BL1413">
        <v>1</v>
      </c>
      <c r="BM1413">
        <v>1</v>
      </c>
      <c r="BN1413">
        <v>1</v>
      </c>
      <c r="BO1413">
        <v>1</v>
      </c>
      <c r="BP1413">
        <v>1</v>
      </c>
      <c r="BQ1413">
        <v>1</v>
      </c>
      <c r="BR1413">
        <v>1</v>
      </c>
      <c r="BS1413">
        <v>1</v>
      </c>
      <c r="BT1413">
        <v>1</v>
      </c>
      <c r="BU1413">
        <v>1</v>
      </c>
      <c r="BV1413">
        <v>1</v>
      </c>
      <c r="BW1413">
        <v>0</v>
      </c>
    </row>
    <row r="1414" spans="1:75" x14ac:dyDescent="0.25">
      <c r="A1414">
        <v>2449000</v>
      </c>
      <c r="B1414">
        <v>2</v>
      </c>
      <c r="C1414" s="1">
        <v>34151</v>
      </c>
      <c r="D1414">
        <v>1</v>
      </c>
      <c r="E1414">
        <v>62.3</v>
      </c>
      <c r="F1414">
        <v>66.599999999999994</v>
      </c>
      <c r="G1414">
        <v>13</v>
      </c>
      <c r="H1414">
        <v>4</v>
      </c>
      <c r="I1414">
        <v>1</v>
      </c>
      <c r="J1414">
        <v>1</v>
      </c>
      <c r="K1414">
        <v>0</v>
      </c>
      <c r="L1414">
        <v>1492.30004882813</v>
      </c>
      <c r="M1414">
        <v>1</v>
      </c>
      <c r="N1414">
        <v>0</v>
      </c>
      <c r="O1414">
        <v>0</v>
      </c>
      <c r="P1414">
        <v>0.8</v>
      </c>
      <c r="Q1414">
        <v>0</v>
      </c>
      <c r="R1414">
        <v>0</v>
      </c>
      <c r="S1414">
        <v>0</v>
      </c>
      <c r="T1414">
        <v>0</v>
      </c>
      <c r="U1414">
        <v>1.3</v>
      </c>
      <c r="V1414">
        <v>0</v>
      </c>
      <c r="W1414">
        <v>0</v>
      </c>
      <c r="X1414">
        <v>0</v>
      </c>
      <c r="Y1414">
        <v>0</v>
      </c>
      <c r="Z1414">
        <v>62.3</v>
      </c>
      <c r="AA1414">
        <v>0</v>
      </c>
      <c r="AB1414">
        <v>0</v>
      </c>
      <c r="AC1414">
        <v>0</v>
      </c>
      <c r="AD1414">
        <v>0</v>
      </c>
      <c r="AE1414">
        <v>2.2000000000000002</v>
      </c>
      <c r="AF1414">
        <v>0</v>
      </c>
      <c r="AG1414">
        <v>0</v>
      </c>
      <c r="AH1414">
        <v>0</v>
      </c>
      <c r="AI1414">
        <v>0</v>
      </c>
      <c r="AJ1414">
        <v>0</v>
      </c>
      <c r="AK1414">
        <v>0</v>
      </c>
      <c r="AL1414">
        <v>0</v>
      </c>
      <c r="AM1414">
        <v>0</v>
      </c>
      <c r="AN1414">
        <v>0</v>
      </c>
      <c r="AO1414">
        <v>0</v>
      </c>
      <c r="AP1414">
        <v>0</v>
      </c>
      <c r="AQ1414">
        <v>0</v>
      </c>
      <c r="AR1414">
        <v>0</v>
      </c>
      <c r="AS1414">
        <v>1</v>
      </c>
      <c r="AT1414">
        <v>1</v>
      </c>
      <c r="AU1414">
        <v>1</v>
      </c>
      <c r="AV1414">
        <v>1</v>
      </c>
      <c r="AW1414">
        <v>1</v>
      </c>
      <c r="AX1414">
        <v>1</v>
      </c>
      <c r="AY1414">
        <v>1</v>
      </c>
      <c r="AZ1414">
        <v>1</v>
      </c>
      <c r="BA1414">
        <v>1</v>
      </c>
      <c r="BB1414">
        <v>1</v>
      </c>
      <c r="BC1414">
        <v>1</v>
      </c>
      <c r="BD1414">
        <v>1</v>
      </c>
      <c r="BE1414">
        <v>1</v>
      </c>
      <c r="BF1414">
        <v>1</v>
      </c>
      <c r="BG1414">
        <v>1</v>
      </c>
      <c r="BH1414">
        <v>1</v>
      </c>
      <c r="BI1414">
        <v>1</v>
      </c>
      <c r="BJ1414">
        <v>1</v>
      </c>
      <c r="BK1414">
        <v>1</v>
      </c>
      <c r="BL1414">
        <v>1</v>
      </c>
      <c r="BM1414">
        <v>1</v>
      </c>
      <c r="BN1414">
        <v>1</v>
      </c>
      <c r="BO1414">
        <v>1</v>
      </c>
      <c r="BP1414">
        <v>1</v>
      </c>
      <c r="BQ1414">
        <v>1</v>
      </c>
      <c r="BR1414">
        <v>1</v>
      </c>
      <c r="BS1414">
        <v>1</v>
      </c>
      <c r="BT1414">
        <v>1</v>
      </c>
      <c r="BU1414">
        <v>1</v>
      </c>
      <c r="BV1414">
        <v>1</v>
      </c>
      <c r="BW1414">
        <v>1</v>
      </c>
    </row>
    <row r="1415" spans="1:75" x14ac:dyDescent="0.25">
      <c r="A1415">
        <v>2449000</v>
      </c>
      <c r="B1415">
        <v>2</v>
      </c>
      <c r="C1415" s="1">
        <v>34182</v>
      </c>
      <c r="D1415">
        <v>1</v>
      </c>
      <c r="E1415">
        <v>63.5</v>
      </c>
      <c r="F1415">
        <v>63.5</v>
      </c>
      <c r="G1415">
        <v>1</v>
      </c>
      <c r="H1415">
        <v>1</v>
      </c>
      <c r="I1415">
        <v>1</v>
      </c>
      <c r="J1415">
        <v>1</v>
      </c>
      <c r="K1415">
        <v>0</v>
      </c>
      <c r="L1415">
        <v>1492.30004882813</v>
      </c>
      <c r="M1415">
        <v>1</v>
      </c>
      <c r="N1415">
        <v>63.5</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1</v>
      </c>
      <c r="AT1415">
        <v>1</v>
      </c>
      <c r="AU1415">
        <v>1</v>
      </c>
      <c r="AV1415">
        <v>1</v>
      </c>
      <c r="AW1415">
        <v>1</v>
      </c>
      <c r="AX1415">
        <v>1</v>
      </c>
      <c r="AY1415">
        <v>1</v>
      </c>
      <c r="AZ1415">
        <v>1</v>
      </c>
      <c r="BA1415">
        <v>1</v>
      </c>
      <c r="BB1415">
        <v>1</v>
      </c>
      <c r="BC1415">
        <v>1</v>
      </c>
      <c r="BD1415">
        <v>1</v>
      </c>
      <c r="BE1415">
        <v>1</v>
      </c>
      <c r="BF1415">
        <v>1</v>
      </c>
      <c r="BG1415">
        <v>1</v>
      </c>
      <c r="BH1415">
        <v>1</v>
      </c>
      <c r="BI1415">
        <v>1</v>
      </c>
      <c r="BJ1415">
        <v>1</v>
      </c>
      <c r="BK1415">
        <v>1</v>
      </c>
      <c r="BL1415">
        <v>1</v>
      </c>
      <c r="BM1415">
        <v>1</v>
      </c>
      <c r="BN1415">
        <v>1</v>
      </c>
      <c r="BO1415">
        <v>1</v>
      </c>
      <c r="BP1415">
        <v>1</v>
      </c>
      <c r="BQ1415">
        <v>1</v>
      </c>
      <c r="BR1415">
        <v>1</v>
      </c>
      <c r="BS1415">
        <v>1</v>
      </c>
      <c r="BT1415">
        <v>1</v>
      </c>
      <c r="BU1415">
        <v>1</v>
      </c>
      <c r="BV1415">
        <v>1</v>
      </c>
      <c r="BW1415">
        <v>1</v>
      </c>
    </row>
    <row r="1416" spans="1:75" x14ac:dyDescent="0.25">
      <c r="A1416">
        <v>2449000</v>
      </c>
      <c r="B1416">
        <v>2</v>
      </c>
      <c r="C1416" s="1">
        <v>34213</v>
      </c>
      <c r="D1416">
        <v>1</v>
      </c>
      <c r="E1416">
        <v>34</v>
      </c>
      <c r="F1416">
        <v>164.8</v>
      </c>
      <c r="G1416">
        <v>21</v>
      </c>
      <c r="H1416">
        <v>10</v>
      </c>
      <c r="I1416">
        <v>1</v>
      </c>
      <c r="J1416">
        <v>1</v>
      </c>
      <c r="K1416">
        <v>0</v>
      </c>
      <c r="L1416">
        <v>1492.30004882813</v>
      </c>
      <c r="M1416">
        <v>1</v>
      </c>
      <c r="N1416">
        <v>0</v>
      </c>
      <c r="O1416">
        <v>0</v>
      </c>
      <c r="P1416">
        <v>16</v>
      </c>
      <c r="Q1416">
        <v>0</v>
      </c>
      <c r="R1416">
        <v>0</v>
      </c>
      <c r="S1416">
        <v>0</v>
      </c>
      <c r="T1416">
        <v>0</v>
      </c>
      <c r="U1416">
        <v>22.3</v>
      </c>
      <c r="V1416">
        <v>4.5999999999999996</v>
      </c>
      <c r="W1416">
        <v>2.9</v>
      </c>
      <c r="X1416">
        <v>0</v>
      </c>
      <c r="Y1416">
        <v>0</v>
      </c>
      <c r="Z1416">
        <v>0</v>
      </c>
      <c r="AA1416">
        <v>0</v>
      </c>
      <c r="AB1416">
        <v>18.8</v>
      </c>
      <c r="AC1416">
        <v>0</v>
      </c>
      <c r="AD1416">
        <v>0</v>
      </c>
      <c r="AE1416">
        <v>0</v>
      </c>
      <c r="AF1416">
        <v>0</v>
      </c>
      <c r="AG1416">
        <v>15</v>
      </c>
      <c r="AH1416">
        <v>34</v>
      </c>
      <c r="AI1416">
        <v>6.3</v>
      </c>
      <c r="AJ1416">
        <v>0</v>
      </c>
      <c r="AK1416">
        <v>26.7</v>
      </c>
      <c r="AL1416">
        <v>0</v>
      </c>
      <c r="AM1416">
        <v>0</v>
      </c>
      <c r="AN1416">
        <v>0</v>
      </c>
      <c r="AO1416">
        <v>0</v>
      </c>
      <c r="AP1416">
        <v>0</v>
      </c>
      <c r="AQ1416">
        <v>18.2</v>
      </c>
      <c r="AS1416">
        <v>1</v>
      </c>
      <c r="AT1416">
        <v>1</v>
      </c>
      <c r="AU1416">
        <v>1</v>
      </c>
      <c r="AV1416">
        <v>1</v>
      </c>
      <c r="AW1416">
        <v>1</v>
      </c>
      <c r="AX1416">
        <v>1</v>
      </c>
      <c r="AY1416">
        <v>1</v>
      </c>
      <c r="AZ1416">
        <v>1</v>
      </c>
      <c r="BA1416">
        <v>1</v>
      </c>
      <c r="BB1416">
        <v>1</v>
      </c>
      <c r="BC1416">
        <v>1</v>
      </c>
      <c r="BD1416">
        <v>1</v>
      </c>
      <c r="BE1416">
        <v>1</v>
      </c>
      <c r="BF1416">
        <v>1</v>
      </c>
      <c r="BG1416">
        <v>1</v>
      </c>
      <c r="BH1416">
        <v>1</v>
      </c>
      <c r="BI1416">
        <v>1</v>
      </c>
      <c r="BJ1416">
        <v>1</v>
      </c>
      <c r="BK1416">
        <v>1</v>
      </c>
      <c r="BL1416">
        <v>1</v>
      </c>
      <c r="BM1416">
        <v>1</v>
      </c>
      <c r="BN1416">
        <v>1</v>
      </c>
      <c r="BO1416">
        <v>1</v>
      </c>
      <c r="BP1416">
        <v>1</v>
      </c>
      <c r="BQ1416">
        <v>1</v>
      </c>
      <c r="BR1416">
        <v>1</v>
      </c>
      <c r="BS1416">
        <v>1</v>
      </c>
      <c r="BT1416">
        <v>1</v>
      </c>
      <c r="BU1416">
        <v>1</v>
      </c>
      <c r="BV1416">
        <v>1</v>
      </c>
      <c r="BW1416">
        <v>0</v>
      </c>
    </row>
    <row r="1417" spans="1:75" x14ac:dyDescent="0.25">
      <c r="A1417">
        <v>2449000</v>
      </c>
      <c r="B1417">
        <v>2</v>
      </c>
      <c r="C1417" s="1">
        <v>34243</v>
      </c>
      <c r="D1417">
        <v>1</v>
      </c>
      <c r="E1417">
        <v>83.6</v>
      </c>
      <c r="F1417">
        <v>183.2</v>
      </c>
      <c r="G1417">
        <v>3</v>
      </c>
      <c r="H1417">
        <v>8</v>
      </c>
      <c r="I1417">
        <v>1</v>
      </c>
      <c r="J1417">
        <v>1</v>
      </c>
      <c r="K1417">
        <v>0</v>
      </c>
      <c r="L1417">
        <v>1492.30004882813</v>
      </c>
      <c r="M1417">
        <v>1</v>
      </c>
      <c r="N1417">
        <v>0</v>
      </c>
      <c r="O1417">
        <v>23</v>
      </c>
      <c r="P1417">
        <v>83.6</v>
      </c>
      <c r="Q1417">
        <v>20.8</v>
      </c>
      <c r="R1417">
        <v>13.2</v>
      </c>
      <c r="S1417">
        <v>25</v>
      </c>
      <c r="T1417">
        <v>0</v>
      </c>
      <c r="U1417">
        <v>0</v>
      </c>
      <c r="V1417">
        <v>0</v>
      </c>
      <c r="W1417">
        <v>0</v>
      </c>
      <c r="X1417">
        <v>0</v>
      </c>
      <c r="Y1417">
        <v>0</v>
      </c>
      <c r="Z1417">
        <v>0</v>
      </c>
      <c r="AA1417">
        <v>0</v>
      </c>
      <c r="AB1417">
        <v>0</v>
      </c>
      <c r="AC1417">
        <v>0</v>
      </c>
      <c r="AD1417">
        <v>0</v>
      </c>
      <c r="AE1417">
        <v>3.2</v>
      </c>
      <c r="AF1417">
        <v>0</v>
      </c>
      <c r="AG1417">
        <v>0</v>
      </c>
      <c r="AH1417">
        <v>0</v>
      </c>
      <c r="AI1417">
        <v>0</v>
      </c>
      <c r="AJ1417">
        <v>9.8000000000000007</v>
      </c>
      <c r="AK1417">
        <v>0</v>
      </c>
      <c r="AL1417">
        <v>0</v>
      </c>
      <c r="AM1417">
        <v>4.5999999999999996</v>
      </c>
      <c r="AN1417">
        <v>0</v>
      </c>
      <c r="AO1417">
        <v>0</v>
      </c>
      <c r="AP1417">
        <v>0</v>
      </c>
      <c r="AQ1417">
        <v>0</v>
      </c>
      <c r="AR1417">
        <v>0</v>
      </c>
      <c r="AS1417">
        <v>1</v>
      </c>
      <c r="AT1417">
        <v>1</v>
      </c>
      <c r="AU1417">
        <v>1</v>
      </c>
      <c r="AV1417">
        <v>1</v>
      </c>
      <c r="AW1417">
        <v>1</v>
      </c>
      <c r="AX1417">
        <v>1</v>
      </c>
      <c r="AY1417">
        <v>1</v>
      </c>
      <c r="AZ1417">
        <v>1</v>
      </c>
      <c r="BA1417">
        <v>1</v>
      </c>
      <c r="BB1417">
        <v>1</v>
      </c>
      <c r="BC1417">
        <v>1</v>
      </c>
      <c r="BD1417">
        <v>1</v>
      </c>
      <c r="BE1417">
        <v>1</v>
      </c>
      <c r="BF1417">
        <v>1</v>
      </c>
      <c r="BG1417">
        <v>1</v>
      </c>
      <c r="BH1417">
        <v>1</v>
      </c>
      <c r="BI1417">
        <v>1</v>
      </c>
      <c r="BJ1417">
        <v>1</v>
      </c>
      <c r="BK1417">
        <v>1</v>
      </c>
      <c r="BL1417">
        <v>1</v>
      </c>
      <c r="BM1417">
        <v>1</v>
      </c>
      <c r="BN1417">
        <v>1</v>
      </c>
      <c r="BO1417">
        <v>1</v>
      </c>
      <c r="BP1417">
        <v>1</v>
      </c>
      <c r="BQ1417">
        <v>1</v>
      </c>
      <c r="BR1417">
        <v>1</v>
      </c>
      <c r="BS1417">
        <v>1</v>
      </c>
      <c r="BT1417">
        <v>1</v>
      </c>
      <c r="BU1417">
        <v>1</v>
      </c>
      <c r="BV1417">
        <v>1</v>
      </c>
      <c r="BW1417">
        <v>1</v>
      </c>
    </row>
    <row r="1418" spans="1:75" x14ac:dyDescent="0.25">
      <c r="A1418">
        <v>2449000</v>
      </c>
      <c r="B1418">
        <v>2</v>
      </c>
      <c r="C1418" s="1">
        <v>34274</v>
      </c>
      <c r="D1418">
        <v>1</v>
      </c>
      <c r="E1418">
        <v>107.1</v>
      </c>
      <c r="F1418">
        <v>117.2</v>
      </c>
      <c r="G1418">
        <v>26</v>
      </c>
      <c r="H1418">
        <v>3</v>
      </c>
      <c r="I1418">
        <v>1</v>
      </c>
      <c r="J1418">
        <v>1</v>
      </c>
      <c r="K1418">
        <v>0</v>
      </c>
      <c r="L1418">
        <v>1492.30004882813</v>
      </c>
      <c r="M1418">
        <v>1</v>
      </c>
      <c r="N1418">
        <v>0</v>
      </c>
      <c r="O1418">
        <v>0</v>
      </c>
      <c r="P1418">
        <v>0</v>
      </c>
      <c r="Q1418">
        <v>0</v>
      </c>
      <c r="R1418">
        <v>0</v>
      </c>
      <c r="S1418">
        <v>0</v>
      </c>
      <c r="T1418">
        <v>0</v>
      </c>
      <c r="U1418">
        <v>0</v>
      </c>
      <c r="V1418">
        <v>0</v>
      </c>
      <c r="W1418">
        <v>0</v>
      </c>
      <c r="X1418">
        <v>0</v>
      </c>
      <c r="Y1418">
        <v>0</v>
      </c>
      <c r="Z1418">
        <v>0</v>
      </c>
      <c r="AA1418">
        <v>0</v>
      </c>
      <c r="AB1418">
        <v>0</v>
      </c>
      <c r="AC1418">
        <v>0</v>
      </c>
      <c r="AD1418">
        <v>0</v>
      </c>
      <c r="AE1418">
        <v>5.0999999999999996</v>
      </c>
      <c r="AF1418">
        <v>5</v>
      </c>
      <c r="AG1418">
        <v>0</v>
      </c>
      <c r="AH1418">
        <v>0</v>
      </c>
      <c r="AI1418">
        <v>0</v>
      </c>
      <c r="AJ1418">
        <v>0</v>
      </c>
      <c r="AK1418">
        <v>0</v>
      </c>
      <c r="AL1418">
        <v>0</v>
      </c>
      <c r="AM1418">
        <v>107.1</v>
      </c>
      <c r="AN1418">
        <v>0</v>
      </c>
      <c r="AO1418">
        <v>0</v>
      </c>
      <c r="AP1418">
        <v>0</v>
      </c>
      <c r="AQ1418">
        <v>0</v>
      </c>
      <c r="AS1418">
        <v>1</v>
      </c>
      <c r="AT1418">
        <v>1</v>
      </c>
      <c r="AU1418">
        <v>1</v>
      </c>
      <c r="AV1418">
        <v>1</v>
      </c>
      <c r="AW1418">
        <v>1</v>
      </c>
      <c r="AX1418">
        <v>1</v>
      </c>
      <c r="AY1418">
        <v>1</v>
      </c>
      <c r="AZ1418">
        <v>1</v>
      </c>
      <c r="BA1418">
        <v>1</v>
      </c>
      <c r="BB1418">
        <v>1</v>
      </c>
      <c r="BC1418">
        <v>1</v>
      </c>
      <c r="BD1418">
        <v>1</v>
      </c>
      <c r="BE1418">
        <v>1</v>
      </c>
      <c r="BF1418">
        <v>1</v>
      </c>
      <c r="BG1418">
        <v>1</v>
      </c>
      <c r="BH1418">
        <v>1</v>
      </c>
      <c r="BI1418">
        <v>1</v>
      </c>
      <c r="BJ1418">
        <v>1</v>
      </c>
      <c r="BK1418">
        <v>1</v>
      </c>
      <c r="BL1418">
        <v>1</v>
      </c>
      <c r="BM1418">
        <v>1</v>
      </c>
      <c r="BN1418">
        <v>1</v>
      </c>
      <c r="BO1418">
        <v>1</v>
      </c>
      <c r="BP1418">
        <v>1</v>
      </c>
      <c r="BQ1418">
        <v>1</v>
      </c>
      <c r="BR1418">
        <v>1</v>
      </c>
      <c r="BS1418">
        <v>1</v>
      </c>
      <c r="BT1418">
        <v>1</v>
      </c>
      <c r="BU1418">
        <v>1</v>
      </c>
      <c r="BV1418">
        <v>1</v>
      </c>
      <c r="BW1418">
        <v>0</v>
      </c>
    </row>
    <row r="1419" spans="1:75" x14ac:dyDescent="0.25">
      <c r="A1419">
        <v>2449000</v>
      </c>
      <c r="B1419">
        <v>2</v>
      </c>
      <c r="C1419" s="1">
        <v>34304</v>
      </c>
      <c r="D1419">
        <v>1</v>
      </c>
      <c r="E1419">
        <v>40</v>
      </c>
      <c r="F1419">
        <v>165.3</v>
      </c>
      <c r="G1419">
        <v>29</v>
      </c>
      <c r="H1419">
        <v>9</v>
      </c>
      <c r="I1419">
        <v>1</v>
      </c>
      <c r="J1419">
        <v>1</v>
      </c>
      <c r="K1419">
        <v>0</v>
      </c>
      <c r="L1419">
        <v>1492.30004882813</v>
      </c>
      <c r="M1419">
        <v>1</v>
      </c>
      <c r="N1419">
        <v>32.799999999999997</v>
      </c>
      <c r="O1419">
        <v>0</v>
      </c>
      <c r="P1419">
        <v>0</v>
      </c>
      <c r="Q1419">
        <v>0</v>
      </c>
      <c r="R1419">
        <v>10</v>
      </c>
      <c r="S1419">
        <v>0</v>
      </c>
      <c r="T1419">
        <v>0</v>
      </c>
      <c r="U1419">
        <v>0</v>
      </c>
      <c r="V1419">
        <v>28</v>
      </c>
      <c r="W1419">
        <v>0</v>
      </c>
      <c r="X1419">
        <v>0</v>
      </c>
      <c r="Y1419">
        <v>12.8</v>
      </c>
      <c r="Z1419">
        <v>0</v>
      </c>
      <c r="AA1419">
        <v>0</v>
      </c>
      <c r="AB1419">
        <v>0</v>
      </c>
      <c r="AC1419">
        <v>0</v>
      </c>
      <c r="AD1419">
        <v>23.8</v>
      </c>
      <c r="AE1419">
        <v>0</v>
      </c>
      <c r="AF1419">
        <v>0</v>
      </c>
      <c r="AG1419">
        <v>0</v>
      </c>
      <c r="AH1419">
        <v>8.4</v>
      </c>
      <c r="AI1419">
        <v>0</v>
      </c>
      <c r="AJ1419">
        <v>0</v>
      </c>
      <c r="AK1419">
        <v>0</v>
      </c>
      <c r="AL1419">
        <v>0</v>
      </c>
      <c r="AM1419">
        <v>4</v>
      </c>
      <c r="AN1419">
        <v>5.5</v>
      </c>
      <c r="AO1419">
        <v>0</v>
      </c>
      <c r="AP1419">
        <v>40</v>
      </c>
      <c r="AQ1419">
        <v>0</v>
      </c>
      <c r="AR1419">
        <v>0</v>
      </c>
      <c r="AS1419">
        <v>1</v>
      </c>
      <c r="AT1419">
        <v>1</v>
      </c>
      <c r="AU1419">
        <v>1</v>
      </c>
      <c r="AV1419">
        <v>1</v>
      </c>
      <c r="AW1419">
        <v>1</v>
      </c>
      <c r="AX1419">
        <v>1</v>
      </c>
      <c r="AY1419">
        <v>1</v>
      </c>
      <c r="AZ1419">
        <v>1</v>
      </c>
      <c r="BA1419">
        <v>1</v>
      </c>
      <c r="BB1419">
        <v>1</v>
      </c>
      <c r="BC1419">
        <v>1</v>
      </c>
      <c r="BD1419">
        <v>1</v>
      </c>
      <c r="BE1419">
        <v>1</v>
      </c>
      <c r="BF1419">
        <v>1</v>
      </c>
      <c r="BG1419">
        <v>1</v>
      </c>
      <c r="BH1419">
        <v>1</v>
      </c>
      <c r="BI1419">
        <v>1</v>
      </c>
      <c r="BJ1419">
        <v>1</v>
      </c>
      <c r="BK1419">
        <v>1</v>
      </c>
      <c r="BL1419">
        <v>1</v>
      </c>
      <c r="BM1419">
        <v>1</v>
      </c>
      <c r="BN1419">
        <v>1</v>
      </c>
      <c r="BO1419">
        <v>1</v>
      </c>
      <c r="BP1419">
        <v>1</v>
      </c>
      <c r="BQ1419">
        <v>1</v>
      </c>
      <c r="BR1419">
        <v>1</v>
      </c>
      <c r="BS1419">
        <v>1</v>
      </c>
      <c r="BT1419">
        <v>1</v>
      </c>
      <c r="BU1419">
        <v>1</v>
      </c>
      <c r="BV1419">
        <v>1</v>
      </c>
      <c r="BW1419">
        <v>1</v>
      </c>
    </row>
    <row r="1420" spans="1:75" x14ac:dyDescent="0.25">
      <c r="A1420">
        <v>2449000</v>
      </c>
      <c r="B1420">
        <v>2</v>
      </c>
      <c r="C1420" s="1">
        <v>34335</v>
      </c>
      <c r="D1420">
        <v>1</v>
      </c>
      <c r="E1420">
        <v>31</v>
      </c>
      <c r="F1420">
        <v>187.5</v>
      </c>
      <c r="G1420">
        <v>30</v>
      </c>
      <c r="H1420">
        <v>13</v>
      </c>
      <c r="I1420">
        <v>1</v>
      </c>
      <c r="J1420">
        <v>1</v>
      </c>
      <c r="K1420">
        <v>0</v>
      </c>
      <c r="L1420">
        <v>1117.40002441406</v>
      </c>
      <c r="M1420">
        <v>1</v>
      </c>
      <c r="N1420">
        <v>0</v>
      </c>
      <c r="O1420">
        <v>0</v>
      </c>
      <c r="P1420">
        <v>0</v>
      </c>
      <c r="Q1420">
        <v>0</v>
      </c>
      <c r="R1420">
        <v>0</v>
      </c>
      <c r="S1420">
        <v>1.5</v>
      </c>
      <c r="T1420">
        <v>0</v>
      </c>
      <c r="U1420">
        <v>1.1000000000000001</v>
      </c>
      <c r="V1420">
        <v>12.3</v>
      </c>
      <c r="W1420">
        <v>19</v>
      </c>
      <c r="X1420">
        <v>0</v>
      </c>
      <c r="Y1420">
        <v>0</v>
      </c>
      <c r="Z1420">
        <v>0</v>
      </c>
      <c r="AA1420">
        <v>0</v>
      </c>
      <c r="AB1420">
        <v>29.8</v>
      </c>
      <c r="AC1420">
        <v>0</v>
      </c>
      <c r="AD1420">
        <v>10</v>
      </c>
      <c r="AE1420">
        <v>14.8</v>
      </c>
      <c r="AF1420">
        <v>0</v>
      </c>
      <c r="AG1420">
        <v>0</v>
      </c>
      <c r="AH1420">
        <v>0</v>
      </c>
      <c r="AI1420">
        <v>8.5</v>
      </c>
      <c r="AJ1420">
        <v>0</v>
      </c>
      <c r="AK1420">
        <v>0</v>
      </c>
      <c r="AL1420">
        <v>0</v>
      </c>
      <c r="AM1420">
        <v>12.5</v>
      </c>
      <c r="AN1420">
        <v>14.7</v>
      </c>
      <c r="AO1420">
        <v>22.5</v>
      </c>
      <c r="AP1420">
        <v>0</v>
      </c>
      <c r="AQ1420">
        <v>31</v>
      </c>
      <c r="AR1420">
        <v>9.8000000000000007</v>
      </c>
      <c r="AS1420">
        <v>1</v>
      </c>
      <c r="AT1420">
        <v>1</v>
      </c>
      <c r="AU1420">
        <v>1</v>
      </c>
      <c r="AV1420">
        <v>1</v>
      </c>
      <c r="AW1420">
        <v>1</v>
      </c>
      <c r="AX1420">
        <v>1</v>
      </c>
      <c r="AY1420">
        <v>1</v>
      </c>
      <c r="AZ1420">
        <v>1</v>
      </c>
      <c r="BA1420">
        <v>1</v>
      </c>
      <c r="BB1420">
        <v>1</v>
      </c>
      <c r="BC1420">
        <v>1</v>
      </c>
      <c r="BD1420">
        <v>1</v>
      </c>
      <c r="BE1420">
        <v>1</v>
      </c>
      <c r="BF1420">
        <v>1</v>
      </c>
      <c r="BG1420">
        <v>1</v>
      </c>
      <c r="BH1420">
        <v>1</v>
      </c>
      <c r="BI1420">
        <v>1</v>
      </c>
      <c r="BJ1420">
        <v>1</v>
      </c>
      <c r="BK1420">
        <v>1</v>
      </c>
      <c r="BL1420">
        <v>1</v>
      </c>
      <c r="BM1420">
        <v>1</v>
      </c>
      <c r="BN1420">
        <v>1</v>
      </c>
      <c r="BO1420">
        <v>1</v>
      </c>
      <c r="BP1420">
        <v>1</v>
      </c>
      <c r="BQ1420">
        <v>1</v>
      </c>
      <c r="BR1420">
        <v>1</v>
      </c>
      <c r="BS1420">
        <v>1</v>
      </c>
      <c r="BT1420">
        <v>1</v>
      </c>
      <c r="BU1420">
        <v>1</v>
      </c>
      <c r="BV1420">
        <v>1</v>
      </c>
      <c r="BW1420">
        <v>1</v>
      </c>
    </row>
    <row r="1421" spans="1:75" x14ac:dyDescent="0.25">
      <c r="A1421">
        <v>2449000</v>
      </c>
      <c r="B1421">
        <v>2</v>
      </c>
      <c r="C1421" s="1">
        <v>34366</v>
      </c>
      <c r="D1421">
        <v>1</v>
      </c>
      <c r="E1421">
        <v>40</v>
      </c>
      <c r="F1421">
        <v>185.3</v>
      </c>
      <c r="G1421">
        <v>25</v>
      </c>
      <c r="H1421">
        <v>11</v>
      </c>
      <c r="I1421">
        <v>1</v>
      </c>
      <c r="J1421">
        <v>1</v>
      </c>
      <c r="K1421">
        <v>0</v>
      </c>
      <c r="L1421">
        <v>1117.40002441406</v>
      </c>
      <c r="M1421">
        <v>1</v>
      </c>
      <c r="N1421">
        <v>28.7</v>
      </c>
      <c r="O1421">
        <v>0</v>
      </c>
      <c r="P1421">
        <v>0</v>
      </c>
      <c r="Q1421">
        <v>0</v>
      </c>
      <c r="R1421">
        <v>13.8</v>
      </c>
      <c r="S1421">
        <v>0</v>
      </c>
      <c r="T1421">
        <v>0</v>
      </c>
      <c r="U1421">
        <v>5.4</v>
      </c>
      <c r="V1421">
        <v>0</v>
      </c>
      <c r="W1421">
        <v>5.9</v>
      </c>
      <c r="X1421">
        <v>21</v>
      </c>
      <c r="Y1421">
        <v>16.7</v>
      </c>
      <c r="Z1421">
        <v>0</v>
      </c>
      <c r="AA1421">
        <v>0</v>
      </c>
      <c r="AB1421">
        <v>0</v>
      </c>
      <c r="AC1421">
        <v>8.9</v>
      </c>
      <c r="AD1421">
        <v>0</v>
      </c>
      <c r="AE1421">
        <v>0</v>
      </c>
      <c r="AF1421">
        <v>10.7</v>
      </c>
      <c r="AG1421">
        <v>0</v>
      </c>
      <c r="AH1421">
        <v>0</v>
      </c>
      <c r="AI1421">
        <v>0</v>
      </c>
      <c r="AJ1421">
        <v>8.4</v>
      </c>
      <c r="AK1421">
        <v>0</v>
      </c>
      <c r="AL1421">
        <v>40</v>
      </c>
      <c r="AM1421">
        <v>25.8</v>
      </c>
      <c r="AN1421">
        <v>0</v>
      </c>
      <c r="AO1421">
        <v>0</v>
      </c>
      <c r="AS1421">
        <v>1</v>
      </c>
      <c r="AT1421">
        <v>1</v>
      </c>
      <c r="AU1421">
        <v>1</v>
      </c>
      <c r="AV1421">
        <v>1</v>
      </c>
      <c r="AW1421">
        <v>1</v>
      </c>
      <c r="AX1421">
        <v>1</v>
      </c>
      <c r="AY1421">
        <v>1</v>
      </c>
      <c r="AZ1421">
        <v>1</v>
      </c>
      <c r="BA1421">
        <v>1</v>
      </c>
      <c r="BB1421">
        <v>1</v>
      </c>
      <c r="BC1421">
        <v>1</v>
      </c>
      <c r="BD1421">
        <v>1</v>
      </c>
      <c r="BE1421">
        <v>1</v>
      </c>
      <c r="BF1421">
        <v>1</v>
      </c>
      <c r="BG1421">
        <v>1</v>
      </c>
      <c r="BH1421">
        <v>1</v>
      </c>
      <c r="BI1421">
        <v>1</v>
      </c>
      <c r="BJ1421">
        <v>1</v>
      </c>
      <c r="BK1421">
        <v>1</v>
      </c>
      <c r="BL1421">
        <v>1</v>
      </c>
      <c r="BM1421">
        <v>1</v>
      </c>
      <c r="BN1421">
        <v>1</v>
      </c>
      <c r="BO1421">
        <v>1</v>
      </c>
      <c r="BP1421">
        <v>1</v>
      </c>
      <c r="BQ1421">
        <v>1</v>
      </c>
      <c r="BR1421">
        <v>1</v>
      </c>
      <c r="BS1421">
        <v>1</v>
      </c>
      <c r="BT1421">
        <v>1</v>
      </c>
      <c r="BU1421">
        <v>0</v>
      </c>
      <c r="BV1421">
        <v>0</v>
      </c>
      <c r="BW1421">
        <v>0</v>
      </c>
    </row>
    <row r="1422" spans="1:75" x14ac:dyDescent="0.25">
      <c r="A1422">
        <v>2449000</v>
      </c>
      <c r="B1422">
        <v>2</v>
      </c>
      <c r="C1422" s="1">
        <v>34394</v>
      </c>
      <c r="D1422">
        <v>1</v>
      </c>
      <c r="E1422">
        <v>26.3</v>
      </c>
      <c r="F1422">
        <v>69.2</v>
      </c>
      <c r="G1422">
        <v>21</v>
      </c>
      <c r="H1422">
        <v>4</v>
      </c>
      <c r="I1422">
        <v>1</v>
      </c>
      <c r="J1422">
        <v>1</v>
      </c>
      <c r="K1422">
        <v>0</v>
      </c>
      <c r="L1422">
        <v>1117.40002441406</v>
      </c>
      <c r="M1422">
        <v>1</v>
      </c>
      <c r="N1422">
        <v>0</v>
      </c>
      <c r="O1422">
        <v>0</v>
      </c>
      <c r="P1422">
        <v>18.5</v>
      </c>
      <c r="Q1422">
        <v>0</v>
      </c>
      <c r="R1422">
        <v>0</v>
      </c>
      <c r="S1422">
        <v>0</v>
      </c>
      <c r="T1422">
        <v>0</v>
      </c>
      <c r="U1422">
        <v>0</v>
      </c>
      <c r="V1422">
        <v>23.1</v>
      </c>
      <c r="W1422">
        <v>0</v>
      </c>
      <c r="X1422">
        <v>1.3</v>
      </c>
      <c r="Y1422">
        <v>0</v>
      </c>
      <c r="Z1422">
        <v>0</v>
      </c>
      <c r="AA1422">
        <v>0</v>
      </c>
      <c r="AB1422">
        <v>0</v>
      </c>
      <c r="AC1422">
        <v>0</v>
      </c>
      <c r="AD1422">
        <v>0</v>
      </c>
      <c r="AE1422">
        <v>0</v>
      </c>
      <c r="AF1422">
        <v>0</v>
      </c>
      <c r="AG1422">
        <v>0</v>
      </c>
      <c r="AH1422">
        <v>26.3</v>
      </c>
      <c r="AI1422">
        <v>0</v>
      </c>
      <c r="AJ1422">
        <v>0</v>
      </c>
      <c r="AK1422">
        <v>0</v>
      </c>
      <c r="AL1422">
        <v>0</v>
      </c>
      <c r="AM1422">
        <v>0</v>
      </c>
      <c r="AN1422">
        <v>0</v>
      </c>
      <c r="AO1422">
        <v>0</v>
      </c>
      <c r="AP1422">
        <v>0</v>
      </c>
      <c r="AQ1422">
        <v>0</v>
      </c>
      <c r="AR1422">
        <v>0</v>
      </c>
      <c r="AS1422">
        <v>1</v>
      </c>
      <c r="AT1422">
        <v>1</v>
      </c>
      <c r="AU1422">
        <v>1</v>
      </c>
      <c r="AV1422">
        <v>1</v>
      </c>
      <c r="AW1422">
        <v>1</v>
      </c>
      <c r="AX1422">
        <v>1</v>
      </c>
      <c r="AY1422">
        <v>1</v>
      </c>
      <c r="AZ1422">
        <v>1</v>
      </c>
      <c r="BA1422">
        <v>1</v>
      </c>
      <c r="BB1422">
        <v>1</v>
      </c>
      <c r="BC1422">
        <v>1</v>
      </c>
      <c r="BD1422">
        <v>1</v>
      </c>
      <c r="BE1422">
        <v>1</v>
      </c>
      <c r="BF1422">
        <v>1</v>
      </c>
      <c r="BG1422">
        <v>1</v>
      </c>
      <c r="BH1422">
        <v>1</v>
      </c>
      <c r="BI1422">
        <v>1</v>
      </c>
      <c r="BJ1422">
        <v>1</v>
      </c>
      <c r="BK1422">
        <v>1</v>
      </c>
      <c r="BL1422">
        <v>1</v>
      </c>
      <c r="BM1422">
        <v>1</v>
      </c>
      <c r="BN1422">
        <v>1</v>
      </c>
      <c r="BO1422">
        <v>1</v>
      </c>
      <c r="BP1422">
        <v>1</v>
      </c>
      <c r="BQ1422">
        <v>1</v>
      </c>
      <c r="BR1422">
        <v>1</v>
      </c>
      <c r="BS1422">
        <v>1</v>
      </c>
      <c r="BT1422">
        <v>1</v>
      </c>
      <c r="BU1422">
        <v>1</v>
      </c>
      <c r="BV1422">
        <v>1</v>
      </c>
      <c r="BW1422">
        <v>1</v>
      </c>
    </row>
    <row r="1423" spans="1:75" x14ac:dyDescent="0.25">
      <c r="A1423">
        <v>2449000</v>
      </c>
      <c r="B1423">
        <v>2</v>
      </c>
      <c r="C1423" s="1">
        <v>34425</v>
      </c>
      <c r="D1423">
        <v>1</v>
      </c>
      <c r="E1423">
        <v>35.200000000000003</v>
      </c>
      <c r="F1423">
        <v>94.5</v>
      </c>
      <c r="G1423">
        <v>1</v>
      </c>
      <c r="H1423">
        <v>7</v>
      </c>
      <c r="I1423">
        <v>1</v>
      </c>
      <c r="J1423">
        <v>1</v>
      </c>
      <c r="K1423">
        <v>0</v>
      </c>
      <c r="L1423">
        <v>1117.40002441406</v>
      </c>
      <c r="M1423">
        <v>1</v>
      </c>
      <c r="N1423">
        <v>35.200000000000003</v>
      </c>
      <c r="O1423">
        <v>0</v>
      </c>
      <c r="P1423">
        <v>0</v>
      </c>
      <c r="Q1423">
        <v>0</v>
      </c>
      <c r="R1423">
        <v>0</v>
      </c>
      <c r="S1423">
        <v>0</v>
      </c>
      <c r="T1423">
        <v>9.5</v>
      </c>
      <c r="U1423">
        <v>0</v>
      </c>
      <c r="V1423">
        <v>0</v>
      </c>
      <c r="W1423">
        <v>0</v>
      </c>
      <c r="X1423">
        <v>0</v>
      </c>
      <c r="Y1423">
        <v>1.2</v>
      </c>
      <c r="Z1423">
        <v>0</v>
      </c>
      <c r="AA1423">
        <v>0</v>
      </c>
      <c r="AB1423">
        <v>0</v>
      </c>
      <c r="AC1423">
        <v>21.7</v>
      </c>
      <c r="AD1423">
        <v>0</v>
      </c>
      <c r="AE1423">
        <v>0</v>
      </c>
      <c r="AF1423">
        <v>0</v>
      </c>
      <c r="AG1423">
        <v>0</v>
      </c>
      <c r="AH1423">
        <v>12.9</v>
      </c>
      <c r="AI1423">
        <v>10</v>
      </c>
      <c r="AJ1423">
        <v>0</v>
      </c>
      <c r="AK1423">
        <v>4</v>
      </c>
      <c r="AL1423">
        <v>0</v>
      </c>
      <c r="AM1423">
        <v>0</v>
      </c>
      <c r="AN1423">
        <v>0</v>
      </c>
      <c r="AO1423">
        <v>0</v>
      </c>
      <c r="AP1423">
        <v>0</v>
      </c>
      <c r="AQ1423">
        <v>0</v>
      </c>
      <c r="AS1423">
        <v>1</v>
      </c>
      <c r="AT1423">
        <v>1</v>
      </c>
      <c r="AU1423">
        <v>1</v>
      </c>
      <c r="AV1423">
        <v>1</v>
      </c>
      <c r="AW1423">
        <v>1</v>
      </c>
      <c r="AX1423">
        <v>1</v>
      </c>
      <c r="AY1423">
        <v>1</v>
      </c>
      <c r="AZ1423">
        <v>1</v>
      </c>
      <c r="BA1423">
        <v>1</v>
      </c>
      <c r="BB1423">
        <v>1</v>
      </c>
      <c r="BC1423">
        <v>1</v>
      </c>
      <c r="BD1423">
        <v>1</v>
      </c>
      <c r="BE1423">
        <v>1</v>
      </c>
      <c r="BF1423">
        <v>1</v>
      </c>
      <c r="BG1423">
        <v>1</v>
      </c>
      <c r="BH1423">
        <v>1</v>
      </c>
      <c r="BI1423">
        <v>1</v>
      </c>
      <c r="BJ1423">
        <v>1</v>
      </c>
      <c r="BK1423">
        <v>1</v>
      </c>
      <c r="BL1423">
        <v>1</v>
      </c>
      <c r="BM1423">
        <v>1</v>
      </c>
      <c r="BN1423">
        <v>1</v>
      </c>
      <c r="BO1423">
        <v>1</v>
      </c>
      <c r="BP1423">
        <v>1</v>
      </c>
      <c r="BQ1423">
        <v>1</v>
      </c>
      <c r="BR1423">
        <v>1</v>
      </c>
      <c r="BS1423">
        <v>1</v>
      </c>
      <c r="BT1423">
        <v>1</v>
      </c>
      <c r="BU1423">
        <v>1</v>
      </c>
      <c r="BV1423">
        <v>1</v>
      </c>
      <c r="BW1423">
        <v>0</v>
      </c>
    </row>
    <row r="1424" spans="1:75" x14ac:dyDescent="0.25">
      <c r="A1424">
        <v>2449000</v>
      </c>
      <c r="B1424">
        <v>2</v>
      </c>
      <c r="C1424" s="1">
        <v>34455</v>
      </c>
      <c r="D1424">
        <v>1</v>
      </c>
      <c r="E1424">
        <v>69.400000000000006</v>
      </c>
      <c r="F1424">
        <v>97.9</v>
      </c>
      <c r="G1424">
        <v>12</v>
      </c>
      <c r="H1424">
        <v>7</v>
      </c>
      <c r="I1424">
        <v>1</v>
      </c>
      <c r="J1424">
        <v>1</v>
      </c>
      <c r="K1424">
        <v>0</v>
      </c>
      <c r="L1424">
        <v>1117.40002441406</v>
      </c>
      <c r="M1424">
        <v>1</v>
      </c>
      <c r="N1424">
        <v>0</v>
      </c>
      <c r="O1424">
        <v>0</v>
      </c>
      <c r="P1424">
        <v>0</v>
      </c>
      <c r="Q1424">
        <v>0</v>
      </c>
      <c r="R1424">
        <v>0</v>
      </c>
      <c r="S1424">
        <v>0</v>
      </c>
      <c r="T1424">
        <v>0</v>
      </c>
      <c r="U1424">
        <v>0</v>
      </c>
      <c r="V1424">
        <v>0</v>
      </c>
      <c r="W1424">
        <v>0</v>
      </c>
      <c r="X1424">
        <v>0</v>
      </c>
      <c r="Y1424">
        <v>69.400000000000006</v>
      </c>
      <c r="Z1424">
        <v>0.2</v>
      </c>
      <c r="AA1424">
        <v>0</v>
      </c>
      <c r="AB1424">
        <v>0</v>
      </c>
      <c r="AC1424">
        <v>3.9</v>
      </c>
      <c r="AD1424">
        <v>0</v>
      </c>
      <c r="AE1424">
        <v>0</v>
      </c>
      <c r="AF1424">
        <v>0</v>
      </c>
      <c r="AG1424">
        <v>0</v>
      </c>
      <c r="AH1424">
        <v>0</v>
      </c>
      <c r="AI1424">
        <v>0</v>
      </c>
      <c r="AJ1424">
        <v>20</v>
      </c>
      <c r="AK1424">
        <v>0</v>
      </c>
      <c r="AL1424">
        <v>0</v>
      </c>
      <c r="AM1424">
        <v>0.6</v>
      </c>
      <c r="AN1424">
        <v>2.9</v>
      </c>
      <c r="AO1424">
        <v>0</v>
      </c>
      <c r="AP1424">
        <v>0.9</v>
      </c>
      <c r="AQ1424">
        <v>0</v>
      </c>
      <c r="AR1424">
        <v>0</v>
      </c>
      <c r="AS1424">
        <v>1</v>
      </c>
      <c r="AT1424">
        <v>1</v>
      </c>
      <c r="AU1424">
        <v>1</v>
      </c>
      <c r="AV1424">
        <v>1</v>
      </c>
      <c r="AW1424">
        <v>1</v>
      </c>
      <c r="AX1424">
        <v>1</v>
      </c>
      <c r="AY1424">
        <v>1</v>
      </c>
      <c r="AZ1424">
        <v>1</v>
      </c>
      <c r="BA1424">
        <v>1</v>
      </c>
      <c r="BB1424">
        <v>1</v>
      </c>
      <c r="BC1424">
        <v>1</v>
      </c>
      <c r="BD1424">
        <v>1</v>
      </c>
      <c r="BE1424">
        <v>1</v>
      </c>
      <c r="BF1424">
        <v>1</v>
      </c>
      <c r="BG1424">
        <v>1</v>
      </c>
      <c r="BH1424">
        <v>1</v>
      </c>
      <c r="BI1424">
        <v>1</v>
      </c>
      <c r="BJ1424">
        <v>1</v>
      </c>
      <c r="BK1424">
        <v>1</v>
      </c>
      <c r="BL1424">
        <v>1</v>
      </c>
      <c r="BM1424">
        <v>1</v>
      </c>
      <c r="BN1424">
        <v>1</v>
      </c>
      <c r="BO1424">
        <v>1</v>
      </c>
      <c r="BP1424">
        <v>1</v>
      </c>
      <c r="BQ1424">
        <v>1</v>
      </c>
      <c r="BR1424">
        <v>1</v>
      </c>
      <c r="BS1424">
        <v>1</v>
      </c>
      <c r="BT1424">
        <v>1</v>
      </c>
      <c r="BU1424">
        <v>1</v>
      </c>
      <c r="BV1424">
        <v>1</v>
      </c>
      <c r="BW1424">
        <v>1</v>
      </c>
    </row>
    <row r="1425" spans="1:75" x14ac:dyDescent="0.25">
      <c r="A1425">
        <v>2449000</v>
      </c>
      <c r="B1425">
        <v>2</v>
      </c>
      <c r="C1425" s="1">
        <v>34486</v>
      </c>
      <c r="D1425">
        <v>1</v>
      </c>
      <c r="E1425">
        <v>22.5</v>
      </c>
      <c r="F1425">
        <v>82.8</v>
      </c>
      <c r="G1425">
        <v>25</v>
      </c>
      <c r="H1425">
        <v>6</v>
      </c>
      <c r="I1425">
        <v>1</v>
      </c>
      <c r="J1425">
        <v>1</v>
      </c>
      <c r="K1425">
        <v>0</v>
      </c>
      <c r="L1425">
        <v>1117.40002441406</v>
      </c>
      <c r="M1425">
        <v>1</v>
      </c>
      <c r="N1425">
        <v>6.3</v>
      </c>
      <c r="O1425">
        <v>0</v>
      </c>
      <c r="P1425">
        <v>0</v>
      </c>
      <c r="Q1425">
        <v>0</v>
      </c>
      <c r="R1425">
        <v>21.6</v>
      </c>
      <c r="S1425">
        <v>0</v>
      </c>
      <c r="T1425">
        <v>18.899999999999999</v>
      </c>
      <c r="U1425">
        <v>0.3</v>
      </c>
      <c r="V1425">
        <v>0</v>
      </c>
      <c r="W1425">
        <v>0</v>
      </c>
      <c r="X1425">
        <v>0</v>
      </c>
      <c r="Y1425">
        <v>0</v>
      </c>
      <c r="Z1425">
        <v>0</v>
      </c>
      <c r="AA1425">
        <v>0</v>
      </c>
      <c r="AB1425">
        <v>0</v>
      </c>
      <c r="AC1425">
        <v>0</v>
      </c>
      <c r="AD1425">
        <v>0</v>
      </c>
      <c r="AE1425">
        <v>0</v>
      </c>
      <c r="AF1425">
        <v>0</v>
      </c>
      <c r="AG1425">
        <v>0</v>
      </c>
      <c r="AH1425">
        <v>13.2</v>
      </c>
      <c r="AI1425">
        <v>0</v>
      </c>
      <c r="AJ1425">
        <v>0</v>
      </c>
      <c r="AK1425">
        <v>0</v>
      </c>
      <c r="AL1425">
        <v>22.5</v>
      </c>
      <c r="AM1425">
        <v>0</v>
      </c>
      <c r="AN1425">
        <v>0</v>
      </c>
      <c r="AO1425">
        <v>0</v>
      </c>
      <c r="AP1425">
        <v>0</v>
      </c>
      <c r="AQ1425">
        <v>0</v>
      </c>
      <c r="AS1425">
        <v>1</v>
      </c>
      <c r="AT1425">
        <v>1</v>
      </c>
      <c r="AU1425">
        <v>1</v>
      </c>
      <c r="AV1425">
        <v>1</v>
      </c>
      <c r="AW1425">
        <v>1</v>
      </c>
      <c r="AX1425">
        <v>1</v>
      </c>
      <c r="AY1425">
        <v>1</v>
      </c>
      <c r="AZ1425">
        <v>1</v>
      </c>
      <c r="BA1425">
        <v>1</v>
      </c>
      <c r="BB1425">
        <v>1</v>
      </c>
      <c r="BC1425">
        <v>1</v>
      </c>
      <c r="BD1425">
        <v>1</v>
      </c>
      <c r="BE1425">
        <v>1</v>
      </c>
      <c r="BF1425">
        <v>1</v>
      </c>
      <c r="BG1425">
        <v>1</v>
      </c>
      <c r="BH1425">
        <v>1</v>
      </c>
      <c r="BI1425">
        <v>1</v>
      </c>
      <c r="BJ1425">
        <v>1</v>
      </c>
      <c r="BK1425">
        <v>1</v>
      </c>
      <c r="BL1425">
        <v>1</v>
      </c>
      <c r="BM1425">
        <v>1</v>
      </c>
      <c r="BN1425">
        <v>1</v>
      </c>
      <c r="BO1425">
        <v>1</v>
      </c>
      <c r="BP1425">
        <v>1</v>
      </c>
      <c r="BQ1425">
        <v>1</v>
      </c>
      <c r="BR1425">
        <v>1</v>
      </c>
      <c r="BS1425">
        <v>1</v>
      </c>
      <c r="BT1425">
        <v>1</v>
      </c>
      <c r="BU1425">
        <v>1</v>
      </c>
      <c r="BV1425">
        <v>1</v>
      </c>
      <c r="BW1425">
        <v>0</v>
      </c>
    </row>
    <row r="1426" spans="1:75" x14ac:dyDescent="0.25">
      <c r="A1426">
        <v>2449000</v>
      </c>
      <c r="B1426">
        <v>2</v>
      </c>
      <c r="C1426" s="1">
        <v>34516</v>
      </c>
      <c r="D1426">
        <v>1</v>
      </c>
      <c r="E1426">
        <v>17.5</v>
      </c>
      <c r="F1426">
        <v>32.6</v>
      </c>
      <c r="G1426">
        <v>25</v>
      </c>
      <c r="H1426">
        <v>2</v>
      </c>
      <c r="I1426">
        <v>1</v>
      </c>
      <c r="J1426">
        <v>1</v>
      </c>
      <c r="K1426">
        <v>0</v>
      </c>
      <c r="L1426">
        <v>1117.40002441406</v>
      </c>
      <c r="M1426">
        <v>1</v>
      </c>
      <c r="N1426">
        <v>0</v>
      </c>
      <c r="O1426">
        <v>0</v>
      </c>
      <c r="P1426">
        <v>0</v>
      </c>
      <c r="Q1426">
        <v>0</v>
      </c>
      <c r="R1426">
        <v>0</v>
      </c>
      <c r="S1426">
        <v>0</v>
      </c>
      <c r="T1426">
        <v>0</v>
      </c>
      <c r="U1426">
        <v>15.1</v>
      </c>
      <c r="V1426">
        <v>0</v>
      </c>
      <c r="W1426">
        <v>0</v>
      </c>
      <c r="X1426">
        <v>0</v>
      </c>
      <c r="Y1426">
        <v>0</v>
      </c>
      <c r="Z1426">
        <v>0</v>
      </c>
      <c r="AA1426">
        <v>0</v>
      </c>
      <c r="AB1426">
        <v>0</v>
      </c>
      <c r="AC1426">
        <v>0</v>
      </c>
      <c r="AD1426">
        <v>0</v>
      </c>
      <c r="AE1426">
        <v>0</v>
      </c>
      <c r="AF1426">
        <v>0</v>
      </c>
      <c r="AG1426">
        <v>0</v>
      </c>
      <c r="AH1426">
        <v>0</v>
      </c>
      <c r="AI1426">
        <v>0</v>
      </c>
      <c r="AJ1426">
        <v>0</v>
      </c>
      <c r="AK1426">
        <v>0</v>
      </c>
      <c r="AL1426">
        <v>17.5</v>
      </c>
      <c r="AM1426">
        <v>0</v>
      </c>
      <c r="AN1426">
        <v>0</v>
      </c>
      <c r="AO1426">
        <v>0</v>
      </c>
      <c r="AP1426">
        <v>0</v>
      </c>
      <c r="AQ1426">
        <v>0</v>
      </c>
      <c r="AR1426">
        <v>0</v>
      </c>
      <c r="AS1426">
        <v>1</v>
      </c>
      <c r="AT1426">
        <v>1</v>
      </c>
      <c r="AU1426">
        <v>1</v>
      </c>
      <c r="AV1426">
        <v>1</v>
      </c>
      <c r="AW1426">
        <v>1</v>
      </c>
      <c r="AX1426">
        <v>1</v>
      </c>
      <c r="AY1426">
        <v>1</v>
      </c>
      <c r="AZ1426">
        <v>1</v>
      </c>
      <c r="BA1426">
        <v>1</v>
      </c>
      <c r="BB1426">
        <v>1</v>
      </c>
      <c r="BC1426">
        <v>1</v>
      </c>
      <c r="BD1426">
        <v>1</v>
      </c>
      <c r="BE1426">
        <v>1</v>
      </c>
      <c r="BF1426">
        <v>1</v>
      </c>
      <c r="BG1426">
        <v>1</v>
      </c>
      <c r="BH1426">
        <v>1</v>
      </c>
      <c r="BI1426">
        <v>1</v>
      </c>
      <c r="BJ1426">
        <v>1</v>
      </c>
      <c r="BK1426">
        <v>1</v>
      </c>
      <c r="BL1426">
        <v>1</v>
      </c>
      <c r="BM1426">
        <v>1</v>
      </c>
      <c r="BN1426">
        <v>1</v>
      </c>
      <c r="BO1426">
        <v>1</v>
      </c>
      <c r="BP1426">
        <v>1</v>
      </c>
      <c r="BQ1426">
        <v>1</v>
      </c>
      <c r="BR1426">
        <v>1</v>
      </c>
      <c r="BS1426">
        <v>1</v>
      </c>
      <c r="BT1426">
        <v>1</v>
      </c>
      <c r="BU1426">
        <v>1</v>
      </c>
      <c r="BV1426">
        <v>1</v>
      </c>
      <c r="BW1426">
        <v>1</v>
      </c>
    </row>
    <row r="1427" spans="1:75" x14ac:dyDescent="0.25">
      <c r="A1427">
        <v>2449000</v>
      </c>
      <c r="B1427">
        <v>2</v>
      </c>
      <c r="C1427" s="1">
        <v>34547</v>
      </c>
      <c r="D1427">
        <v>1</v>
      </c>
      <c r="E1427">
        <v>0</v>
      </c>
      <c r="F1427">
        <v>0</v>
      </c>
      <c r="G1427">
        <v>1</v>
      </c>
      <c r="I1427">
        <v>1</v>
      </c>
      <c r="J1427">
        <v>1</v>
      </c>
      <c r="K1427">
        <v>0</v>
      </c>
      <c r="L1427">
        <v>1117.40002441406</v>
      </c>
      <c r="M1427">
        <v>1</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1</v>
      </c>
      <c r="AT1427">
        <v>1</v>
      </c>
      <c r="AU1427">
        <v>1</v>
      </c>
      <c r="AV1427">
        <v>1</v>
      </c>
      <c r="AW1427">
        <v>1</v>
      </c>
      <c r="AX1427">
        <v>1</v>
      </c>
      <c r="AY1427">
        <v>1</v>
      </c>
      <c r="AZ1427">
        <v>1</v>
      </c>
      <c r="BA1427">
        <v>1</v>
      </c>
      <c r="BB1427">
        <v>1</v>
      </c>
      <c r="BC1427">
        <v>1</v>
      </c>
      <c r="BD1427">
        <v>1</v>
      </c>
      <c r="BE1427">
        <v>1</v>
      </c>
      <c r="BF1427">
        <v>1</v>
      </c>
      <c r="BG1427">
        <v>1</v>
      </c>
      <c r="BH1427">
        <v>1</v>
      </c>
      <c r="BI1427">
        <v>1</v>
      </c>
      <c r="BJ1427">
        <v>1</v>
      </c>
      <c r="BK1427">
        <v>1</v>
      </c>
      <c r="BL1427">
        <v>1</v>
      </c>
      <c r="BM1427">
        <v>1</v>
      </c>
      <c r="BN1427">
        <v>1</v>
      </c>
      <c r="BO1427">
        <v>1</v>
      </c>
      <c r="BP1427">
        <v>1</v>
      </c>
      <c r="BQ1427">
        <v>1</v>
      </c>
      <c r="BR1427">
        <v>1</v>
      </c>
      <c r="BS1427">
        <v>1</v>
      </c>
      <c r="BT1427">
        <v>1</v>
      </c>
      <c r="BU1427">
        <v>1</v>
      </c>
      <c r="BV1427">
        <v>1</v>
      </c>
      <c r="BW1427">
        <v>1</v>
      </c>
    </row>
    <row r="1428" spans="1:75" x14ac:dyDescent="0.25">
      <c r="A1428">
        <v>2449000</v>
      </c>
      <c r="B1428">
        <v>2</v>
      </c>
      <c r="C1428" s="1">
        <v>34578</v>
      </c>
      <c r="D1428">
        <v>1</v>
      </c>
      <c r="E1428">
        <v>1.9</v>
      </c>
      <c r="F1428">
        <v>2</v>
      </c>
      <c r="G1428">
        <v>18</v>
      </c>
      <c r="H1428">
        <v>2</v>
      </c>
      <c r="I1428">
        <v>1</v>
      </c>
      <c r="J1428">
        <v>1</v>
      </c>
      <c r="K1428">
        <v>0</v>
      </c>
      <c r="L1428">
        <v>1117.40002441406</v>
      </c>
      <c r="M1428">
        <v>1</v>
      </c>
      <c r="N1428">
        <v>0</v>
      </c>
      <c r="O1428">
        <v>0</v>
      </c>
      <c r="P1428">
        <v>0</v>
      </c>
      <c r="Q1428">
        <v>0</v>
      </c>
      <c r="R1428">
        <v>0</v>
      </c>
      <c r="S1428">
        <v>0</v>
      </c>
      <c r="T1428">
        <v>0</v>
      </c>
      <c r="U1428">
        <v>0</v>
      </c>
      <c r="V1428">
        <v>0</v>
      </c>
      <c r="W1428">
        <v>0</v>
      </c>
      <c r="X1428">
        <v>0</v>
      </c>
      <c r="Y1428">
        <v>0</v>
      </c>
      <c r="Z1428">
        <v>0</v>
      </c>
      <c r="AA1428">
        <v>0</v>
      </c>
      <c r="AB1428">
        <v>0</v>
      </c>
      <c r="AC1428">
        <v>0</v>
      </c>
      <c r="AD1428">
        <v>0.1</v>
      </c>
      <c r="AE1428">
        <v>1.9</v>
      </c>
      <c r="AF1428">
        <v>0</v>
      </c>
      <c r="AG1428">
        <v>0</v>
      </c>
      <c r="AH1428">
        <v>0</v>
      </c>
      <c r="AI1428">
        <v>0</v>
      </c>
      <c r="AJ1428">
        <v>0</v>
      </c>
      <c r="AK1428">
        <v>0</v>
      </c>
      <c r="AL1428">
        <v>0</v>
      </c>
      <c r="AM1428">
        <v>0</v>
      </c>
      <c r="AN1428">
        <v>0</v>
      </c>
      <c r="AO1428">
        <v>0</v>
      </c>
      <c r="AP1428">
        <v>0</v>
      </c>
      <c r="AQ1428">
        <v>0</v>
      </c>
      <c r="AS1428">
        <v>1</v>
      </c>
      <c r="AT1428">
        <v>1</v>
      </c>
      <c r="AU1428">
        <v>1</v>
      </c>
      <c r="AV1428">
        <v>1</v>
      </c>
      <c r="AW1428">
        <v>1</v>
      </c>
      <c r="AX1428">
        <v>1</v>
      </c>
      <c r="AY1428">
        <v>1</v>
      </c>
      <c r="AZ1428">
        <v>1</v>
      </c>
      <c r="BA1428">
        <v>1</v>
      </c>
      <c r="BB1428">
        <v>1</v>
      </c>
      <c r="BC1428">
        <v>1</v>
      </c>
      <c r="BD1428">
        <v>1</v>
      </c>
      <c r="BE1428">
        <v>1</v>
      </c>
      <c r="BF1428">
        <v>1</v>
      </c>
      <c r="BG1428">
        <v>1</v>
      </c>
      <c r="BH1428">
        <v>1</v>
      </c>
      <c r="BI1428">
        <v>1</v>
      </c>
      <c r="BJ1428">
        <v>1</v>
      </c>
      <c r="BK1428">
        <v>1</v>
      </c>
      <c r="BL1428">
        <v>1</v>
      </c>
      <c r="BM1428">
        <v>1</v>
      </c>
      <c r="BN1428">
        <v>1</v>
      </c>
      <c r="BO1428">
        <v>1</v>
      </c>
      <c r="BP1428">
        <v>1</v>
      </c>
      <c r="BQ1428">
        <v>1</v>
      </c>
      <c r="BR1428">
        <v>1</v>
      </c>
      <c r="BS1428">
        <v>1</v>
      </c>
      <c r="BT1428">
        <v>1</v>
      </c>
      <c r="BU1428">
        <v>1</v>
      </c>
      <c r="BV1428">
        <v>1</v>
      </c>
      <c r="BW1428">
        <v>0</v>
      </c>
    </row>
    <row r="1429" spans="1:75" x14ac:dyDescent="0.25">
      <c r="A1429">
        <v>2449000</v>
      </c>
      <c r="B1429">
        <v>2</v>
      </c>
      <c r="C1429" s="1">
        <v>34608</v>
      </c>
      <c r="D1429">
        <v>1</v>
      </c>
      <c r="E1429">
        <v>48.6</v>
      </c>
      <c r="F1429">
        <v>116.7</v>
      </c>
      <c r="G1429">
        <v>27</v>
      </c>
      <c r="H1429">
        <v>9</v>
      </c>
      <c r="I1429">
        <v>1</v>
      </c>
      <c r="J1429">
        <v>1</v>
      </c>
      <c r="K1429">
        <v>0</v>
      </c>
      <c r="L1429">
        <v>1117.40002441406</v>
      </c>
      <c r="M1429">
        <v>1</v>
      </c>
      <c r="N1429">
        <v>0</v>
      </c>
      <c r="O1429">
        <v>1.3</v>
      </c>
      <c r="P1429">
        <v>0</v>
      </c>
      <c r="Q1429">
        <v>2.6</v>
      </c>
      <c r="R1429">
        <v>0</v>
      </c>
      <c r="S1429">
        <v>0</v>
      </c>
      <c r="T1429">
        <v>0</v>
      </c>
      <c r="U1429">
        <v>0</v>
      </c>
      <c r="V1429">
        <v>0</v>
      </c>
      <c r="W1429">
        <v>0</v>
      </c>
      <c r="X1429">
        <v>0</v>
      </c>
      <c r="Y1429">
        <v>0</v>
      </c>
      <c r="Z1429">
        <v>0</v>
      </c>
      <c r="AA1429">
        <v>8.6</v>
      </c>
      <c r="AB1429">
        <v>0</v>
      </c>
      <c r="AC1429">
        <v>0</v>
      </c>
      <c r="AD1429">
        <v>0</v>
      </c>
      <c r="AE1429">
        <v>0</v>
      </c>
      <c r="AF1429">
        <v>9.1999999999999993</v>
      </c>
      <c r="AG1429">
        <v>0</v>
      </c>
      <c r="AH1429">
        <v>4.0999999999999996</v>
      </c>
      <c r="AI1429">
        <v>0</v>
      </c>
      <c r="AJ1429">
        <v>0</v>
      </c>
      <c r="AK1429">
        <v>0</v>
      </c>
      <c r="AL1429">
        <v>33.299999999999997</v>
      </c>
      <c r="AM1429">
        <v>8.6999999999999993</v>
      </c>
      <c r="AN1429">
        <v>48.6</v>
      </c>
      <c r="AO1429">
        <v>0.3</v>
      </c>
      <c r="AP1429">
        <v>0</v>
      </c>
      <c r="AQ1429">
        <v>0</v>
      </c>
      <c r="AR1429">
        <v>0</v>
      </c>
      <c r="AS1429">
        <v>1</v>
      </c>
      <c r="AT1429">
        <v>1</v>
      </c>
      <c r="AU1429">
        <v>1</v>
      </c>
      <c r="AV1429">
        <v>1</v>
      </c>
      <c r="AW1429">
        <v>1</v>
      </c>
      <c r="AX1429">
        <v>1</v>
      </c>
      <c r="AY1429">
        <v>1</v>
      </c>
      <c r="AZ1429">
        <v>1</v>
      </c>
      <c r="BA1429">
        <v>1</v>
      </c>
      <c r="BB1429">
        <v>1</v>
      </c>
      <c r="BC1429">
        <v>1</v>
      </c>
      <c r="BD1429">
        <v>1</v>
      </c>
      <c r="BE1429">
        <v>1</v>
      </c>
      <c r="BF1429">
        <v>1</v>
      </c>
      <c r="BG1429">
        <v>1</v>
      </c>
      <c r="BH1429">
        <v>1</v>
      </c>
      <c r="BI1429">
        <v>1</v>
      </c>
      <c r="BJ1429">
        <v>1</v>
      </c>
      <c r="BK1429">
        <v>1</v>
      </c>
      <c r="BL1429">
        <v>1</v>
      </c>
      <c r="BM1429">
        <v>1</v>
      </c>
      <c r="BN1429">
        <v>1</v>
      </c>
      <c r="BO1429">
        <v>1</v>
      </c>
      <c r="BP1429">
        <v>1</v>
      </c>
      <c r="BQ1429">
        <v>1</v>
      </c>
      <c r="BR1429">
        <v>1</v>
      </c>
      <c r="BS1429">
        <v>1</v>
      </c>
      <c r="BT1429">
        <v>1</v>
      </c>
      <c r="BU1429">
        <v>1</v>
      </c>
      <c r="BV1429">
        <v>1</v>
      </c>
      <c r="BW1429">
        <v>1</v>
      </c>
    </row>
    <row r="1430" spans="1:75" x14ac:dyDescent="0.25">
      <c r="A1430">
        <v>2449000</v>
      </c>
      <c r="B1430">
        <v>2</v>
      </c>
      <c r="C1430" s="1">
        <v>34639</v>
      </c>
      <c r="D1430">
        <v>1</v>
      </c>
      <c r="E1430">
        <v>23.7</v>
      </c>
      <c r="F1430">
        <v>96.8</v>
      </c>
      <c r="G1430">
        <v>10</v>
      </c>
      <c r="H1430">
        <v>6</v>
      </c>
      <c r="I1430">
        <v>1</v>
      </c>
      <c r="J1430">
        <v>1</v>
      </c>
      <c r="K1430">
        <v>0</v>
      </c>
      <c r="L1430">
        <v>1117.40002441406</v>
      </c>
      <c r="M1430">
        <v>1</v>
      </c>
      <c r="N1430">
        <v>0</v>
      </c>
      <c r="O1430">
        <v>0</v>
      </c>
      <c r="P1430">
        <v>0</v>
      </c>
      <c r="Q1430">
        <v>0</v>
      </c>
      <c r="R1430">
        <v>0</v>
      </c>
      <c r="S1430">
        <v>0</v>
      </c>
      <c r="T1430">
        <v>9.6</v>
      </c>
      <c r="U1430">
        <v>11.3</v>
      </c>
      <c r="V1430">
        <v>0</v>
      </c>
      <c r="W1430">
        <v>23.7</v>
      </c>
      <c r="X1430">
        <v>0</v>
      </c>
      <c r="Y1430">
        <v>0</v>
      </c>
      <c r="Z1430">
        <v>0</v>
      </c>
      <c r="AA1430">
        <v>0</v>
      </c>
      <c r="AB1430">
        <v>0</v>
      </c>
      <c r="AC1430">
        <v>0</v>
      </c>
      <c r="AD1430">
        <v>19.100000000000001</v>
      </c>
      <c r="AE1430">
        <v>20.8</v>
      </c>
      <c r="AF1430">
        <v>0</v>
      </c>
      <c r="AG1430">
        <v>0</v>
      </c>
      <c r="AH1430">
        <v>0</v>
      </c>
      <c r="AI1430">
        <v>0</v>
      </c>
      <c r="AJ1430">
        <v>0</v>
      </c>
      <c r="AK1430">
        <v>0</v>
      </c>
      <c r="AL1430">
        <v>0</v>
      </c>
      <c r="AM1430">
        <v>0</v>
      </c>
      <c r="AN1430">
        <v>0</v>
      </c>
      <c r="AO1430">
        <v>12.3</v>
      </c>
      <c r="AP1430">
        <v>0</v>
      </c>
      <c r="AQ1430">
        <v>0</v>
      </c>
      <c r="AS1430">
        <v>1</v>
      </c>
      <c r="AT1430">
        <v>1</v>
      </c>
      <c r="AU1430">
        <v>1</v>
      </c>
      <c r="AV1430">
        <v>1</v>
      </c>
      <c r="AW1430">
        <v>1</v>
      </c>
      <c r="AX1430">
        <v>1</v>
      </c>
      <c r="AY1430">
        <v>1</v>
      </c>
      <c r="AZ1430">
        <v>1</v>
      </c>
      <c r="BA1430">
        <v>1</v>
      </c>
      <c r="BB1430">
        <v>1</v>
      </c>
      <c r="BC1430">
        <v>1</v>
      </c>
      <c r="BD1430">
        <v>1</v>
      </c>
      <c r="BE1430">
        <v>1</v>
      </c>
      <c r="BF1430">
        <v>1</v>
      </c>
      <c r="BG1430">
        <v>1</v>
      </c>
      <c r="BH1430">
        <v>1</v>
      </c>
      <c r="BI1430">
        <v>1</v>
      </c>
      <c r="BJ1430">
        <v>1</v>
      </c>
      <c r="BK1430">
        <v>1</v>
      </c>
      <c r="BL1430">
        <v>1</v>
      </c>
      <c r="BM1430">
        <v>1</v>
      </c>
      <c r="BN1430">
        <v>1</v>
      </c>
      <c r="BO1430">
        <v>1</v>
      </c>
      <c r="BP1430">
        <v>1</v>
      </c>
      <c r="BQ1430">
        <v>1</v>
      </c>
      <c r="BR1430">
        <v>1</v>
      </c>
      <c r="BS1430">
        <v>1</v>
      </c>
      <c r="BT1430">
        <v>1</v>
      </c>
      <c r="BU1430">
        <v>1</v>
      </c>
      <c r="BV1430">
        <v>1</v>
      </c>
      <c r="BW1430">
        <v>0</v>
      </c>
    </row>
    <row r="1431" spans="1:75" x14ac:dyDescent="0.25">
      <c r="A1431">
        <v>2449000</v>
      </c>
      <c r="B1431">
        <v>2</v>
      </c>
      <c r="C1431" s="1">
        <v>34669</v>
      </c>
      <c r="D1431">
        <v>1</v>
      </c>
      <c r="E1431">
        <v>42.9</v>
      </c>
      <c r="F1431">
        <v>152.1</v>
      </c>
      <c r="G1431">
        <v>16</v>
      </c>
      <c r="H1431">
        <v>9</v>
      </c>
      <c r="I1431">
        <v>1</v>
      </c>
      <c r="J1431">
        <v>1</v>
      </c>
      <c r="K1431">
        <v>0</v>
      </c>
      <c r="L1431">
        <v>1117.40002441406</v>
      </c>
      <c r="M1431">
        <v>1</v>
      </c>
      <c r="N1431">
        <v>0</v>
      </c>
      <c r="O1431">
        <v>0</v>
      </c>
      <c r="P1431">
        <v>0</v>
      </c>
      <c r="Q1431">
        <v>0</v>
      </c>
      <c r="R1431">
        <v>0</v>
      </c>
      <c r="S1431">
        <v>28.3</v>
      </c>
      <c r="T1431">
        <v>13.1</v>
      </c>
      <c r="U1431">
        <v>0</v>
      </c>
      <c r="V1431">
        <v>0</v>
      </c>
      <c r="W1431">
        <v>0</v>
      </c>
      <c r="X1431">
        <v>0</v>
      </c>
      <c r="Y1431">
        <v>7.8</v>
      </c>
      <c r="Z1431">
        <v>0.4</v>
      </c>
      <c r="AA1431">
        <v>0</v>
      </c>
      <c r="AB1431">
        <v>8.6</v>
      </c>
      <c r="AC1431">
        <v>42.9</v>
      </c>
      <c r="AD1431">
        <v>0</v>
      </c>
      <c r="AE1431">
        <v>0</v>
      </c>
      <c r="AF1431">
        <v>0</v>
      </c>
      <c r="AG1431">
        <v>0</v>
      </c>
      <c r="AH1431">
        <v>0</v>
      </c>
      <c r="AI1431">
        <v>31</v>
      </c>
      <c r="AJ1431">
        <v>0</v>
      </c>
      <c r="AK1431">
        <v>0</v>
      </c>
      <c r="AL1431">
        <v>0</v>
      </c>
      <c r="AM1431">
        <v>0</v>
      </c>
      <c r="AN1431">
        <v>0</v>
      </c>
      <c r="AO1431">
        <v>9.8000000000000007</v>
      </c>
      <c r="AP1431">
        <v>0</v>
      </c>
      <c r="AQ1431">
        <v>0</v>
      </c>
      <c r="AR1431">
        <v>10.199999999999999</v>
      </c>
      <c r="AS1431">
        <v>1</v>
      </c>
      <c r="AT1431">
        <v>1</v>
      </c>
      <c r="AU1431">
        <v>1</v>
      </c>
      <c r="AV1431">
        <v>1</v>
      </c>
      <c r="AW1431">
        <v>1</v>
      </c>
      <c r="AX1431">
        <v>1</v>
      </c>
      <c r="AY1431">
        <v>1</v>
      </c>
      <c r="AZ1431">
        <v>1</v>
      </c>
      <c r="BA1431">
        <v>1</v>
      </c>
      <c r="BB1431">
        <v>1</v>
      </c>
      <c r="BC1431">
        <v>1</v>
      </c>
      <c r="BD1431">
        <v>1</v>
      </c>
      <c r="BE1431">
        <v>1</v>
      </c>
      <c r="BF1431">
        <v>1</v>
      </c>
      <c r="BG1431">
        <v>1</v>
      </c>
      <c r="BH1431">
        <v>1</v>
      </c>
      <c r="BI1431">
        <v>1</v>
      </c>
      <c r="BJ1431">
        <v>1</v>
      </c>
      <c r="BK1431">
        <v>1</v>
      </c>
      <c r="BL1431">
        <v>1</v>
      </c>
      <c r="BM1431">
        <v>1</v>
      </c>
      <c r="BN1431">
        <v>1</v>
      </c>
      <c r="BO1431">
        <v>1</v>
      </c>
      <c r="BP1431">
        <v>1</v>
      </c>
      <c r="BQ1431">
        <v>1</v>
      </c>
      <c r="BR1431">
        <v>1</v>
      </c>
      <c r="BS1431">
        <v>1</v>
      </c>
      <c r="BT1431">
        <v>1</v>
      </c>
      <c r="BU1431">
        <v>1</v>
      </c>
      <c r="BV1431">
        <v>1</v>
      </c>
      <c r="BW1431">
        <v>1</v>
      </c>
    </row>
    <row r="1432" spans="1:75" x14ac:dyDescent="0.25">
      <c r="A1432">
        <v>2449000</v>
      </c>
      <c r="B1432">
        <v>2</v>
      </c>
      <c r="C1432" s="1">
        <v>34700</v>
      </c>
      <c r="D1432">
        <v>1</v>
      </c>
      <c r="E1432">
        <v>128.5</v>
      </c>
      <c r="F1432">
        <v>419.8</v>
      </c>
      <c r="G1432">
        <v>11</v>
      </c>
      <c r="H1432">
        <v>12</v>
      </c>
      <c r="I1432">
        <v>1</v>
      </c>
      <c r="J1432">
        <v>1</v>
      </c>
      <c r="K1432">
        <v>0</v>
      </c>
      <c r="L1432">
        <v>920.09997558593795</v>
      </c>
      <c r="M1432">
        <v>1</v>
      </c>
      <c r="N1432">
        <v>8.6</v>
      </c>
      <c r="O1432">
        <v>0</v>
      </c>
      <c r="P1432">
        <v>0</v>
      </c>
      <c r="Q1432">
        <v>0</v>
      </c>
      <c r="R1432">
        <v>0</v>
      </c>
      <c r="S1432">
        <v>12.1</v>
      </c>
      <c r="T1432">
        <v>67.599999999999994</v>
      </c>
      <c r="U1432">
        <v>78.2</v>
      </c>
      <c r="V1432">
        <v>35.700000000000003</v>
      </c>
      <c r="W1432">
        <v>8.4</v>
      </c>
      <c r="X1432">
        <v>128.5</v>
      </c>
      <c r="Y1432">
        <v>19.399999999999999</v>
      </c>
      <c r="Z1432">
        <v>0</v>
      </c>
      <c r="AA1432">
        <v>0</v>
      </c>
      <c r="AB1432">
        <v>0</v>
      </c>
      <c r="AC1432">
        <v>0</v>
      </c>
      <c r="AD1432">
        <v>0</v>
      </c>
      <c r="AE1432">
        <v>10.199999999999999</v>
      </c>
      <c r="AF1432">
        <v>0</v>
      </c>
      <c r="AG1432">
        <v>7.8</v>
      </c>
      <c r="AH1432">
        <v>0</v>
      </c>
      <c r="AI1432">
        <v>0</v>
      </c>
      <c r="AJ1432">
        <v>0</v>
      </c>
      <c r="AK1432">
        <v>0</v>
      </c>
      <c r="AL1432">
        <v>0</v>
      </c>
      <c r="AM1432">
        <v>0</v>
      </c>
      <c r="AN1432">
        <v>34.200000000000003</v>
      </c>
      <c r="AO1432">
        <v>0</v>
      </c>
      <c r="AP1432">
        <v>0</v>
      </c>
      <c r="AQ1432">
        <v>9.1</v>
      </c>
      <c r="AR1432">
        <v>0</v>
      </c>
      <c r="AS1432">
        <v>1</v>
      </c>
      <c r="AT1432">
        <v>1</v>
      </c>
      <c r="AU1432">
        <v>1</v>
      </c>
      <c r="AV1432">
        <v>1</v>
      </c>
      <c r="AW1432">
        <v>1</v>
      </c>
      <c r="AX1432">
        <v>1</v>
      </c>
      <c r="AY1432">
        <v>1</v>
      </c>
      <c r="AZ1432">
        <v>1</v>
      </c>
      <c r="BA1432">
        <v>1</v>
      </c>
      <c r="BB1432">
        <v>1</v>
      </c>
      <c r="BC1432">
        <v>1</v>
      </c>
      <c r="BD1432">
        <v>1</v>
      </c>
      <c r="BE1432">
        <v>1</v>
      </c>
      <c r="BF1432">
        <v>1</v>
      </c>
      <c r="BG1432">
        <v>1</v>
      </c>
      <c r="BH1432">
        <v>1</v>
      </c>
      <c r="BI1432">
        <v>1</v>
      </c>
      <c r="BJ1432">
        <v>1</v>
      </c>
      <c r="BK1432">
        <v>1</v>
      </c>
      <c r="BL1432">
        <v>1</v>
      </c>
      <c r="BM1432">
        <v>1</v>
      </c>
      <c r="BN1432">
        <v>1</v>
      </c>
      <c r="BO1432">
        <v>1</v>
      </c>
      <c r="BP1432">
        <v>1</v>
      </c>
      <c r="BQ1432">
        <v>1</v>
      </c>
      <c r="BR1432">
        <v>1</v>
      </c>
      <c r="BS1432">
        <v>1</v>
      </c>
      <c r="BT1432">
        <v>1</v>
      </c>
      <c r="BU1432">
        <v>1</v>
      </c>
      <c r="BV1432">
        <v>1</v>
      </c>
      <c r="BW1432">
        <v>1</v>
      </c>
    </row>
    <row r="1433" spans="1:75" x14ac:dyDescent="0.25">
      <c r="A1433">
        <v>2449000</v>
      </c>
      <c r="B1433">
        <v>2</v>
      </c>
      <c r="C1433" s="1">
        <v>34731</v>
      </c>
      <c r="D1433">
        <v>1</v>
      </c>
      <c r="E1433">
        <v>48.9</v>
      </c>
      <c r="F1433">
        <v>101.3</v>
      </c>
      <c r="G1433">
        <v>5</v>
      </c>
      <c r="H1433">
        <v>5</v>
      </c>
      <c r="I1433">
        <v>1</v>
      </c>
      <c r="J1433">
        <v>1</v>
      </c>
      <c r="K1433">
        <v>0</v>
      </c>
      <c r="L1433">
        <v>920.09997558593795</v>
      </c>
      <c r="M1433">
        <v>1</v>
      </c>
      <c r="N1433">
        <v>0</v>
      </c>
      <c r="O1433">
        <v>0</v>
      </c>
      <c r="P1433">
        <v>0</v>
      </c>
      <c r="Q1433">
        <v>10.6</v>
      </c>
      <c r="R1433">
        <v>48.9</v>
      </c>
      <c r="S1433">
        <v>0</v>
      </c>
      <c r="T1433">
        <v>0</v>
      </c>
      <c r="U1433">
        <v>0</v>
      </c>
      <c r="V1433">
        <v>0</v>
      </c>
      <c r="W1433">
        <v>0</v>
      </c>
      <c r="X1433">
        <v>0</v>
      </c>
      <c r="Y1433">
        <v>0</v>
      </c>
      <c r="Z1433">
        <v>0</v>
      </c>
      <c r="AA1433">
        <v>0</v>
      </c>
      <c r="AB1433">
        <v>16.3</v>
      </c>
      <c r="AC1433">
        <v>0</v>
      </c>
      <c r="AD1433">
        <v>0</v>
      </c>
      <c r="AE1433">
        <v>0</v>
      </c>
      <c r="AF1433">
        <v>25.2</v>
      </c>
      <c r="AG1433">
        <v>0</v>
      </c>
      <c r="AH1433">
        <v>0</v>
      </c>
      <c r="AI1433">
        <v>0</v>
      </c>
      <c r="AJ1433">
        <v>0.3</v>
      </c>
      <c r="AK1433">
        <v>0</v>
      </c>
      <c r="AL1433">
        <v>0</v>
      </c>
      <c r="AM1433">
        <v>0</v>
      </c>
      <c r="AN1433">
        <v>0</v>
      </c>
      <c r="AO1433">
        <v>0</v>
      </c>
      <c r="AS1433">
        <v>1</v>
      </c>
      <c r="AT1433">
        <v>1</v>
      </c>
      <c r="AU1433">
        <v>1</v>
      </c>
      <c r="AV1433">
        <v>1</v>
      </c>
      <c r="AW1433">
        <v>1</v>
      </c>
      <c r="AX1433">
        <v>1</v>
      </c>
      <c r="AY1433">
        <v>1</v>
      </c>
      <c r="AZ1433">
        <v>1</v>
      </c>
      <c r="BA1433">
        <v>1</v>
      </c>
      <c r="BB1433">
        <v>1</v>
      </c>
      <c r="BC1433">
        <v>1</v>
      </c>
      <c r="BD1433">
        <v>1</v>
      </c>
      <c r="BE1433">
        <v>1</v>
      </c>
      <c r="BF1433">
        <v>1</v>
      </c>
      <c r="BG1433">
        <v>1</v>
      </c>
      <c r="BH1433">
        <v>1</v>
      </c>
      <c r="BI1433">
        <v>1</v>
      </c>
      <c r="BJ1433">
        <v>1</v>
      </c>
      <c r="BK1433">
        <v>1</v>
      </c>
      <c r="BL1433">
        <v>1</v>
      </c>
      <c r="BM1433">
        <v>1</v>
      </c>
      <c r="BN1433">
        <v>1</v>
      </c>
      <c r="BO1433">
        <v>1</v>
      </c>
      <c r="BP1433">
        <v>1</v>
      </c>
      <c r="BQ1433">
        <v>1</v>
      </c>
      <c r="BR1433">
        <v>1</v>
      </c>
      <c r="BS1433">
        <v>1</v>
      </c>
      <c r="BT1433">
        <v>1</v>
      </c>
      <c r="BU1433">
        <v>0</v>
      </c>
      <c r="BV1433">
        <v>0</v>
      </c>
      <c r="BW1433">
        <v>0</v>
      </c>
    </row>
    <row r="1434" spans="1:75" x14ac:dyDescent="0.25">
      <c r="A1434">
        <v>2449000</v>
      </c>
      <c r="B1434">
        <v>2</v>
      </c>
      <c r="C1434" s="1">
        <v>34759</v>
      </c>
      <c r="D1434">
        <v>1</v>
      </c>
      <c r="F1434">
        <v>77.2</v>
      </c>
      <c r="J1434">
        <v>2</v>
      </c>
      <c r="K1434">
        <v>0</v>
      </c>
      <c r="L1434">
        <v>920.09997558593795</v>
      </c>
      <c r="M1434">
        <v>1</v>
      </c>
      <c r="P1434">
        <v>0</v>
      </c>
      <c r="Q1434">
        <v>9.9</v>
      </c>
      <c r="R1434">
        <v>0</v>
      </c>
      <c r="S1434">
        <v>0.9</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1</v>
      </c>
      <c r="AT1434">
        <v>1</v>
      </c>
      <c r="AU1434">
        <v>1</v>
      </c>
      <c r="AV1434">
        <v>1</v>
      </c>
      <c r="AW1434">
        <v>1</v>
      </c>
      <c r="AX1434">
        <v>1</v>
      </c>
      <c r="AY1434">
        <v>1</v>
      </c>
      <c r="AZ1434">
        <v>1</v>
      </c>
      <c r="BA1434">
        <v>1</v>
      </c>
      <c r="BB1434">
        <v>1</v>
      </c>
      <c r="BC1434">
        <v>1</v>
      </c>
      <c r="BD1434">
        <v>1</v>
      </c>
      <c r="BE1434">
        <v>1</v>
      </c>
      <c r="BF1434">
        <v>1</v>
      </c>
      <c r="BG1434">
        <v>1</v>
      </c>
      <c r="BH1434">
        <v>1</v>
      </c>
      <c r="BI1434">
        <v>1</v>
      </c>
      <c r="BJ1434">
        <v>1</v>
      </c>
      <c r="BK1434">
        <v>1</v>
      </c>
      <c r="BL1434">
        <v>1</v>
      </c>
      <c r="BM1434">
        <v>1</v>
      </c>
      <c r="BN1434">
        <v>1</v>
      </c>
      <c r="BO1434">
        <v>1</v>
      </c>
      <c r="BP1434">
        <v>1</v>
      </c>
      <c r="BQ1434">
        <v>1</v>
      </c>
      <c r="BR1434">
        <v>1</v>
      </c>
      <c r="BS1434">
        <v>1</v>
      </c>
      <c r="BT1434">
        <v>1</v>
      </c>
      <c r="BU1434">
        <v>1</v>
      </c>
      <c r="BV1434">
        <v>1</v>
      </c>
      <c r="BW1434">
        <v>1</v>
      </c>
    </row>
    <row r="1435" spans="1:75" x14ac:dyDescent="0.25">
      <c r="A1435">
        <v>2449000</v>
      </c>
      <c r="B1435">
        <v>2</v>
      </c>
      <c r="C1435" s="1">
        <v>34790</v>
      </c>
      <c r="D1435">
        <v>1</v>
      </c>
      <c r="E1435">
        <v>61.4</v>
      </c>
      <c r="F1435">
        <v>75.5</v>
      </c>
      <c r="G1435">
        <v>20</v>
      </c>
      <c r="H1435">
        <v>2</v>
      </c>
      <c r="I1435">
        <v>1</v>
      </c>
      <c r="J1435">
        <v>1</v>
      </c>
      <c r="K1435">
        <v>0</v>
      </c>
      <c r="L1435">
        <v>920.09997558593795</v>
      </c>
      <c r="M1435">
        <v>1</v>
      </c>
      <c r="N1435">
        <v>14.1</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61.4</v>
      </c>
      <c r="AH1435">
        <v>0</v>
      </c>
      <c r="AI1435">
        <v>0</v>
      </c>
      <c r="AJ1435">
        <v>0</v>
      </c>
      <c r="AK1435">
        <v>0</v>
      </c>
      <c r="AL1435">
        <v>0</v>
      </c>
      <c r="AM1435">
        <v>0</v>
      </c>
      <c r="AN1435">
        <v>0</v>
      </c>
      <c r="AO1435">
        <v>0</v>
      </c>
      <c r="AP1435">
        <v>0</v>
      </c>
      <c r="AQ1435">
        <v>0</v>
      </c>
      <c r="AS1435">
        <v>1</v>
      </c>
      <c r="AT1435">
        <v>1</v>
      </c>
      <c r="AU1435">
        <v>1</v>
      </c>
      <c r="AV1435">
        <v>1</v>
      </c>
      <c r="AW1435">
        <v>1</v>
      </c>
      <c r="AX1435">
        <v>1</v>
      </c>
      <c r="AY1435">
        <v>1</v>
      </c>
      <c r="AZ1435">
        <v>1</v>
      </c>
      <c r="BA1435">
        <v>1</v>
      </c>
      <c r="BB1435">
        <v>1</v>
      </c>
      <c r="BC1435">
        <v>1</v>
      </c>
      <c r="BD1435">
        <v>1</v>
      </c>
      <c r="BE1435">
        <v>1</v>
      </c>
      <c r="BF1435">
        <v>1</v>
      </c>
      <c r="BG1435">
        <v>1</v>
      </c>
      <c r="BH1435">
        <v>1</v>
      </c>
      <c r="BI1435">
        <v>1</v>
      </c>
      <c r="BJ1435">
        <v>1</v>
      </c>
      <c r="BK1435">
        <v>1</v>
      </c>
      <c r="BL1435">
        <v>1</v>
      </c>
      <c r="BM1435">
        <v>1</v>
      </c>
      <c r="BN1435">
        <v>1</v>
      </c>
      <c r="BO1435">
        <v>1</v>
      </c>
      <c r="BP1435">
        <v>1</v>
      </c>
      <c r="BQ1435">
        <v>1</v>
      </c>
      <c r="BR1435">
        <v>1</v>
      </c>
      <c r="BS1435">
        <v>1</v>
      </c>
      <c r="BT1435">
        <v>1</v>
      </c>
      <c r="BU1435">
        <v>1</v>
      </c>
      <c r="BV1435">
        <v>1</v>
      </c>
      <c r="BW1435">
        <v>0</v>
      </c>
    </row>
    <row r="1436" spans="1:75" x14ac:dyDescent="0.25">
      <c r="A1436">
        <v>2449000</v>
      </c>
      <c r="B1436">
        <v>2</v>
      </c>
      <c r="C1436" s="1">
        <v>34820</v>
      </c>
      <c r="D1436">
        <v>1</v>
      </c>
      <c r="E1436">
        <v>22.1</v>
      </c>
      <c r="F1436">
        <v>30.7</v>
      </c>
      <c r="G1436">
        <v>7</v>
      </c>
      <c r="H1436">
        <v>2</v>
      </c>
      <c r="I1436">
        <v>1</v>
      </c>
      <c r="J1436">
        <v>1</v>
      </c>
      <c r="K1436">
        <v>0</v>
      </c>
      <c r="L1436">
        <v>920.09997558593795</v>
      </c>
      <c r="M1436">
        <v>1</v>
      </c>
      <c r="N1436">
        <v>0</v>
      </c>
      <c r="O1436">
        <v>0</v>
      </c>
      <c r="P1436">
        <v>0</v>
      </c>
      <c r="Q1436">
        <v>0</v>
      </c>
      <c r="R1436">
        <v>0</v>
      </c>
      <c r="S1436">
        <v>0</v>
      </c>
      <c r="T1436">
        <v>22.1</v>
      </c>
      <c r="U1436">
        <v>0</v>
      </c>
      <c r="V1436">
        <v>0</v>
      </c>
      <c r="W1436">
        <v>8.6</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1</v>
      </c>
      <c r="AT1436">
        <v>1</v>
      </c>
      <c r="AU1436">
        <v>1</v>
      </c>
      <c r="AV1436">
        <v>1</v>
      </c>
      <c r="AW1436">
        <v>1</v>
      </c>
      <c r="AX1436">
        <v>1</v>
      </c>
      <c r="AY1436">
        <v>1</v>
      </c>
      <c r="AZ1436">
        <v>1</v>
      </c>
      <c r="BA1436">
        <v>1</v>
      </c>
      <c r="BB1436">
        <v>1</v>
      </c>
      <c r="BC1436">
        <v>1</v>
      </c>
      <c r="BD1436">
        <v>1</v>
      </c>
      <c r="BE1436">
        <v>1</v>
      </c>
      <c r="BF1436">
        <v>1</v>
      </c>
      <c r="BG1436">
        <v>1</v>
      </c>
      <c r="BH1436">
        <v>1</v>
      </c>
      <c r="BI1436">
        <v>1</v>
      </c>
      <c r="BJ1436">
        <v>1</v>
      </c>
      <c r="BK1436">
        <v>1</v>
      </c>
      <c r="BL1436">
        <v>1</v>
      </c>
      <c r="BM1436">
        <v>1</v>
      </c>
      <c r="BN1436">
        <v>1</v>
      </c>
      <c r="BO1436">
        <v>1</v>
      </c>
      <c r="BP1436">
        <v>1</v>
      </c>
      <c r="BQ1436">
        <v>1</v>
      </c>
      <c r="BR1436">
        <v>1</v>
      </c>
      <c r="BS1436">
        <v>1</v>
      </c>
      <c r="BT1436">
        <v>1</v>
      </c>
      <c r="BU1436">
        <v>1</v>
      </c>
      <c r="BV1436">
        <v>1</v>
      </c>
      <c r="BW1436">
        <v>1</v>
      </c>
    </row>
    <row r="1437" spans="1:75" x14ac:dyDescent="0.25">
      <c r="A1437">
        <v>2449000</v>
      </c>
      <c r="B1437">
        <v>2</v>
      </c>
      <c r="C1437" s="1">
        <v>34851</v>
      </c>
      <c r="D1437">
        <v>1</v>
      </c>
      <c r="E1437">
        <v>8.6</v>
      </c>
      <c r="F1437">
        <v>14.3</v>
      </c>
      <c r="G1437">
        <v>24</v>
      </c>
      <c r="H1437">
        <v>3</v>
      </c>
      <c r="I1437">
        <v>1</v>
      </c>
      <c r="J1437">
        <v>1</v>
      </c>
      <c r="K1437">
        <v>0</v>
      </c>
      <c r="L1437">
        <v>920.09997558593795</v>
      </c>
      <c r="M1437">
        <v>1</v>
      </c>
      <c r="N1437">
        <v>0</v>
      </c>
      <c r="O1437">
        <v>0</v>
      </c>
      <c r="P1437">
        <v>0</v>
      </c>
      <c r="Q1437">
        <v>0</v>
      </c>
      <c r="R1437">
        <v>0</v>
      </c>
      <c r="S1437">
        <v>0</v>
      </c>
      <c r="T1437">
        <v>0</v>
      </c>
      <c r="U1437">
        <v>0</v>
      </c>
      <c r="V1437">
        <v>0</v>
      </c>
      <c r="W1437">
        <v>0</v>
      </c>
      <c r="X1437">
        <v>0</v>
      </c>
      <c r="Y1437">
        <v>0</v>
      </c>
      <c r="Z1437">
        <v>0</v>
      </c>
      <c r="AA1437">
        <v>0</v>
      </c>
      <c r="AB1437">
        <v>0</v>
      </c>
      <c r="AC1437">
        <v>0</v>
      </c>
      <c r="AD1437">
        <v>2.9</v>
      </c>
      <c r="AE1437">
        <v>0</v>
      </c>
      <c r="AF1437">
        <v>0</v>
      </c>
      <c r="AG1437">
        <v>0</v>
      </c>
      <c r="AH1437">
        <v>0</v>
      </c>
      <c r="AI1437">
        <v>0</v>
      </c>
      <c r="AJ1437">
        <v>0</v>
      </c>
      <c r="AK1437">
        <v>8.6</v>
      </c>
      <c r="AL1437">
        <v>0</v>
      </c>
      <c r="AM1437">
        <v>0</v>
      </c>
      <c r="AN1437">
        <v>0</v>
      </c>
      <c r="AO1437">
        <v>0</v>
      </c>
      <c r="AP1437">
        <v>2.8</v>
      </c>
      <c r="AQ1437">
        <v>0</v>
      </c>
      <c r="AS1437">
        <v>1</v>
      </c>
      <c r="AT1437">
        <v>1</v>
      </c>
      <c r="AU1437">
        <v>1</v>
      </c>
      <c r="AV1437">
        <v>1</v>
      </c>
      <c r="AW1437">
        <v>1</v>
      </c>
      <c r="AX1437">
        <v>1</v>
      </c>
      <c r="AY1437">
        <v>1</v>
      </c>
      <c r="AZ1437">
        <v>1</v>
      </c>
      <c r="BA1437">
        <v>1</v>
      </c>
      <c r="BB1437">
        <v>1</v>
      </c>
      <c r="BC1437">
        <v>1</v>
      </c>
      <c r="BD1437">
        <v>1</v>
      </c>
      <c r="BE1437">
        <v>1</v>
      </c>
      <c r="BF1437">
        <v>1</v>
      </c>
      <c r="BG1437">
        <v>1</v>
      </c>
      <c r="BH1437">
        <v>1</v>
      </c>
      <c r="BI1437">
        <v>1</v>
      </c>
      <c r="BJ1437">
        <v>1</v>
      </c>
      <c r="BK1437">
        <v>1</v>
      </c>
      <c r="BL1437">
        <v>1</v>
      </c>
      <c r="BM1437">
        <v>1</v>
      </c>
      <c r="BN1437">
        <v>1</v>
      </c>
      <c r="BO1437">
        <v>1</v>
      </c>
      <c r="BP1437">
        <v>1</v>
      </c>
      <c r="BQ1437">
        <v>1</v>
      </c>
      <c r="BR1437">
        <v>1</v>
      </c>
      <c r="BS1437">
        <v>1</v>
      </c>
      <c r="BT1437">
        <v>1</v>
      </c>
      <c r="BU1437">
        <v>1</v>
      </c>
      <c r="BV1437">
        <v>1</v>
      </c>
      <c r="BW1437">
        <v>0</v>
      </c>
    </row>
    <row r="1438" spans="1:75" x14ac:dyDescent="0.25">
      <c r="A1438">
        <v>2449000</v>
      </c>
      <c r="B1438">
        <v>2</v>
      </c>
      <c r="C1438" s="1">
        <v>34881</v>
      </c>
      <c r="D1438">
        <v>1</v>
      </c>
      <c r="E1438">
        <v>20.3</v>
      </c>
      <c r="F1438">
        <v>45.7</v>
      </c>
      <c r="G1438">
        <v>21</v>
      </c>
      <c r="H1438">
        <v>4</v>
      </c>
      <c r="I1438">
        <v>1</v>
      </c>
      <c r="J1438">
        <v>1</v>
      </c>
      <c r="K1438">
        <v>0</v>
      </c>
      <c r="L1438">
        <v>920.09997558593795</v>
      </c>
      <c r="M1438">
        <v>1</v>
      </c>
      <c r="N1438">
        <v>0</v>
      </c>
      <c r="O1438">
        <v>0</v>
      </c>
      <c r="P1438">
        <v>0</v>
      </c>
      <c r="Q1438">
        <v>0</v>
      </c>
      <c r="R1438">
        <v>0</v>
      </c>
      <c r="S1438">
        <v>0</v>
      </c>
      <c r="T1438">
        <v>0</v>
      </c>
      <c r="U1438">
        <v>0</v>
      </c>
      <c r="V1438">
        <v>12.6</v>
      </c>
      <c r="W1438">
        <v>0</v>
      </c>
      <c r="X1438">
        <v>0</v>
      </c>
      <c r="Y1438">
        <v>0</v>
      </c>
      <c r="Z1438">
        <v>0</v>
      </c>
      <c r="AA1438">
        <v>0</v>
      </c>
      <c r="AB1438">
        <v>0</v>
      </c>
      <c r="AC1438">
        <v>0</v>
      </c>
      <c r="AD1438">
        <v>0</v>
      </c>
      <c r="AE1438">
        <v>0</v>
      </c>
      <c r="AF1438">
        <v>0</v>
      </c>
      <c r="AG1438">
        <v>0.7</v>
      </c>
      <c r="AH1438">
        <v>20.3</v>
      </c>
      <c r="AI1438">
        <v>12.1</v>
      </c>
      <c r="AJ1438">
        <v>0</v>
      </c>
      <c r="AK1438">
        <v>0</v>
      </c>
      <c r="AL1438">
        <v>0</v>
      </c>
      <c r="AM1438">
        <v>0</v>
      </c>
      <c r="AN1438">
        <v>0</v>
      </c>
      <c r="AO1438">
        <v>0</v>
      </c>
      <c r="AP1438">
        <v>0</v>
      </c>
      <c r="AQ1438">
        <v>0</v>
      </c>
      <c r="AR1438">
        <v>0</v>
      </c>
      <c r="AS1438">
        <v>1</v>
      </c>
      <c r="AT1438">
        <v>1</v>
      </c>
      <c r="AU1438">
        <v>1</v>
      </c>
      <c r="AV1438">
        <v>1</v>
      </c>
      <c r="AW1438">
        <v>1</v>
      </c>
      <c r="AX1438">
        <v>1</v>
      </c>
      <c r="AY1438">
        <v>1</v>
      </c>
      <c r="AZ1438">
        <v>1</v>
      </c>
      <c r="BA1438">
        <v>1</v>
      </c>
      <c r="BB1438">
        <v>1</v>
      </c>
      <c r="BC1438">
        <v>1</v>
      </c>
      <c r="BD1438">
        <v>1</v>
      </c>
      <c r="BE1438">
        <v>1</v>
      </c>
      <c r="BF1438">
        <v>1</v>
      </c>
      <c r="BG1438">
        <v>1</v>
      </c>
      <c r="BH1438">
        <v>1</v>
      </c>
      <c r="BI1438">
        <v>1</v>
      </c>
      <c r="BJ1438">
        <v>1</v>
      </c>
      <c r="BK1438">
        <v>1</v>
      </c>
      <c r="BL1438">
        <v>1</v>
      </c>
      <c r="BM1438">
        <v>1</v>
      </c>
      <c r="BN1438">
        <v>1</v>
      </c>
      <c r="BO1438">
        <v>1</v>
      </c>
      <c r="BP1438">
        <v>1</v>
      </c>
      <c r="BQ1438">
        <v>1</v>
      </c>
      <c r="BR1438">
        <v>1</v>
      </c>
      <c r="BS1438">
        <v>1</v>
      </c>
      <c r="BT1438">
        <v>1</v>
      </c>
      <c r="BU1438">
        <v>1</v>
      </c>
      <c r="BV1438">
        <v>1</v>
      </c>
      <c r="BW1438">
        <v>1</v>
      </c>
    </row>
    <row r="1439" spans="1:75" x14ac:dyDescent="0.25">
      <c r="A1439">
        <v>2449000</v>
      </c>
      <c r="B1439">
        <v>2</v>
      </c>
      <c r="C1439" s="1">
        <v>34912</v>
      </c>
      <c r="D1439">
        <v>1</v>
      </c>
      <c r="E1439">
        <v>12.6</v>
      </c>
      <c r="F1439">
        <v>20.8</v>
      </c>
      <c r="G1439">
        <v>4</v>
      </c>
      <c r="H1439">
        <v>2</v>
      </c>
      <c r="I1439">
        <v>1</v>
      </c>
      <c r="J1439">
        <v>1</v>
      </c>
      <c r="K1439">
        <v>0</v>
      </c>
      <c r="L1439">
        <v>920.09997558593795</v>
      </c>
      <c r="M1439">
        <v>1</v>
      </c>
      <c r="N1439">
        <v>0</v>
      </c>
      <c r="O1439">
        <v>0</v>
      </c>
      <c r="P1439">
        <v>0</v>
      </c>
      <c r="Q1439">
        <v>12.6</v>
      </c>
      <c r="R1439">
        <v>8.1999999999999993</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1</v>
      </c>
      <c r="AT1439">
        <v>1</v>
      </c>
      <c r="AU1439">
        <v>1</v>
      </c>
      <c r="AV1439">
        <v>1</v>
      </c>
      <c r="AW1439">
        <v>1</v>
      </c>
      <c r="AX1439">
        <v>1</v>
      </c>
      <c r="AY1439">
        <v>1</v>
      </c>
      <c r="AZ1439">
        <v>1</v>
      </c>
      <c r="BA1439">
        <v>1</v>
      </c>
      <c r="BB1439">
        <v>1</v>
      </c>
      <c r="BC1439">
        <v>1</v>
      </c>
      <c r="BD1439">
        <v>1</v>
      </c>
      <c r="BE1439">
        <v>1</v>
      </c>
      <c r="BF1439">
        <v>1</v>
      </c>
      <c r="BG1439">
        <v>1</v>
      </c>
      <c r="BH1439">
        <v>1</v>
      </c>
      <c r="BI1439">
        <v>1</v>
      </c>
      <c r="BJ1439">
        <v>1</v>
      </c>
      <c r="BK1439">
        <v>1</v>
      </c>
      <c r="BL1439">
        <v>1</v>
      </c>
      <c r="BM1439">
        <v>1</v>
      </c>
      <c r="BN1439">
        <v>1</v>
      </c>
      <c r="BO1439">
        <v>1</v>
      </c>
      <c r="BP1439">
        <v>1</v>
      </c>
      <c r="BQ1439">
        <v>1</v>
      </c>
      <c r="BR1439">
        <v>1</v>
      </c>
      <c r="BS1439">
        <v>1</v>
      </c>
      <c r="BT1439">
        <v>1</v>
      </c>
      <c r="BU1439">
        <v>1</v>
      </c>
      <c r="BV1439">
        <v>1</v>
      </c>
      <c r="BW1439">
        <v>1</v>
      </c>
    </row>
    <row r="1440" spans="1:75" x14ac:dyDescent="0.25">
      <c r="A1440">
        <v>2449000</v>
      </c>
      <c r="B1440">
        <v>2</v>
      </c>
      <c r="C1440" s="1">
        <v>34943</v>
      </c>
      <c r="D1440">
        <v>1</v>
      </c>
      <c r="E1440">
        <v>31.6</v>
      </c>
      <c r="F1440">
        <v>106.1</v>
      </c>
      <c r="G1440">
        <v>23</v>
      </c>
      <c r="H1440">
        <v>6</v>
      </c>
      <c r="I1440">
        <v>1</v>
      </c>
      <c r="J1440">
        <v>1</v>
      </c>
      <c r="K1440">
        <v>0</v>
      </c>
      <c r="L1440">
        <v>920.09997558593795</v>
      </c>
      <c r="M1440">
        <v>1</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21.8</v>
      </c>
      <c r="AG1440">
        <v>0</v>
      </c>
      <c r="AH1440">
        <v>10.9</v>
      </c>
      <c r="AI1440">
        <v>0</v>
      </c>
      <c r="AJ1440">
        <v>31.6</v>
      </c>
      <c r="AK1440">
        <v>18.399999999999999</v>
      </c>
      <c r="AL1440">
        <v>21.6</v>
      </c>
      <c r="AM1440">
        <v>0</v>
      </c>
      <c r="AN1440">
        <v>1.8</v>
      </c>
      <c r="AO1440">
        <v>0</v>
      </c>
      <c r="AP1440">
        <v>0</v>
      </c>
      <c r="AQ1440">
        <v>0</v>
      </c>
      <c r="AS1440">
        <v>1</v>
      </c>
      <c r="AT1440">
        <v>1</v>
      </c>
      <c r="AU1440">
        <v>1</v>
      </c>
      <c r="AV1440">
        <v>1</v>
      </c>
      <c r="AW1440">
        <v>1</v>
      </c>
      <c r="AX1440">
        <v>1</v>
      </c>
      <c r="AY1440">
        <v>1</v>
      </c>
      <c r="AZ1440">
        <v>1</v>
      </c>
      <c r="BA1440">
        <v>1</v>
      </c>
      <c r="BB1440">
        <v>1</v>
      </c>
      <c r="BC1440">
        <v>1</v>
      </c>
      <c r="BD1440">
        <v>1</v>
      </c>
      <c r="BE1440">
        <v>1</v>
      </c>
      <c r="BF1440">
        <v>1</v>
      </c>
      <c r="BG1440">
        <v>1</v>
      </c>
      <c r="BH1440">
        <v>1</v>
      </c>
      <c r="BI1440">
        <v>1</v>
      </c>
      <c r="BJ1440">
        <v>1</v>
      </c>
      <c r="BK1440">
        <v>1</v>
      </c>
      <c r="BL1440">
        <v>1</v>
      </c>
      <c r="BM1440">
        <v>1</v>
      </c>
      <c r="BN1440">
        <v>1</v>
      </c>
      <c r="BO1440">
        <v>1</v>
      </c>
      <c r="BP1440">
        <v>1</v>
      </c>
      <c r="BQ1440">
        <v>1</v>
      </c>
      <c r="BR1440">
        <v>1</v>
      </c>
      <c r="BS1440">
        <v>1</v>
      </c>
      <c r="BT1440">
        <v>1</v>
      </c>
      <c r="BU1440">
        <v>1</v>
      </c>
      <c r="BV1440">
        <v>1</v>
      </c>
      <c r="BW1440">
        <v>0</v>
      </c>
    </row>
    <row r="1441" spans="1:75" x14ac:dyDescent="0.25">
      <c r="A1441">
        <v>2449000</v>
      </c>
      <c r="B1441">
        <v>2</v>
      </c>
      <c r="C1441" s="1">
        <v>34973</v>
      </c>
      <c r="D1441">
        <v>1</v>
      </c>
      <c r="F1441">
        <v>92.4</v>
      </c>
      <c r="J1441">
        <v>2</v>
      </c>
      <c r="K1441">
        <v>0</v>
      </c>
      <c r="L1441">
        <v>920.09997558593795</v>
      </c>
      <c r="M1441">
        <v>1</v>
      </c>
      <c r="P1441">
        <v>0</v>
      </c>
      <c r="Q1441">
        <v>0</v>
      </c>
      <c r="R1441">
        <v>0</v>
      </c>
      <c r="S1441">
        <v>1.8</v>
      </c>
      <c r="T1441">
        <v>0</v>
      </c>
      <c r="U1441">
        <v>0</v>
      </c>
      <c r="V1441">
        <v>0</v>
      </c>
      <c r="W1441">
        <v>0</v>
      </c>
      <c r="X1441">
        <v>0</v>
      </c>
      <c r="Y1441">
        <v>0</v>
      </c>
      <c r="Z1441">
        <v>0</v>
      </c>
      <c r="AA1441">
        <v>0</v>
      </c>
      <c r="AB1441">
        <v>0</v>
      </c>
      <c r="AC1441">
        <v>12.2</v>
      </c>
      <c r="AD1441">
        <v>8.6</v>
      </c>
      <c r="AE1441">
        <v>0</v>
      </c>
      <c r="AF1441">
        <v>0</v>
      </c>
      <c r="AG1441">
        <v>0</v>
      </c>
      <c r="AH1441">
        <v>0</v>
      </c>
      <c r="AI1441">
        <v>0</v>
      </c>
      <c r="AJ1441">
        <v>0</v>
      </c>
      <c r="AK1441">
        <v>0</v>
      </c>
      <c r="AL1441">
        <v>0</v>
      </c>
      <c r="AM1441">
        <v>0</v>
      </c>
      <c r="AN1441">
        <v>0</v>
      </c>
      <c r="AO1441">
        <v>9.1999999999999993</v>
      </c>
      <c r="AP1441">
        <v>0</v>
      </c>
      <c r="AQ1441">
        <v>0</v>
      </c>
      <c r="AR1441">
        <v>0</v>
      </c>
      <c r="AS1441">
        <v>1</v>
      </c>
      <c r="AT1441">
        <v>1</v>
      </c>
      <c r="AU1441">
        <v>1</v>
      </c>
      <c r="AV1441">
        <v>1</v>
      </c>
      <c r="AW1441">
        <v>1</v>
      </c>
      <c r="AX1441">
        <v>1</v>
      </c>
      <c r="AY1441">
        <v>1</v>
      </c>
      <c r="AZ1441">
        <v>1</v>
      </c>
      <c r="BA1441">
        <v>1</v>
      </c>
      <c r="BB1441">
        <v>1</v>
      </c>
      <c r="BC1441">
        <v>1</v>
      </c>
      <c r="BD1441">
        <v>1</v>
      </c>
      <c r="BE1441">
        <v>1</v>
      </c>
      <c r="BF1441">
        <v>1</v>
      </c>
      <c r="BG1441">
        <v>1</v>
      </c>
      <c r="BH1441">
        <v>1</v>
      </c>
      <c r="BI1441">
        <v>1</v>
      </c>
      <c r="BJ1441">
        <v>1</v>
      </c>
      <c r="BK1441">
        <v>1</v>
      </c>
      <c r="BL1441">
        <v>1</v>
      </c>
      <c r="BM1441">
        <v>1</v>
      </c>
      <c r="BN1441">
        <v>1</v>
      </c>
      <c r="BO1441">
        <v>1</v>
      </c>
      <c r="BP1441">
        <v>1</v>
      </c>
      <c r="BQ1441">
        <v>1</v>
      </c>
      <c r="BR1441">
        <v>1</v>
      </c>
      <c r="BS1441">
        <v>1</v>
      </c>
      <c r="BT1441">
        <v>1</v>
      </c>
      <c r="BU1441">
        <v>1</v>
      </c>
      <c r="BV1441">
        <v>1</v>
      </c>
      <c r="BW1441">
        <v>1</v>
      </c>
    </row>
    <row r="1442" spans="1:75" x14ac:dyDescent="0.25">
      <c r="A1442">
        <v>2449000</v>
      </c>
      <c r="B1442">
        <v>2</v>
      </c>
      <c r="C1442" s="1">
        <v>35004</v>
      </c>
      <c r="D1442">
        <v>1</v>
      </c>
      <c r="E1442">
        <v>8.3000000000000007</v>
      </c>
      <c r="F1442">
        <v>11.4</v>
      </c>
      <c r="G1442">
        <v>15</v>
      </c>
      <c r="H1442">
        <v>3</v>
      </c>
      <c r="I1442">
        <v>1</v>
      </c>
      <c r="J1442">
        <v>1</v>
      </c>
      <c r="K1442">
        <v>0</v>
      </c>
      <c r="L1442">
        <v>920.09997558593795</v>
      </c>
      <c r="M1442">
        <v>1</v>
      </c>
      <c r="N1442">
        <v>0</v>
      </c>
      <c r="O1442">
        <v>0</v>
      </c>
      <c r="P1442">
        <v>0</v>
      </c>
      <c r="Q1442">
        <v>0</v>
      </c>
      <c r="R1442">
        <v>0</v>
      </c>
      <c r="S1442">
        <v>0</v>
      </c>
      <c r="T1442">
        <v>0</v>
      </c>
      <c r="U1442">
        <v>0</v>
      </c>
      <c r="V1442">
        <v>0</v>
      </c>
      <c r="W1442">
        <v>0</v>
      </c>
      <c r="X1442">
        <v>0</v>
      </c>
      <c r="Y1442">
        <v>0</v>
      </c>
      <c r="Z1442">
        <v>0</v>
      </c>
      <c r="AA1442">
        <v>0</v>
      </c>
      <c r="AB1442">
        <v>8.3000000000000007</v>
      </c>
      <c r="AC1442">
        <v>1.8</v>
      </c>
      <c r="AD1442">
        <v>0</v>
      </c>
      <c r="AE1442">
        <v>0</v>
      </c>
      <c r="AF1442">
        <v>0</v>
      </c>
      <c r="AG1442">
        <v>0</v>
      </c>
      <c r="AH1442">
        <v>0</v>
      </c>
      <c r="AI1442">
        <v>0</v>
      </c>
      <c r="AJ1442">
        <v>0</v>
      </c>
      <c r="AK1442">
        <v>1.3</v>
      </c>
      <c r="AL1442">
        <v>0</v>
      </c>
      <c r="AM1442">
        <v>0</v>
      </c>
      <c r="AN1442">
        <v>0</v>
      </c>
      <c r="AO1442">
        <v>0</v>
      </c>
      <c r="AP1442">
        <v>0</v>
      </c>
      <c r="AQ1442">
        <v>0</v>
      </c>
      <c r="AS1442">
        <v>1</v>
      </c>
      <c r="AT1442">
        <v>1</v>
      </c>
      <c r="AU1442">
        <v>1</v>
      </c>
      <c r="AV1442">
        <v>1</v>
      </c>
      <c r="AW1442">
        <v>1</v>
      </c>
      <c r="AX1442">
        <v>1</v>
      </c>
      <c r="AY1442">
        <v>1</v>
      </c>
      <c r="AZ1442">
        <v>1</v>
      </c>
      <c r="BA1442">
        <v>1</v>
      </c>
      <c r="BB1442">
        <v>1</v>
      </c>
      <c r="BC1442">
        <v>1</v>
      </c>
      <c r="BD1442">
        <v>1</v>
      </c>
      <c r="BE1442">
        <v>1</v>
      </c>
      <c r="BF1442">
        <v>1</v>
      </c>
      <c r="BG1442">
        <v>1</v>
      </c>
      <c r="BH1442">
        <v>1</v>
      </c>
      <c r="BI1442">
        <v>1</v>
      </c>
      <c r="BJ1442">
        <v>1</v>
      </c>
      <c r="BK1442">
        <v>1</v>
      </c>
      <c r="BL1442">
        <v>1</v>
      </c>
      <c r="BM1442">
        <v>1</v>
      </c>
      <c r="BN1442">
        <v>1</v>
      </c>
      <c r="BO1442">
        <v>1</v>
      </c>
      <c r="BP1442">
        <v>1</v>
      </c>
      <c r="BQ1442">
        <v>1</v>
      </c>
      <c r="BR1442">
        <v>1</v>
      </c>
      <c r="BS1442">
        <v>1</v>
      </c>
      <c r="BT1442">
        <v>1</v>
      </c>
      <c r="BU1442">
        <v>1</v>
      </c>
      <c r="BV1442">
        <v>1</v>
      </c>
      <c r="BW1442">
        <v>0</v>
      </c>
    </row>
    <row r="1443" spans="1:75" x14ac:dyDescent="0.25">
      <c r="A1443">
        <v>2449000</v>
      </c>
      <c r="B1443">
        <v>2</v>
      </c>
      <c r="C1443" s="1">
        <v>35034</v>
      </c>
      <c r="D1443">
        <v>1</v>
      </c>
      <c r="E1443">
        <v>12.7</v>
      </c>
      <c r="F1443">
        <v>51.9</v>
      </c>
      <c r="G1443">
        <v>26</v>
      </c>
      <c r="H1443">
        <v>6</v>
      </c>
      <c r="I1443">
        <v>1</v>
      </c>
      <c r="J1443">
        <v>1</v>
      </c>
      <c r="K1443">
        <v>0</v>
      </c>
      <c r="L1443">
        <v>920.09997558593795</v>
      </c>
      <c r="M1443">
        <v>1</v>
      </c>
      <c r="N1443">
        <v>0</v>
      </c>
      <c r="O1443">
        <v>0</v>
      </c>
      <c r="P1443">
        <v>0</v>
      </c>
      <c r="Q1443">
        <v>0</v>
      </c>
      <c r="R1443">
        <v>0</v>
      </c>
      <c r="S1443">
        <v>0</v>
      </c>
      <c r="T1443">
        <v>0</v>
      </c>
      <c r="U1443">
        <v>0</v>
      </c>
      <c r="V1443">
        <v>0</v>
      </c>
      <c r="W1443">
        <v>0</v>
      </c>
      <c r="X1443">
        <v>0</v>
      </c>
      <c r="Y1443">
        <v>0</v>
      </c>
      <c r="Z1443">
        <v>0</v>
      </c>
      <c r="AA1443">
        <v>8.1999999999999993</v>
      </c>
      <c r="AB1443">
        <v>0</v>
      </c>
      <c r="AC1443">
        <v>0</v>
      </c>
      <c r="AD1443">
        <v>0</v>
      </c>
      <c r="AE1443">
        <v>0</v>
      </c>
      <c r="AF1443">
        <v>12.1</v>
      </c>
      <c r="AG1443">
        <v>0</v>
      </c>
      <c r="AH1443">
        <v>0</v>
      </c>
      <c r="AI1443">
        <v>0</v>
      </c>
      <c r="AJ1443">
        <v>0</v>
      </c>
      <c r="AK1443">
        <v>1.6</v>
      </c>
      <c r="AL1443">
        <v>7.5</v>
      </c>
      <c r="AM1443">
        <v>12.7</v>
      </c>
      <c r="AN1443">
        <v>9.8000000000000007</v>
      </c>
      <c r="AO1443">
        <v>0</v>
      </c>
      <c r="AP1443">
        <v>0</v>
      </c>
      <c r="AQ1443">
        <v>0</v>
      </c>
      <c r="AR1443">
        <v>0</v>
      </c>
      <c r="AS1443">
        <v>1</v>
      </c>
      <c r="AT1443">
        <v>1</v>
      </c>
      <c r="AU1443">
        <v>1</v>
      </c>
      <c r="AV1443">
        <v>1</v>
      </c>
      <c r="AW1443">
        <v>1</v>
      </c>
      <c r="AX1443">
        <v>1</v>
      </c>
      <c r="AY1443">
        <v>1</v>
      </c>
      <c r="AZ1443">
        <v>1</v>
      </c>
      <c r="BA1443">
        <v>1</v>
      </c>
      <c r="BB1443">
        <v>1</v>
      </c>
      <c r="BC1443">
        <v>1</v>
      </c>
      <c r="BD1443">
        <v>1</v>
      </c>
      <c r="BE1443">
        <v>1</v>
      </c>
      <c r="BF1443">
        <v>1</v>
      </c>
      <c r="BG1443">
        <v>1</v>
      </c>
      <c r="BH1443">
        <v>1</v>
      </c>
      <c r="BI1443">
        <v>1</v>
      </c>
      <c r="BJ1443">
        <v>1</v>
      </c>
      <c r="BK1443">
        <v>1</v>
      </c>
      <c r="BL1443">
        <v>1</v>
      </c>
      <c r="BM1443">
        <v>1</v>
      </c>
      <c r="BN1443">
        <v>1</v>
      </c>
      <c r="BO1443">
        <v>1</v>
      </c>
      <c r="BP1443">
        <v>1</v>
      </c>
      <c r="BQ1443">
        <v>1</v>
      </c>
      <c r="BR1443">
        <v>1</v>
      </c>
      <c r="BS1443">
        <v>1</v>
      </c>
      <c r="BT1443">
        <v>1</v>
      </c>
      <c r="BU1443">
        <v>1</v>
      </c>
      <c r="BV1443">
        <v>1</v>
      </c>
      <c r="BW1443">
        <v>1</v>
      </c>
    </row>
    <row r="1444" spans="1:75" x14ac:dyDescent="0.25">
      <c r="A1444">
        <v>2449000</v>
      </c>
      <c r="B1444">
        <v>2</v>
      </c>
      <c r="C1444" s="1">
        <v>35065</v>
      </c>
      <c r="D1444">
        <v>1</v>
      </c>
      <c r="E1444">
        <v>34.6</v>
      </c>
      <c r="F1444">
        <v>113.6</v>
      </c>
      <c r="G1444">
        <v>26</v>
      </c>
      <c r="H1444">
        <v>11</v>
      </c>
      <c r="I1444">
        <v>1</v>
      </c>
      <c r="J1444">
        <v>1</v>
      </c>
      <c r="K1444">
        <v>0</v>
      </c>
      <c r="L1444">
        <v>678.09997558593795</v>
      </c>
      <c r="M1444">
        <v>1</v>
      </c>
      <c r="N1444">
        <v>0</v>
      </c>
      <c r="O1444">
        <v>0</v>
      </c>
      <c r="P1444">
        <v>10.199999999999999</v>
      </c>
      <c r="Q1444">
        <v>5.3</v>
      </c>
      <c r="R1444">
        <v>0</v>
      </c>
      <c r="S1444">
        <v>0</v>
      </c>
      <c r="T1444">
        <v>13.2</v>
      </c>
      <c r="U1444">
        <v>0</v>
      </c>
      <c r="V1444">
        <v>0</v>
      </c>
      <c r="W1444">
        <v>0</v>
      </c>
      <c r="X1444">
        <v>0</v>
      </c>
      <c r="Y1444">
        <v>0</v>
      </c>
      <c r="Z1444">
        <v>0</v>
      </c>
      <c r="AA1444">
        <v>0</v>
      </c>
      <c r="AB1444">
        <v>0</v>
      </c>
      <c r="AC1444">
        <v>21.6</v>
      </c>
      <c r="AD1444">
        <v>1.6</v>
      </c>
      <c r="AE1444">
        <v>0</v>
      </c>
      <c r="AF1444">
        <v>1.3</v>
      </c>
      <c r="AG1444">
        <v>10.199999999999999</v>
      </c>
      <c r="AH1444">
        <v>0</v>
      </c>
      <c r="AI1444">
        <v>1.8</v>
      </c>
      <c r="AJ1444">
        <v>1.2</v>
      </c>
      <c r="AK1444">
        <v>0</v>
      </c>
      <c r="AL1444">
        <v>0</v>
      </c>
      <c r="AM1444">
        <v>34.6</v>
      </c>
      <c r="AN1444">
        <v>0</v>
      </c>
      <c r="AO1444">
        <v>12.6</v>
      </c>
      <c r="AP1444">
        <v>0</v>
      </c>
      <c r="AQ1444">
        <v>0</v>
      </c>
      <c r="AR1444">
        <v>0</v>
      </c>
      <c r="AS1444">
        <v>1</v>
      </c>
      <c r="AT1444">
        <v>1</v>
      </c>
      <c r="AU1444">
        <v>1</v>
      </c>
      <c r="AV1444">
        <v>1</v>
      </c>
      <c r="AW1444">
        <v>1</v>
      </c>
      <c r="AX1444">
        <v>1</v>
      </c>
      <c r="AY1444">
        <v>1</v>
      </c>
      <c r="AZ1444">
        <v>1</v>
      </c>
      <c r="BA1444">
        <v>1</v>
      </c>
      <c r="BB1444">
        <v>1</v>
      </c>
      <c r="BC1444">
        <v>1</v>
      </c>
      <c r="BD1444">
        <v>1</v>
      </c>
      <c r="BE1444">
        <v>1</v>
      </c>
      <c r="BF1444">
        <v>1</v>
      </c>
      <c r="BG1444">
        <v>1</v>
      </c>
      <c r="BH1444">
        <v>1</v>
      </c>
      <c r="BI1444">
        <v>1</v>
      </c>
      <c r="BJ1444">
        <v>1</v>
      </c>
      <c r="BK1444">
        <v>1</v>
      </c>
      <c r="BL1444">
        <v>1</v>
      </c>
      <c r="BM1444">
        <v>1</v>
      </c>
      <c r="BN1444">
        <v>1</v>
      </c>
      <c r="BO1444">
        <v>1</v>
      </c>
      <c r="BP1444">
        <v>1</v>
      </c>
      <c r="BQ1444">
        <v>1</v>
      </c>
      <c r="BR1444">
        <v>1</v>
      </c>
      <c r="BS1444">
        <v>1</v>
      </c>
      <c r="BT1444">
        <v>1</v>
      </c>
      <c r="BU1444">
        <v>1</v>
      </c>
      <c r="BV1444">
        <v>1</v>
      </c>
      <c r="BW1444">
        <v>1</v>
      </c>
    </row>
    <row r="1445" spans="1:75" x14ac:dyDescent="0.25">
      <c r="A1445">
        <v>2449000</v>
      </c>
      <c r="B1445">
        <v>2</v>
      </c>
      <c r="C1445" s="1">
        <v>35096</v>
      </c>
      <c r="D1445">
        <v>1</v>
      </c>
      <c r="E1445">
        <v>46.7</v>
      </c>
      <c r="F1445">
        <v>133.30000000000001</v>
      </c>
      <c r="G1445">
        <v>11</v>
      </c>
      <c r="H1445">
        <v>14</v>
      </c>
      <c r="I1445">
        <v>1</v>
      </c>
      <c r="J1445">
        <v>1</v>
      </c>
      <c r="K1445">
        <v>0</v>
      </c>
      <c r="L1445">
        <v>678.09997558593795</v>
      </c>
      <c r="M1445">
        <v>1</v>
      </c>
      <c r="N1445">
        <v>0</v>
      </c>
      <c r="O1445">
        <v>0</v>
      </c>
      <c r="P1445">
        <v>0</v>
      </c>
      <c r="Q1445">
        <v>0</v>
      </c>
      <c r="R1445">
        <v>0</v>
      </c>
      <c r="S1445">
        <v>9.8000000000000007</v>
      </c>
      <c r="T1445">
        <v>0</v>
      </c>
      <c r="U1445">
        <v>3.7</v>
      </c>
      <c r="V1445">
        <v>6.8</v>
      </c>
      <c r="W1445">
        <v>0.3</v>
      </c>
      <c r="X1445">
        <v>46.7</v>
      </c>
      <c r="Y1445">
        <v>0.6</v>
      </c>
      <c r="Z1445">
        <v>10</v>
      </c>
      <c r="AA1445">
        <v>0</v>
      </c>
      <c r="AB1445">
        <v>0</v>
      </c>
      <c r="AC1445">
        <v>0</v>
      </c>
      <c r="AD1445">
        <v>0.9</v>
      </c>
      <c r="AE1445">
        <v>1.3</v>
      </c>
      <c r="AF1445">
        <v>0.3</v>
      </c>
      <c r="AG1445">
        <v>0</v>
      </c>
      <c r="AH1445">
        <v>0</v>
      </c>
      <c r="AI1445">
        <v>0</v>
      </c>
      <c r="AJ1445">
        <v>0</v>
      </c>
      <c r="AK1445">
        <v>0</v>
      </c>
      <c r="AL1445">
        <v>21.8</v>
      </c>
      <c r="AM1445">
        <v>0</v>
      </c>
      <c r="AN1445">
        <v>10.8</v>
      </c>
      <c r="AO1445">
        <v>9.3000000000000007</v>
      </c>
      <c r="AP1445">
        <v>11</v>
      </c>
      <c r="AS1445">
        <v>1</v>
      </c>
      <c r="AT1445">
        <v>1</v>
      </c>
      <c r="AU1445">
        <v>1</v>
      </c>
      <c r="AV1445">
        <v>1</v>
      </c>
      <c r="AW1445">
        <v>1</v>
      </c>
      <c r="AX1445">
        <v>1</v>
      </c>
      <c r="AY1445">
        <v>1</v>
      </c>
      <c r="AZ1445">
        <v>1</v>
      </c>
      <c r="BA1445">
        <v>1</v>
      </c>
      <c r="BB1445">
        <v>1</v>
      </c>
      <c r="BC1445">
        <v>1</v>
      </c>
      <c r="BD1445">
        <v>1</v>
      </c>
      <c r="BE1445">
        <v>1</v>
      </c>
      <c r="BF1445">
        <v>1</v>
      </c>
      <c r="BG1445">
        <v>1</v>
      </c>
      <c r="BH1445">
        <v>1</v>
      </c>
      <c r="BI1445">
        <v>1</v>
      </c>
      <c r="BJ1445">
        <v>1</v>
      </c>
      <c r="BK1445">
        <v>1</v>
      </c>
      <c r="BL1445">
        <v>1</v>
      </c>
      <c r="BM1445">
        <v>1</v>
      </c>
      <c r="BN1445">
        <v>1</v>
      </c>
      <c r="BO1445">
        <v>1</v>
      </c>
      <c r="BP1445">
        <v>1</v>
      </c>
      <c r="BQ1445">
        <v>1</v>
      </c>
      <c r="BR1445">
        <v>1</v>
      </c>
      <c r="BS1445">
        <v>1</v>
      </c>
      <c r="BT1445">
        <v>1</v>
      </c>
      <c r="BU1445">
        <v>1</v>
      </c>
      <c r="BV1445">
        <v>0</v>
      </c>
      <c r="BW1445">
        <v>0</v>
      </c>
    </row>
    <row r="1446" spans="1:75" x14ac:dyDescent="0.25">
      <c r="A1446">
        <v>2449000</v>
      </c>
      <c r="B1446">
        <v>2</v>
      </c>
      <c r="C1446" s="1">
        <v>35125</v>
      </c>
      <c r="D1446">
        <v>1</v>
      </c>
      <c r="E1446">
        <v>31.6</v>
      </c>
      <c r="F1446">
        <v>72</v>
      </c>
      <c r="G1446">
        <v>9</v>
      </c>
      <c r="H1446">
        <v>9</v>
      </c>
      <c r="I1446">
        <v>1</v>
      </c>
      <c r="J1446">
        <v>1</v>
      </c>
      <c r="K1446">
        <v>0</v>
      </c>
      <c r="L1446">
        <v>678.09997558593795</v>
      </c>
      <c r="M1446">
        <v>1</v>
      </c>
      <c r="N1446">
        <v>8.3000000000000007</v>
      </c>
      <c r="O1446">
        <v>0</v>
      </c>
      <c r="P1446">
        <v>3.7</v>
      </c>
      <c r="Q1446">
        <v>0</v>
      </c>
      <c r="R1446">
        <v>0</v>
      </c>
      <c r="S1446">
        <v>0</v>
      </c>
      <c r="T1446">
        <v>0</v>
      </c>
      <c r="U1446">
        <v>0</v>
      </c>
      <c r="V1446">
        <v>31.6</v>
      </c>
      <c r="W1446">
        <v>0</v>
      </c>
      <c r="X1446">
        <v>0</v>
      </c>
      <c r="Y1446">
        <v>0</v>
      </c>
      <c r="Z1446">
        <v>0</v>
      </c>
      <c r="AA1446">
        <v>0</v>
      </c>
      <c r="AB1446">
        <v>0</v>
      </c>
      <c r="AC1446">
        <v>1.3</v>
      </c>
      <c r="AD1446">
        <v>9.5</v>
      </c>
      <c r="AE1446">
        <v>0</v>
      </c>
      <c r="AF1446">
        <v>0</v>
      </c>
      <c r="AG1446">
        <v>0</v>
      </c>
      <c r="AH1446">
        <v>1.8</v>
      </c>
      <c r="AI1446">
        <v>2.6</v>
      </c>
      <c r="AJ1446">
        <v>0</v>
      </c>
      <c r="AK1446">
        <v>1</v>
      </c>
      <c r="AL1446">
        <v>0</v>
      </c>
      <c r="AM1446">
        <v>0</v>
      </c>
      <c r="AN1446">
        <v>12.2</v>
      </c>
      <c r="AO1446">
        <v>0</v>
      </c>
      <c r="AP1446">
        <v>0</v>
      </c>
      <c r="AQ1446">
        <v>0</v>
      </c>
      <c r="AR1446">
        <v>0</v>
      </c>
      <c r="AS1446">
        <v>1</v>
      </c>
      <c r="AT1446">
        <v>1</v>
      </c>
      <c r="AU1446">
        <v>1</v>
      </c>
      <c r="AV1446">
        <v>1</v>
      </c>
      <c r="AW1446">
        <v>1</v>
      </c>
      <c r="AX1446">
        <v>1</v>
      </c>
      <c r="AY1446">
        <v>1</v>
      </c>
      <c r="AZ1446">
        <v>1</v>
      </c>
      <c r="BA1446">
        <v>1</v>
      </c>
      <c r="BB1446">
        <v>1</v>
      </c>
      <c r="BC1446">
        <v>1</v>
      </c>
      <c r="BD1446">
        <v>1</v>
      </c>
      <c r="BE1446">
        <v>1</v>
      </c>
      <c r="BF1446">
        <v>1</v>
      </c>
      <c r="BG1446">
        <v>1</v>
      </c>
      <c r="BH1446">
        <v>1</v>
      </c>
      <c r="BI1446">
        <v>1</v>
      </c>
      <c r="BJ1446">
        <v>1</v>
      </c>
      <c r="BK1446">
        <v>1</v>
      </c>
      <c r="BL1446">
        <v>1</v>
      </c>
      <c r="BM1446">
        <v>1</v>
      </c>
      <c r="BN1446">
        <v>1</v>
      </c>
      <c r="BO1446">
        <v>1</v>
      </c>
      <c r="BP1446">
        <v>1</v>
      </c>
      <c r="BQ1446">
        <v>1</v>
      </c>
      <c r="BR1446">
        <v>1</v>
      </c>
      <c r="BS1446">
        <v>1</v>
      </c>
      <c r="BT1446">
        <v>1</v>
      </c>
      <c r="BU1446">
        <v>1</v>
      </c>
      <c r="BV1446">
        <v>1</v>
      </c>
      <c r="BW1446">
        <v>1</v>
      </c>
    </row>
    <row r="1447" spans="1:75" x14ac:dyDescent="0.25">
      <c r="A1447">
        <v>2449000</v>
      </c>
      <c r="B1447">
        <v>2</v>
      </c>
      <c r="C1447" s="1">
        <v>35156</v>
      </c>
      <c r="D1447">
        <v>1</v>
      </c>
      <c r="E1447">
        <v>22.6</v>
      </c>
      <c r="F1447">
        <v>23.6</v>
      </c>
      <c r="G1447">
        <v>11</v>
      </c>
      <c r="H1447">
        <v>2</v>
      </c>
      <c r="I1447">
        <v>1</v>
      </c>
      <c r="J1447">
        <v>1</v>
      </c>
      <c r="K1447">
        <v>0</v>
      </c>
      <c r="L1447">
        <v>678.09997558593795</v>
      </c>
      <c r="M1447">
        <v>1</v>
      </c>
      <c r="N1447">
        <v>0</v>
      </c>
      <c r="O1447">
        <v>0</v>
      </c>
      <c r="P1447">
        <v>0</v>
      </c>
      <c r="Q1447">
        <v>0</v>
      </c>
      <c r="R1447">
        <v>0</v>
      </c>
      <c r="S1447">
        <v>0</v>
      </c>
      <c r="T1447">
        <v>0</v>
      </c>
      <c r="U1447">
        <v>1</v>
      </c>
      <c r="V1447">
        <v>0</v>
      </c>
      <c r="W1447">
        <v>0</v>
      </c>
      <c r="X1447">
        <v>22.6</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S1447">
        <v>1</v>
      </c>
      <c r="AT1447">
        <v>1</v>
      </c>
      <c r="AU1447">
        <v>1</v>
      </c>
      <c r="AV1447">
        <v>1</v>
      </c>
      <c r="AW1447">
        <v>1</v>
      </c>
      <c r="AX1447">
        <v>1</v>
      </c>
      <c r="AY1447">
        <v>1</v>
      </c>
      <c r="AZ1447">
        <v>1</v>
      </c>
      <c r="BA1447">
        <v>1</v>
      </c>
      <c r="BB1447">
        <v>1</v>
      </c>
      <c r="BC1447">
        <v>1</v>
      </c>
      <c r="BD1447">
        <v>1</v>
      </c>
      <c r="BE1447">
        <v>1</v>
      </c>
      <c r="BF1447">
        <v>1</v>
      </c>
      <c r="BG1447">
        <v>1</v>
      </c>
      <c r="BH1447">
        <v>1</v>
      </c>
      <c r="BI1447">
        <v>1</v>
      </c>
      <c r="BJ1447">
        <v>1</v>
      </c>
      <c r="BK1447">
        <v>1</v>
      </c>
      <c r="BL1447">
        <v>1</v>
      </c>
      <c r="BM1447">
        <v>1</v>
      </c>
      <c r="BN1447">
        <v>1</v>
      </c>
      <c r="BO1447">
        <v>1</v>
      </c>
      <c r="BP1447">
        <v>1</v>
      </c>
      <c r="BQ1447">
        <v>1</v>
      </c>
      <c r="BR1447">
        <v>1</v>
      </c>
      <c r="BS1447">
        <v>1</v>
      </c>
      <c r="BT1447">
        <v>1</v>
      </c>
      <c r="BU1447">
        <v>1</v>
      </c>
      <c r="BV1447">
        <v>1</v>
      </c>
      <c r="BW1447">
        <v>0</v>
      </c>
    </row>
    <row r="1448" spans="1:75" x14ac:dyDescent="0.25">
      <c r="A1448">
        <v>2449000</v>
      </c>
      <c r="B1448">
        <v>2</v>
      </c>
      <c r="C1448" s="1">
        <v>35186</v>
      </c>
      <c r="D1448">
        <v>1</v>
      </c>
      <c r="E1448">
        <v>0.3</v>
      </c>
      <c r="F1448">
        <v>0.3</v>
      </c>
      <c r="G1448">
        <v>5</v>
      </c>
      <c r="H1448">
        <v>1</v>
      </c>
      <c r="I1448">
        <v>1</v>
      </c>
      <c r="J1448">
        <v>1</v>
      </c>
      <c r="K1448">
        <v>0</v>
      </c>
      <c r="L1448">
        <v>678.09997558593795</v>
      </c>
      <c r="M1448">
        <v>1</v>
      </c>
      <c r="N1448">
        <v>0</v>
      </c>
      <c r="O1448">
        <v>0</v>
      </c>
      <c r="P1448">
        <v>0</v>
      </c>
      <c r="Q1448">
        <v>0</v>
      </c>
      <c r="R1448">
        <v>0.3</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1</v>
      </c>
      <c r="AT1448">
        <v>1</v>
      </c>
      <c r="AU1448">
        <v>1</v>
      </c>
      <c r="AV1448">
        <v>1</v>
      </c>
      <c r="AW1448">
        <v>1</v>
      </c>
      <c r="AX1448">
        <v>1</v>
      </c>
      <c r="AY1448">
        <v>1</v>
      </c>
      <c r="AZ1448">
        <v>1</v>
      </c>
      <c r="BA1448">
        <v>1</v>
      </c>
      <c r="BB1448">
        <v>1</v>
      </c>
      <c r="BC1448">
        <v>1</v>
      </c>
      <c r="BD1448">
        <v>1</v>
      </c>
      <c r="BE1448">
        <v>1</v>
      </c>
      <c r="BF1448">
        <v>1</v>
      </c>
      <c r="BG1448">
        <v>1</v>
      </c>
      <c r="BH1448">
        <v>1</v>
      </c>
      <c r="BI1448">
        <v>1</v>
      </c>
      <c r="BJ1448">
        <v>1</v>
      </c>
      <c r="BK1448">
        <v>1</v>
      </c>
      <c r="BL1448">
        <v>1</v>
      </c>
      <c r="BM1448">
        <v>1</v>
      </c>
      <c r="BN1448">
        <v>1</v>
      </c>
      <c r="BO1448">
        <v>1</v>
      </c>
      <c r="BP1448">
        <v>1</v>
      </c>
      <c r="BQ1448">
        <v>1</v>
      </c>
      <c r="BR1448">
        <v>1</v>
      </c>
      <c r="BS1448">
        <v>1</v>
      </c>
      <c r="BT1448">
        <v>1</v>
      </c>
      <c r="BU1448">
        <v>1</v>
      </c>
      <c r="BV1448">
        <v>1</v>
      </c>
      <c r="BW1448">
        <v>1</v>
      </c>
    </row>
    <row r="1449" spans="1:75" x14ac:dyDescent="0.25">
      <c r="A1449">
        <v>2449000</v>
      </c>
      <c r="B1449">
        <v>2</v>
      </c>
      <c r="C1449" s="1">
        <v>35217</v>
      </c>
      <c r="D1449">
        <v>1</v>
      </c>
      <c r="E1449">
        <v>18.399999999999999</v>
      </c>
      <c r="F1449">
        <v>63.1</v>
      </c>
      <c r="G1449">
        <v>2</v>
      </c>
      <c r="H1449">
        <v>5</v>
      </c>
      <c r="I1449">
        <v>1</v>
      </c>
      <c r="J1449">
        <v>1</v>
      </c>
      <c r="K1449">
        <v>0</v>
      </c>
      <c r="L1449">
        <v>678.09997558593795</v>
      </c>
      <c r="M1449">
        <v>1</v>
      </c>
      <c r="N1449">
        <v>10.6</v>
      </c>
      <c r="O1449">
        <v>18.399999999999999</v>
      </c>
      <c r="P1449">
        <v>0</v>
      </c>
      <c r="Q1449">
        <v>0</v>
      </c>
      <c r="R1449">
        <v>0</v>
      </c>
      <c r="S1449">
        <v>0</v>
      </c>
      <c r="T1449">
        <v>18.2</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9.6</v>
      </c>
      <c r="AO1449">
        <v>6.3</v>
      </c>
      <c r="AP1449">
        <v>0</v>
      </c>
      <c r="AQ1449">
        <v>0</v>
      </c>
      <c r="AS1449">
        <v>1</v>
      </c>
      <c r="AT1449">
        <v>1</v>
      </c>
      <c r="AU1449">
        <v>1</v>
      </c>
      <c r="AV1449">
        <v>1</v>
      </c>
      <c r="AW1449">
        <v>1</v>
      </c>
      <c r="AX1449">
        <v>1</v>
      </c>
      <c r="AY1449">
        <v>1</v>
      </c>
      <c r="AZ1449">
        <v>1</v>
      </c>
      <c r="BA1449">
        <v>1</v>
      </c>
      <c r="BB1449">
        <v>1</v>
      </c>
      <c r="BC1449">
        <v>1</v>
      </c>
      <c r="BD1449">
        <v>1</v>
      </c>
      <c r="BE1449">
        <v>1</v>
      </c>
      <c r="BF1449">
        <v>1</v>
      </c>
      <c r="BG1449">
        <v>1</v>
      </c>
      <c r="BH1449">
        <v>1</v>
      </c>
      <c r="BI1449">
        <v>1</v>
      </c>
      <c r="BJ1449">
        <v>1</v>
      </c>
      <c r="BK1449">
        <v>1</v>
      </c>
      <c r="BL1449">
        <v>1</v>
      </c>
      <c r="BM1449">
        <v>1</v>
      </c>
      <c r="BN1449">
        <v>1</v>
      </c>
      <c r="BO1449">
        <v>1</v>
      </c>
      <c r="BP1449">
        <v>1</v>
      </c>
      <c r="BQ1449">
        <v>1</v>
      </c>
      <c r="BR1449">
        <v>1</v>
      </c>
      <c r="BS1449">
        <v>1</v>
      </c>
      <c r="BT1449">
        <v>1</v>
      </c>
      <c r="BU1449">
        <v>1</v>
      </c>
      <c r="BV1449">
        <v>1</v>
      </c>
      <c r="BW1449">
        <v>0</v>
      </c>
    </row>
    <row r="1450" spans="1:75" x14ac:dyDescent="0.25">
      <c r="A1450">
        <v>2449000</v>
      </c>
      <c r="B1450">
        <v>2</v>
      </c>
      <c r="C1450" s="1">
        <v>35247</v>
      </c>
      <c r="D1450">
        <v>1</v>
      </c>
      <c r="E1450">
        <v>1.4</v>
      </c>
      <c r="F1450">
        <v>3.2</v>
      </c>
      <c r="G1450">
        <v>20</v>
      </c>
      <c r="H1450">
        <v>5</v>
      </c>
      <c r="I1450">
        <v>1</v>
      </c>
      <c r="J1450">
        <v>1</v>
      </c>
      <c r="K1450">
        <v>0</v>
      </c>
      <c r="L1450">
        <v>678.09997558593795</v>
      </c>
      <c r="M1450">
        <v>1</v>
      </c>
      <c r="N1450">
        <v>0</v>
      </c>
      <c r="O1450">
        <v>0.6</v>
      </c>
      <c r="P1450">
        <v>0</v>
      </c>
      <c r="Q1450">
        <v>0.9</v>
      </c>
      <c r="R1450">
        <v>0</v>
      </c>
      <c r="S1450">
        <v>0</v>
      </c>
      <c r="T1450">
        <v>0</v>
      </c>
      <c r="U1450">
        <v>0</v>
      </c>
      <c r="V1450">
        <v>0</v>
      </c>
      <c r="W1450">
        <v>0</v>
      </c>
      <c r="X1450">
        <v>0</v>
      </c>
      <c r="Y1450">
        <v>0</v>
      </c>
      <c r="Z1450">
        <v>0</v>
      </c>
      <c r="AA1450">
        <v>0</v>
      </c>
      <c r="AB1450">
        <v>0</v>
      </c>
      <c r="AC1450">
        <v>0.1</v>
      </c>
      <c r="AD1450">
        <v>0</v>
      </c>
      <c r="AE1450">
        <v>0</v>
      </c>
      <c r="AF1450">
        <v>0</v>
      </c>
      <c r="AG1450">
        <v>1.4</v>
      </c>
      <c r="AH1450">
        <v>0</v>
      </c>
      <c r="AI1450">
        <v>0</v>
      </c>
      <c r="AJ1450">
        <v>0</v>
      </c>
      <c r="AK1450">
        <v>0</v>
      </c>
      <c r="AL1450">
        <v>0</v>
      </c>
      <c r="AM1450">
        <v>0</v>
      </c>
      <c r="AN1450">
        <v>0</v>
      </c>
      <c r="AO1450">
        <v>0.2</v>
      </c>
      <c r="AP1450">
        <v>0</v>
      </c>
      <c r="AQ1450">
        <v>0</v>
      </c>
      <c r="AR1450">
        <v>0</v>
      </c>
      <c r="AS1450">
        <v>1</v>
      </c>
      <c r="AT1450">
        <v>1</v>
      </c>
      <c r="AU1450">
        <v>1</v>
      </c>
      <c r="AV1450">
        <v>1</v>
      </c>
      <c r="AW1450">
        <v>1</v>
      </c>
      <c r="AX1450">
        <v>1</v>
      </c>
      <c r="AY1450">
        <v>1</v>
      </c>
      <c r="AZ1450">
        <v>1</v>
      </c>
      <c r="BA1450">
        <v>1</v>
      </c>
      <c r="BB1450">
        <v>1</v>
      </c>
      <c r="BC1450">
        <v>1</v>
      </c>
      <c r="BD1450">
        <v>1</v>
      </c>
      <c r="BE1450">
        <v>1</v>
      </c>
      <c r="BF1450">
        <v>1</v>
      </c>
      <c r="BG1450">
        <v>1</v>
      </c>
      <c r="BH1450">
        <v>1</v>
      </c>
      <c r="BI1450">
        <v>1</v>
      </c>
      <c r="BJ1450">
        <v>1</v>
      </c>
      <c r="BK1450">
        <v>1</v>
      </c>
      <c r="BL1450">
        <v>1</v>
      </c>
      <c r="BM1450">
        <v>1</v>
      </c>
      <c r="BN1450">
        <v>1</v>
      </c>
      <c r="BO1450">
        <v>1</v>
      </c>
      <c r="BP1450">
        <v>1</v>
      </c>
      <c r="BQ1450">
        <v>1</v>
      </c>
      <c r="BR1450">
        <v>1</v>
      </c>
      <c r="BS1450">
        <v>1</v>
      </c>
      <c r="BT1450">
        <v>1</v>
      </c>
      <c r="BU1450">
        <v>1</v>
      </c>
      <c r="BV1450">
        <v>1</v>
      </c>
      <c r="BW1450">
        <v>1</v>
      </c>
    </row>
    <row r="1451" spans="1:75" x14ac:dyDescent="0.25">
      <c r="A1451">
        <v>2449000</v>
      </c>
      <c r="B1451">
        <v>2</v>
      </c>
      <c r="C1451" s="1">
        <v>35278</v>
      </c>
      <c r="D1451">
        <v>1</v>
      </c>
      <c r="E1451">
        <v>9.6</v>
      </c>
      <c r="F1451">
        <v>16.100000000000001</v>
      </c>
      <c r="G1451">
        <v>10</v>
      </c>
      <c r="H1451">
        <v>2</v>
      </c>
      <c r="I1451">
        <v>1</v>
      </c>
      <c r="J1451">
        <v>1</v>
      </c>
      <c r="K1451">
        <v>0</v>
      </c>
      <c r="L1451">
        <v>678.09997558593795</v>
      </c>
      <c r="M1451">
        <v>1</v>
      </c>
      <c r="N1451">
        <v>0</v>
      </c>
      <c r="O1451">
        <v>0</v>
      </c>
      <c r="P1451">
        <v>0</v>
      </c>
      <c r="Q1451">
        <v>0</v>
      </c>
      <c r="R1451">
        <v>0</v>
      </c>
      <c r="S1451">
        <v>0</v>
      </c>
      <c r="T1451">
        <v>0</v>
      </c>
      <c r="U1451">
        <v>0</v>
      </c>
      <c r="V1451">
        <v>0</v>
      </c>
      <c r="W1451">
        <v>9.6</v>
      </c>
      <c r="X1451">
        <v>0</v>
      </c>
      <c r="Y1451">
        <v>0</v>
      </c>
      <c r="Z1451">
        <v>0</v>
      </c>
      <c r="AA1451">
        <v>0</v>
      </c>
      <c r="AB1451">
        <v>6.5</v>
      </c>
      <c r="AC1451">
        <v>0</v>
      </c>
      <c r="AD1451">
        <v>0</v>
      </c>
      <c r="AE1451">
        <v>0</v>
      </c>
      <c r="AF1451">
        <v>0</v>
      </c>
      <c r="AG1451">
        <v>0</v>
      </c>
      <c r="AH1451">
        <v>0</v>
      </c>
      <c r="AI1451">
        <v>0</v>
      </c>
      <c r="AJ1451">
        <v>0</v>
      </c>
      <c r="AK1451">
        <v>0</v>
      </c>
      <c r="AL1451">
        <v>0</v>
      </c>
      <c r="AM1451">
        <v>0</v>
      </c>
      <c r="AN1451">
        <v>0</v>
      </c>
      <c r="AO1451">
        <v>0</v>
      </c>
      <c r="AP1451">
        <v>0</v>
      </c>
      <c r="AQ1451">
        <v>0</v>
      </c>
      <c r="AR1451">
        <v>0</v>
      </c>
      <c r="AS1451">
        <v>1</v>
      </c>
      <c r="AT1451">
        <v>1</v>
      </c>
      <c r="AU1451">
        <v>1</v>
      </c>
      <c r="AV1451">
        <v>1</v>
      </c>
      <c r="AW1451">
        <v>1</v>
      </c>
      <c r="AX1451">
        <v>1</v>
      </c>
      <c r="AY1451">
        <v>1</v>
      </c>
      <c r="AZ1451">
        <v>1</v>
      </c>
      <c r="BA1451">
        <v>1</v>
      </c>
      <c r="BB1451">
        <v>1</v>
      </c>
      <c r="BC1451">
        <v>1</v>
      </c>
      <c r="BD1451">
        <v>1</v>
      </c>
      <c r="BE1451">
        <v>1</v>
      </c>
      <c r="BF1451">
        <v>1</v>
      </c>
      <c r="BG1451">
        <v>1</v>
      </c>
      <c r="BH1451">
        <v>1</v>
      </c>
      <c r="BI1451">
        <v>1</v>
      </c>
      <c r="BJ1451">
        <v>1</v>
      </c>
      <c r="BK1451">
        <v>1</v>
      </c>
      <c r="BL1451">
        <v>1</v>
      </c>
      <c r="BM1451">
        <v>1</v>
      </c>
      <c r="BN1451">
        <v>1</v>
      </c>
      <c r="BO1451">
        <v>1</v>
      </c>
      <c r="BP1451">
        <v>1</v>
      </c>
      <c r="BQ1451">
        <v>1</v>
      </c>
      <c r="BR1451">
        <v>1</v>
      </c>
      <c r="BS1451">
        <v>1</v>
      </c>
      <c r="BT1451">
        <v>1</v>
      </c>
      <c r="BU1451">
        <v>1</v>
      </c>
      <c r="BV1451">
        <v>1</v>
      </c>
      <c r="BW1451">
        <v>1</v>
      </c>
    </row>
    <row r="1452" spans="1:75" x14ac:dyDescent="0.25">
      <c r="A1452">
        <v>2449000</v>
      </c>
      <c r="B1452">
        <v>2</v>
      </c>
      <c r="C1452" s="1">
        <v>35309</v>
      </c>
      <c r="D1452">
        <v>1</v>
      </c>
      <c r="E1452">
        <v>16.7</v>
      </c>
      <c r="F1452">
        <v>70.8</v>
      </c>
      <c r="G1452">
        <v>8</v>
      </c>
      <c r="H1452">
        <v>10</v>
      </c>
      <c r="I1452">
        <v>1</v>
      </c>
      <c r="J1452">
        <v>1</v>
      </c>
      <c r="K1452">
        <v>0</v>
      </c>
      <c r="L1452">
        <v>678.09997558593795</v>
      </c>
      <c r="M1452">
        <v>1</v>
      </c>
      <c r="N1452">
        <v>0</v>
      </c>
      <c r="O1452">
        <v>0</v>
      </c>
      <c r="P1452">
        <v>13.6</v>
      </c>
      <c r="Q1452">
        <v>3.4</v>
      </c>
      <c r="R1452">
        <v>0</v>
      </c>
      <c r="S1452">
        <v>0</v>
      </c>
      <c r="T1452">
        <v>0</v>
      </c>
      <c r="U1452">
        <v>16.7</v>
      </c>
      <c r="V1452">
        <v>9.8000000000000007</v>
      </c>
      <c r="W1452">
        <v>10.1</v>
      </c>
      <c r="X1452">
        <v>0</v>
      </c>
      <c r="Y1452">
        <v>0</v>
      </c>
      <c r="Z1452">
        <v>0</v>
      </c>
      <c r="AA1452">
        <v>13.6</v>
      </c>
      <c r="AB1452">
        <v>0</v>
      </c>
      <c r="AC1452">
        <v>0</v>
      </c>
      <c r="AD1452">
        <v>0.8</v>
      </c>
      <c r="AE1452">
        <v>0</v>
      </c>
      <c r="AF1452">
        <v>0</v>
      </c>
      <c r="AG1452">
        <v>0</v>
      </c>
      <c r="AH1452">
        <v>0</v>
      </c>
      <c r="AI1452">
        <v>0</v>
      </c>
      <c r="AJ1452">
        <v>0</v>
      </c>
      <c r="AK1452">
        <v>0</v>
      </c>
      <c r="AL1452">
        <v>0.6</v>
      </c>
      <c r="AM1452">
        <v>0</v>
      </c>
      <c r="AN1452">
        <v>0.4</v>
      </c>
      <c r="AO1452">
        <v>1.8</v>
      </c>
      <c r="AP1452">
        <v>0</v>
      </c>
      <c r="AQ1452">
        <v>0</v>
      </c>
      <c r="AS1452">
        <v>1</v>
      </c>
      <c r="AT1452">
        <v>1</v>
      </c>
      <c r="AU1452">
        <v>1</v>
      </c>
      <c r="AV1452">
        <v>1</v>
      </c>
      <c r="AW1452">
        <v>1</v>
      </c>
      <c r="AX1452">
        <v>1</v>
      </c>
      <c r="AY1452">
        <v>1</v>
      </c>
      <c r="AZ1452">
        <v>1</v>
      </c>
      <c r="BA1452">
        <v>1</v>
      </c>
      <c r="BB1452">
        <v>1</v>
      </c>
      <c r="BC1452">
        <v>1</v>
      </c>
      <c r="BD1452">
        <v>1</v>
      </c>
      <c r="BE1452">
        <v>1</v>
      </c>
      <c r="BF1452">
        <v>1</v>
      </c>
      <c r="BG1452">
        <v>1</v>
      </c>
      <c r="BH1452">
        <v>1</v>
      </c>
      <c r="BI1452">
        <v>1</v>
      </c>
      <c r="BJ1452">
        <v>1</v>
      </c>
      <c r="BK1452">
        <v>1</v>
      </c>
      <c r="BL1452">
        <v>1</v>
      </c>
      <c r="BM1452">
        <v>1</v>
      </c>
      <c r="BN1452">
        <v>1</v>
      </c>
      <c r="BO1452">
        <v>1</v>
      </c>
      <c r="BP1452">
        <v>1</v>
      </c>
      <c r="BQ1452">
        <v>1</v>
      </c>
      <c r="BR1452">
        <v>1</v>
      </c>
      <c r="BS1452">
        <v>1</v>
      </c>
      <c r="BT1452">
        <v>1</v>
      </c>
      <c r="BU1452">
        <v>1</v>
      </c>
      <c r="BV1452">
        <v>1</v>
      </c>
      <c r="BW1452">
        <v>0</v>
      </c>
    </row>
    <row r="1453" spans="1:75" x14ac:dyDescent="0.25">
      <c r="A1453">
        <v>2449000</v>
      </c>
      <c r="B1453">
        <v>2</v>
      </c>
      <c r="C1453" s="1">
        <v>35339</v>
      </c>
      <c r="D1453">
        <v>1</v>
      </c>
      <c r="E1453">
        <v>22.2</v>
      </c>
      <c r="F1453">
        <v>64.2</v>
      </c>
      <c r="G1453">
        <v>20</v>
      </c>
      <c r="H1453">
        <v>7</v>
      </c>
      <c r="I1453">
        <v>1</v>
      </c>
      <c r="J1453">
        <v>1</v>
      </c>
      <c r="K1453">
        <v>0</v>
      </c>
      <c r="L1453">
        <v>678.09997558593795</v>
      </c>
      <c r="M1453">
        <v>1</v>
      </c>
      <c r="N1453">
        <v>0</v>
      </c>
      <c r="O1453">
        <v>11.6</v>
      </c>
      <c r="P1453">
        <v>9.1</v>
      </c>
      <c r="Q1453">
        <v>0.8</v>
      </c>
      <c r="R1453">
        <v>0</v>
      </c>
      <c r="S1453">
        <v>0</v>
      </c>
      <c r="T1453">
        <v>0</v>
      </c>
      <c r="U1453">
        <v>0</v>
      </c>
      <c r="V1453">
        <v>0</v>
      </c>
      <c r="W1453">
        <v>0.4</v>
      </c>
      <c r="X1453">
        <v>1.2</v>
      </c>
      <c r="Y1453">
        <v>0</v>
      </c>
      <c r="Z1453">
        <v>0</v>
      </c>
      <c r="AA1453">
        <v>0</v>
      </c>
      <c r="AB1453">
        <v>0</v>
      </c>
      <c r="AC1453">
        <v>0</v>
      </c>
      <c r="AD1453">
        <v>0</v>
      </c>
      <c r="AE1453">
        <v>0</v>
      </c>
      <c r="AF1453">
        <v>0</v>
      </c>
      <c r="AG1453">
        <v>22.2</v>
      </c>
      <c r="AH1453">
        <v>18.899999999999999</v>
      </c>
      <c r="AI1453">
        <v>0</v>
      </c>
      <c r="AJ1453">
        <v>0</v>
      </c>
      <c r="AK1453">
        <v>0</v>
      </c>
      <c r="AL1453">
        <v>0</v>
      </c>
      <c r="AM1453">
        <v>0</v>
      </c>
      <c r="AN1453">
        <v>0</v>
      </c>
      <c r="AO1453">
        <v>0</v>
      </c>
      <c r="AP1453">
        <v>0</v>
      </c>
      <c r="AQ1453">
        <v>0</v>
      </c>
      <c r="AR1453">
        <v>0</v>
      </c>
      <c r="AS1453">
        <v>1</v>
      </c>
      <c r="AT1453">
        <v>1</v>
      </c>
      <c r="AU1453">
        <v>1</v>
      </c>
      <c r="AV1453">
        <v>1</v>
      </c>
      <c r="AW1453">
        <v>1</v>
      </c>
      <c r="AX1453">
        <v>1</v>
      </c>
      <c r="AY1453">
        <v>1</v>
      </c>
      <c r="AZ1453">
        <v>1</v>
      </c>
      <c r="BA1453">
        <v>1</v>
      </c>
      <c r="BB1453">
        <v>1</v>
      </c>
      <c r="BC1453">
        <v>1</v>
      </c>
      <c r="BD1453">
        <v>1</v>
      </c>
      <c r="BE1453">
        <v>1</v>
      </c>
      <c r="BF1453">
        <v>1</v>
      </c>
      <c r="BG1453">
        <v>1</v>
      </c>
      <c r="BH1453">
        <v>1</v>
      </c>
      <c r="BI1453">
        <v>1</v>
      </c>
      <c r="BJ1453">
        <v>1</v>
      </c>
      <c r="BK1453">
        <v>1</v>
      </c>
      <c r="BL1453">
        <v>1</v>
      </c>
      <c r="BM1453">
        <v>1</v>
      </c>
      <c r="BN1453">
        <v>1</v>
      </c>
      <c r="BO1453">
        <v>1</v>
      </c>
      <c r="BP1453">
        <v>1</v>
      </c>
      <c r="BQ1453">
        <v>1</v>
      </c>
      <c r="BR1453">
        <v>1</v>
      </c>
      <c r="BS1453">
        <v>1</v>
      </c>
      <c r="BT1453">
        <v>1</v>
      </c>
      <c r="BU1453">
        <v>1</v>
      </c>
      <c r="BV1453">
        <v>1</v>
      </c>
      <c r="BW1453">
        <v>1</v>
      </c>
    </row>
    <row r="1454" spans="1:75" x14ac:dyDescent="0.25">
      <c r="A1454">
        <v>2449000</v>
      </c>
      <c r="B1454">
        <v>2</v>
      </c>
      <c r="C1454" s="1">
        <v>35370</v>
      </c>
      <c r="D1454">
        <v>1</v>
      </c>
      <c r="F1454">
        <v>63.2</v>
      </c>
      <c r="J1454">
        <v>2</v>
      </c>
      <c r="K1454">
        <v>0</v>
      </c>
      <c r="L1454">
        <v>678.09997558593795</v>
      </c>
      <c r="M1454">
        <v>1</v>
      </c>
      <c r="P1454">
        <v>0</v>
      </c>
      <c r="Q1454">
        <v>0</v>
      </c>
      <c r="R1454">
        <v>0</v>
      </c>
      <c r="S1454">
        <v>0</v>
      </c>
      <c r="T1454">
        <v>0</v>
      </c>
      <c r="U1454">
        <v>0</v>
      </c>
      <c r="V1454">
        <v>0</v>
      </c>
      <c r="W1454">
        <v>0</v>
      </c>
      <c r="X1454">
        <v>0</v>
      </c>
      <c r="Y1454">
        <v>0</v>
      </c>
      <c r="Z1454">
        <v>9</v>
      </c>
      <c r="AA1454">
        <v>0</v>
      </c>
      <c r="AB1454">
        <v>3</v>
      </c>
      <c r="AC1454">
        <v>12.3</v>
      </c>
      <c r="AD1454">
        <v>0</v>
      </c>
      <c r="AE1454">
        <v>0</v>
      </c>
      <c r="AF1454">
        <v>0</v>
      </c>
      <c r="AG1454">
        <v>0</v>
      </c>
      <c r="AH1454">
        <v>0</v>
      </c>
      <c r="AI1454">
        <v>0</v>
      </c>
      <c r="AJ1454">
        <v>0</v>
      </c>
      <c r="AK1454">
        <v>0</v>
      </c>
      <c r="AL1454">
        <v>0</v>
      </c>
      <c r="AM1454">
        <v>0</v>
      </c>
      <c r="AN1454">
        <v>0</v>
      </c>
      <c r="AO1454">
        <v>0</v>
      </c>
      <c r="AP1454">
        <v>0</v>
      </c>
      <c r="AQ1454">
        <v>0</v>
      </c>
      <c r="AS1454">
        <v>1</v>
      </c>
      <c r="AT1454">
        <v>1</v>
      </c>
      <c r="AU1454">
        <v>1</v>
      </c>
      <c r="AV1454">
        <v>1</v>
      </c>
      <c r="AW1454">
        <v>1</v>
      </c>
      <c r="AX1454">
        <v>1</v>
      </c>
      <c r="AY1454">
        <v>1</v>
      </c>
      <c r="AZ1454">
        <v>1</v>
      </c>
      <c r="BA1454">
        <v>1</v>
      </c>
      <c r="BB1454">
        <v>1</v>
      </c>
      <c r="BC1454">
        <v>1</v>
      </c>
      <c r="BD1454">
        <v>1</v>
      </c>
      <c r="BE1454">
        <v>1</v>
      </c>
      <c r="BF1454">
        <v>1</v>
      </c>
      <c r="BG1454">
        <v>1</v>
      </c>
      <c r="BH1454">
        <v>1</v>
      </c>
      <c r="BI1454">
        <v>1</v>
      </c>
      <c r="BJ1454">
        <v>1</v>
      </c>
      <c r="BK1454">
        <v>1</v>
      </c>
      <c r="BL1454">
        <v>1</v>
      </c>
      <c r="BM1454">
        <v>1</v>
      </c>
      <c r="BN1454">
        <v>1</v>
      </c>
      <c r="BO1454">
        <v>1</v>
      </c>
      <c r="BP1454">
        <v>1</v>
      </c>
      <c r="BQ1454">
        <v>1</v>
      </c>
      <c r="BR1454">
        <v>1</v>
      </c>
      <c r="BS1454">
        <v>1</v>
      </c>
      <c r="BT1454">
        <v>1</v>
      </c>
      <c r="BU1454">
        <v>1</v>
      </c>
      <c r="BV1454">
        <v>1</v>
      </c>
      <c r="BW1454">
        <v>0</v>
      </c>
    </row>
    <row r="1455" spans="1:75" x14ac:dyDescent="0.25">
      <c r="A1455">
        <v>2449000</v>
      </c>
      <c r="B1455">
        <v>2</v>
      </c>
      <c r="C1455" s="1">
        <v>35400</v>
      </c>
      <c r="D1455">
        <v>1</v>
      </c>
      <c r="E1455">
        <v>19.7</v>
      </c>
      <c r="F1455">
        <v>93.6</v>
      </c>
      <c r="G1455">
        <v>6</v>
      </c>
      <c r="H1455">
        <v>10</v>
      </c>
      <c r="I1455">
        <v>1</v>
      </c>
      <c r="J1455">
        <v>1</v>
      </c>
      <c r="K1455">
        <v>0</v>
      </c>
      <c r="L1455">
        <v>678.09997558593795</v>
      </c>
      <c r="M1455">
        <v>1</v>
      </c>
      <c r="N1455">
        <v>0</v>
      </c>
      <c r="O1455">
        <v>0</v>
      </c>
      <c r="P1455">
        <v>0</v>
      </c>
      <c r="Q1455">
        <v>13.1</v>
      </c>
      <c r="R1455">
        <v>7.4</v>
      </c>
      <c r="S1455">
        <v>19.7</v>
      </c>
      <c r="T1455">
        <v>0</v>
      </c>
      <c r="U1455">
        <v>0</v>
      </c>
      <c r="V1455">
        <v>0</v>
      </c>
      <c r="W1455">
        <v>1.8</v>
      </c>
      <c r="X1455">
        <v>0</v>
      </c>
      <c r="Y1455">
        <v>0</v>
      </c>
      <c r="Z1455">
        <v>0</v>
      </c>
      <c r="AA1455">
        <v>0</v>
      </c>
      <c r="AB1455">
        <v>0</v>
      </c>
      <c r="AC1455">
        <v>0.8</v>
      </c>
      <c r="AD1455">
        <v>0</v>
      </c>
      <c r="AE1455">
        <v>0</v>
      </c>
      <c r="AF1455">
        <v>0</v>
      </c>
      <c r="AG1455">
        <v>17.2</v>
      </c>
      <c r="AH1455">
        <v>8.6</v>
      </c>
      <c r="AI1455">
        <v>13.1</v>
      </c>
      <c r="AJ1455">
        <v>0</v>
      </c>
      <c r="AK1455">
        <v>0</v>
      </c>
      <c r="AL1455">
        <v>0</v>
      </c>
      <c r="AM1455">
        <v>0</v>
      </c>
      <c r="AN1455">
        <v>0.9</v>
      </c>
      <c r="AO1455">
        <v>11</v>
      </c>
      <c r="AP1455">
        <v>0</v>
      </c>
      <c r="AQ1455">
        <v>0</v>
      </c>
      <c r="AR1455">
        <v>0</v>
      </c>
      <c r="AS1455">
        <v>1</v>
      </c>
      <c r="AT1455">
        <v>1</v>
      </c>
      <c r="AU1455">
        <v>1</v>
      </c>
      <c r="AV1455">
        <v>1</v>
      </c>
      <c r="AW1455">
        <v>1</v>
      </c>
      <c r="AX1455">
        <v>1</v>
      </c>
      <c r="AY1455">
        <v>1</v>
      </c>
      <c r="AZ1455">
        <v>1</v>
      </c>
      <c r="BA1455">
        <v>1</v>
      </c>
      <c r="BB1455">
        <v>1</v>
      </c>
      <c r="BC1455">
        <v>1</v>
      </c>
      <c r="BD1455">
        <v>1</v>
      </c>
      <c r="BE1455">
        <v>1</v>
      </c>
      <c r="BF1455">
        <v>1</v>
      </c>
      <c r="BG1455">
        <v>1</v>
      </c>
      <c r="BH1455">
        <v>1</v>
      </c>
      <c r="BI1455">
        <v>1</v>
      </c>
      <c r="BJ1455">
        <v>1</v>
      </c>
      <c r="BK1455">
        <v>1</v>
      </c>
      <c r="BL1455">
        <v>1</v>
      </c>
      <c r="BM1455">
        <v>1</v>
      </c>
      <c r="BN1455">
        <v>1</v>
      </c>
      <c r="BO1455">
        <v>1</v>
      </c>
      <c r="BP1455">
        <v>1</v>
      </c>
      <c r="BQ1455">
        <v>1</v>
      </c>
      <c r="BR1455">
        <v>1</v>
      </c>
      <c r="BS1455">
        <v>1</v>
      </c>
      <c r="BT1455">
        <v>1</v>
      </c>
      <c r="BU1455">
        <v>1</v>
      </c>
      <c r="BV1455">
        <v>1</v>
      </c>
      <c r="BW1455">
        <v>1</v>
      </c>
    </row>
    <row r="1456" spans="1:75" x14ac:dyDescent="0.25">
      <c r="A1456">
        <v>2449000</v>
      </c>
      <c r="B1456">
        <v>2</v>
      </c>
      <c r="C1456" s="1">
        <v>35431</v>
      </c>
      <c r="D1456">
        <v>1</v>
      </c>
      <c r="E1456">
        <v>46</v>
      </c>
      <c r="F1456">
        <v>173</v>
      </c>
      <c r="G1456">
        <v>22</v>
      </c>
      <c r="H1456">
        <v>10</v>
      </c>
      <c r="I1456">
        <v>1</v>
      </c>
      <c r="J1456">
        <v>1</v>
      </c>
      <c r="K1456">
        <v>0</v>
      </c>
      <c r="L1456">
        <v>810.59997558593795</v>
      </c>
      <c r="M1456">
        <v>1</v>
      </c>
      <c r="N1456">
        <v>0</v>
      </c>
      <c r="O1456">
        <v>0</v>
      </c>
      <c r="P1456">
        <v>0</v>
      </c>
      <c r="Q1456">
        <v>0</v>
      </c>
      <c r="R1456">
        <v>0</v>
      </c>
      <c r="S1456">
        <v>0</v>
      </c>
      <c r="T1456">
        <v>0</v>
      </c>
      <c r="U1456">
        <v>1.8</v>
      </c>
      <c r="V1456">
        <v>0</v>
      </c>
      <c r="W1456">
        <v>0</v>
      </c>
      <c r="X1456">
        <v>12</v>
      </c>
      <c r="Y1456">
        <v>0</v>
      </c>
      <c r="Z1456">
        <v>0</v>
      </c>
      <c r="AA1456">
        <v>0</v>
      </c>
      <c r="AB1456">
        <v>0</v>
      </c>
      <c r="AC1456">
        <v>0</v>
      </c>
      <c r="AD1456">
        <v>0</v>
      </c>
      <c r="AE1456">
        <v>0</v>
      </c>
      <c r="AF1456">
        <v>1.6</v>
      </c>
      <c r="AG1456">
        <v>18.399999999999999</v>
      </c>
      <c r="AH1456">
        <v>26.8</v>
      </c>
      <c r="AI1456">
        <v>46</v>
      </c>
      <c r="AJ1456">
        <v>32.4</v>
      </c>
      <c r="AK1456">
        <v>10</v>
      </c>
      <c r="AL1456">
        <v>0</v>
      </c>
      <c r="AM1456">
        <v>1.6</v>
      </c>
      <c r="AN1456">
        <v>0</v>
      </c>
      <c r="AO1456">
        <v>0</v>
      </c>
      <c r="AP1456">
        <v>0</v>
      </c>
      <c r="AQ1456">
        <v>22.4</v>
      </c>
      <c r="AR1456">
        <v>0</v>
      </c>
      <c r="AS1456">
        <v>1</v>
      </c>
      <c r="AT1456">
        <v>1</v>
      </c>
      <c r="AU1456">
        <v>1</v>
      </c>
      <c r="AV1456">
        <v>1</v>
      </c>
      <c r="AW1456">
        <v>1</v>
      </c>
      <c r="AX1456">
        <v>1</v>
      </c>
      <c r="AY1456">
        <v>1</v>
      </c>
      <c r="AZ1456">
        <v>1</v>
      </c>
      <c r="BA1456">
        <v>1</v>
      </c>
      <c r="BB1456">
        <v>1</v>
      </c>
      <c r="BC1456">
        <v>1</v>
      </c>
      <c r="BD1456">
        <v>1</v>
      </c>
      <c r="BE1456">
        <v>1</v>
      </c>
      <c r="BF1456">
        <v>1</v>
      </c>
      <c r="BG1456">
        <v>1</v>
      </c>
      <c r="BH1456">
        <v>1</v>
      </c>
      <c r="BI1456">
        <v>1</v>
      </c>
      <c r="BJ1456">
        <v>1</v>
      </c>
      <c r="BK1456">
        <v>1</v>
      </c>
      <c r="BL1456">
        <v>1</v>
      </c>
      <c r="BM1456">
        <v>1</v>
      </c>
      <c r="BN1456">
        <v>1</v>
      </c>
      <c r="BO1456">
        <v>1</v>
      </c>
      <c r="BP1456">
        <v>1</v>
      </c>
      <c r="BQ1456">
        <v>1</v>
      </c>
      <c r="BR1456">
        <v>1</v>
      </c>
      <c r="BS1456">
        <v>1</v>
      </c>
      <c r="BT1456">
        <v>1</v>
      </c>
      <c r="BU1456">
        <v>1</v>
      </c>
      <c r="BV1456">
        <v>1</v>
      </c>
      <c r="BW1456">
        <v>1</v>
      </c>
    </row>
    <row r="1457" spans="1:75" x14ac:dyDescent="0.25">
      <c r="A1457">
        <v>2449000</v>
      </c>
      <c r="B1457">
        <v>2</v>
      </c>
      <c r="C1457" s="1">
        <v>35462</v>
      </c>
      <c r="D1457">
        <v>1</v>
      </c>
      <c r="E1457">
        <v>20.399999999999999</v>
      </c>
      <c r="F1457">
        <v>62.9</v>
      </c>
      <c r="G1457">
        <v>3</v>
      </c>
      <c r="H1457">
        <v>5</v>
      </c>
      <c r="I1457">
        <v>1</v>
      </c>
      <c r="J1457">
        <v>1</v>
      </c>
      <c r="K1457">
        <v>0</v>
      </c>
      <c r="L1457">
        <v>810.59997558593795</v>
      </c>
      <c r="M1457">
        <v>1</v>
      </c>
      <c r="N1457">
        <v>0</v>
      </c>
      <c r="O1457">
        <v>0</v>
      </c>
      <c r="P1457">
        <v>20.399999999999999</v>
      </c>
      <c r="Q1457">
        <v>0</v>
      </c>
      <c r="R1457">
        <v>0</v>
      </c>
      <c r="S1457">
        <v>0</v>
      </c>
      <c r="T1457">
        <v>0</v>
      </c>
      <c r="U1457">
        <v>0</v>
      </c>
      <c r="V1457">
        <v>0</v>
      </c>
      <c r="W1457">
        <v>0</v>
      </c>
      <c r="X1457">
        <v>0</v>
      </c>
      <c r="Y1457">
        <v>6.8</v>
      </c>
      <c r="Z1457">
        <v>0</v>
      </c>
      <c r="AA1457">
        <v>12.8</v>
      </c>
      <c r="AB1457">
        <v>8</v>
      </c>
      <c r="AC1457">
        <v>0</v>
      </c>
      <c r="AD1457">
        <v>14.9</v>
      </c>
      <c r="AE1457">
        <v>0</v>
      </c>
      <c r="AF1457">
        <v>0</v>
      </c>
      <c r="AG1457">
        <v>0</v>
      </c>
      <c r="AH1457">
        <v>0</v>
      </c>
      <c r="AI1457">
        <v>0</v>
      </c>
      <c r="AJ1457">
        <v>0</v>
      </c>
      <c r="AK1457">
        <v>0</v>
      </c>
      <c r="AL1457">
        <v>0</v>
      </c>
      <c r="AM1457">
        <v>0</v>
      </c>
      <c r="AN1457">
        <v>0</v>
      </c>
      <c r="AO1457">
        <v>0</v>
      </c>
      <c r="AS1457">
        <v>1</v>
      </c>
      <c r="AT1457">
        <v>1</v>
      </c>
      <c r="AU1457">
        <v>1</v>
      </c>
      <c r="AV1457">
        <v>1</v>
      </c>
      <c r="AW1457">
        <v>1</v>
      </c>
      <c r="AX1457">
        <v>1</v>
      </c>
      <c r="AY1457">
        <v>1</v>
      </c>
      <c r="AZ1457">
        <v>1</v>
      </c>
      <c r="BA1457">
        <v>1</v>
      </c>
      <c r="BB1457">
        <v>1</v>
      </c>
      <c r="BC1457">
        <v>1</v>
      </c>
      <c r="BD1457">
        <v>1</v>
      </c>
      <c r="BE1457">
        <v>1</v>
      </c>
      <c r="BF1457">
        <v>1</v>
      </c>
      <c r="BG1457">
        <v>1</v>
      </c>
      <c r="BH1457">
        <v>1</v>
      </c>
      <c r="BI1457">
        <v>1</v>
      </c>
      <c r="BJ1457">
        <v>1</v>
      </c>
      <c r="BK1457">
        <v>1</v>
      </c>
      <c r="BL1457">
        <v>1</v>
      </c>
      <c r="BM1457">
        <v>1</v>
      </c>
      <c r="BN1457">
        <v>1</v>
      </c>
      <c r="BO1457">
        <v>1</v>
      </c>
      <c r="BP1457">
        <v>1</v>
      </c>
      <c r="BQ1457">
        <v>1</v>
      </c>
      <c r="BR1457">
        <v>1</v>
      </c>
      <c r="BS1457">
        <v>1</v>
      </c>
      <c r="BT1457">
        <v>1</v>
      </c>
      <c r="BU1457">
        <v>0</v>
      </c>
      <c r="BV1457">
        <v>0</v>
      </c>
      <c r="BW1457">
        <v>0</v>
      </c>
    </row>
    <row r="1458" spans="1:75" x14ac:dyDescent="0.25">
      <c r="A1458">
        <v>2449000</v>
      </c>
      <c r="B1458">
        <v>2</v>
      </c>
      <c r="C1458" s="1">
        <v>35490</v>
      </c>
      <c r="D1458">
        <v>1</v>
      </c>
      <c r="E1458">
        <v>1.3</v>
      </c>
      <c r="F1458">
        <v>1.3</v>
      </c>
      <c r="G1458">
        <v>14</v>
      </c>
      <c r="H1458">
        <v>1</v>
      </c>
      <c r="I1458">
        <v>1</v>
      </c>
      <c r="J1458">
        <v>1</v>
      </c>
      <c r="K1458">
        <v>0</v>
      </c>
      <c r="L1458">
        <v>810.59997558593795</v>
      </c>
      <c r="M1458">
        <v>1</v>
      </c>
      <c r="N1458">
        <v>0</v>
      </c>
      <c r="O1458">
        <v>0</v>
      </c>
      <c r="P1458">
        <v>0</v>
      </c>
      <c r="Q1458">
        <v>0</v>
      </c>
      <c r="R1458">
        <v>0</v>
      </c>
      <c r="S1458">
        <v>0</v>
      </c>
      <c r="T1458">
        <v>0</v>
      </c>
      <c r="U1458">
        <v>0</v>
      </c>
      <c r="V1458">
        <v>0</v>
      </c>
      <c r="W1458">
        <v>0</v>
      </c>
      <c r="X1458">
        <v>0</v>
      </c>
      <c r="Y1458">
        <v>0</v>
      </c>
      <c r="Z1458">
        <v>0</v>
      </c>
      <c r="AA1458">
        <v>1.3</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1</v>
      </c>
      <c r="AT1458">
        <v>1</v>
      </c>
      <c r="AU1458">
        <v>1</v>
      </c>
      <c r="AV1458">
        <v>1</v>
      </c>
      <c r="AW1458">
        <v>1</v>
      </c>
      <c r="AX1458">
        <v>1</v>
      </c>
      <c r="AY1458">
        <v>1</v>
      </c>
      <c r="AZ1458">
        <v>1</v>
      </c>
      <c r="BA1458">
        <v>1</v>
      </c>
      <c r="BB1458">
        <v>1</v>
      </c>
      <c r="BC1458">
        <v>1</v>
      </c>
      <c r="BD1458">
        <v>1</v>
      </c>
      <c r="BE1458">
        <v>1</v>
      </c>
      <c r="BF1458">
        <v>1</v>
      </c>
      <c r="BG1458">
        <v>1</v>
      </c>
      <c r="BH1458">
        <v>1</v>
      </c>
      <c r="BI1458">
        <v>1</v>
      </c>
      <c r="BJ1458">
        <v>1</v>
      </c>
      <c r="BK1458">
        <v>1</v>
      </c>
      <c r="BL1458">
        <v>1</v>
      </c>
      <c r="BM1458">
        <v>1</v>
      </c>
      <c r="BN1458">
        <v>1</v>
      </c>
      <c r="BO1458">
        <v>1</v>
      </c>
      <c r="BP1458">
        <v>1</v>
      </c>
      <c r="BQ1458">
        <v>1</v>
      </c>
      <c r="BR1458">
        <v>1</v>
      </c>
      <c r="BS1458">
        <v>1</v>
      </c>
      <c r="BT1458">
        <v>1</v>
      </c>
      <c r="BU1458">
        <v>1</v>
      </c>
      <c r="BV1458">
        <v>1</v>
      </c>
      <c r="BW1458">
        <v>1</v>
      </c>
    </row>
    <row r="1459" spans="1:75" x14ac:dyDescent="0.25">
      <c r="A1459">
        <v>2449000</v>
      </c>
      <c r="B1459">
        <v>2</v>
      </c>
      <c r="C1459" s="1">
        <v>35521</v>
      </c>
      <c r="D1459">
        <v>1</v>
      </c>
      <c r="E1459">
        <v>7.6</v>
      </c>
      <c r="F1459">
        <v>7.6</v>
      </c>
      <c r="G1459">
        <v>20</v>
      </c>
      <c r="H1459">
        <v>1</v>
      </c>
      <c r="I1459">
        <v>1</v>
      </c>
      <c r="J1459">
        <v>1</v>
      </c>
      <c r="K1459">
        <v>0</v>
      </c>
      <c r="L1459">
        <v>810.59997558593795</v>
      </c>
      <c r="M1459">
        <v>1</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7.6</v>
      </c>
      <c r="AH1459">
        <v>0</v>
      </c>
      <c r="AI1459">
        <v>0</v>
      </c>
      <c r="AJ1459">
        <v>0</v>
      </c>
      <c r="AK1459">
        <v>0</v>
      </c>
      <c r="AL1459">
        <v>0</v>
      </c>
      <c r="AM1459">
        <v>0</v>
      </c>
      <c r="AN1459">
        <v>0</v>
      </c>
      <c r="AO1459">
        <v>0</v>
      </c>
      <c r="AP1459">
        <v>0</v>
      </c>
      <c r="AQ1459">
        <v>0</v>
      </c>
      <c r="AS1459">
        <v>1</v>
      </c>
      <c r="AT1459">
        <v>1</v>
      </c>
      <c r="AU1459">
        <v>1</v>
      </c>
      <c r="AV1459">
        <v>1</v>
      </c>
      <c r="AW1459">
        <v>1</v>
      </c>
      <c r="AX1459">
        <v>1</v>
      </c>
      <c r="AY1459">
        <v>1</v>
      </c>
      <c r="AZ1459">
        <v>1</v>
      </c>
      <c r="BA1459">
        <v>1</v>
      </c>
      <c r="BB1459">
        <v>1</v>
      </c>
      <c r="BC1459">
        <v>1</v>
      </c>
      <c r="BD1459">
        <v>1</v>
      </c>
      <c r="BE1459">
        <v>1</v>
      </c>
      <c r="BF1459">
        <v>1</v>
      </c>
      <c r="BG1459">
        <v>1</v>
      </c>
      <c r="BH1459">
        <v>1</v>
      </c>
      <c r="BI1459">
        <v>1</v>
      </c>
      <c r="BJ1459">
        <v>1</v>
      </c>
      <c r="BK1459">
        <v>1</v>
      </c>
      <c r="BL1459">
        <v>1</v>
      </c>
      <c r="BM1459">
        <v>1</v>
      </c>
      <c r="BN1459">
        <v>1</v>
      </c>
      <c r="BO1459">
        <v>1</v>
      </c>
      <c r="BP1459">
        <v>1</v>
      </c>
      <c r="BQ1459">
        <v>1</v>
      </c>
      <c r="BR1459">
        <v>1</v>
      </c>
      <c r="BS1459">
        <v>1</v>
      </c>
      <c r="BT1459">
        <v>1</v>
      </c>
      <c r="BU1459">
        <v>1</v>
      </c>
      <c r="BV1459">
        <v>1</v>
      </c>
      <c r="BW1459">
        <v>0</v>
      </c>
    </row>
    <row r="1460" spans="1:75" x14ac:dyDescent="0.25">
      <c r="A1460">
        <v>2449000</v>
      </c>
      <c r="B1460">
        <v>2</v>
      </c>
      <c r="C1460" s="1">
        <v>35551</v>
      </c>
      <c r="D1460">
        <v>1</v>
      </c>
      <c r="E1460">
        <v>12.5</v>
      </c>
      <c r="F1460">
        <v>12.5</v>
      </c>
      <c r="G1460">
        <v>27</v>
      </c>
      <c r="H1460">
        <v>1</v>
      </c>
      <c r="I1460">
        <v>1</v>
      </c>
      <c r="J1460">
        <v>1</v>
      </c>
      <c r="K1460">
        <v>0</v>
      </c>
      <c r="L1460">
        <v>810.59997558593795</v>
      </c>
      <c r="M1460">
        <v>1</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12.5</v>
      </c>
      <c r="AO1460">
        <v>0</v>
      </c>
      <c r="AP1460">
        <v>0</v>
      </c>
      <c r="AQ1460">
        <v>0</v>
      </c>
      <c r="AR1460">
        <v>0</v>
      </c>
      <c r="AS1460">
        <v>1</v>
      </c>
      <c r="AT1460">
        <v>1</v>
      </c>
      <c r="AU1460">
        <v>1</v>
      </c>
      <c r="AV1460">
        <v>1</v>
      </c>
      <c r="AW1460">
        <v>1</v>
      </c>
      <c r="AX1460">
        <v>1</v>
      </c>
      <c r="AY1460">
        <v>1</v>
      </c>
      <c r="AZ1460">
        <v>1</v>
      </c>
      <c r="BA1460">
        <v>1</v>
      </c>
      <c r="BB1460">
        <v>1</v>
      </c>
      <c r="BC1460">
        <v>1</v>
      </c>
      <c r="BD1460">
        <v>1</v>
      </c>
      <c r="BE1460">
        <v>1</v>
      </c>
      <c r="BF1460">
        <v>1</v>
      </c>
      <c r="BG1460">
        <v>1</v>
      </c>
      <c r="BH1460">
        <v>1</v>
      </c>
      <c r="BI1460">
        <v>1</v>
      </c>
      <c r="BJ1460">
        <v>1</v>
      </c>
      <c r="BK1460">
        <v>1</v>
      </c>
      <c r="BL1460">
        <v>1</v>
      </c>
      <c r="BM1460">
        <v>1</v>
      </c>
      <c r="BN1460">
        <v>1</v>
      </c>
      <c r="BO1460">
        <v>1</v>
      </c>
      <c r="BP1460">
        <v>1</v>
      </c>
      <c r="BQ1460">
        <v>1</v>
      </c>
      <c r="BR1460">
        <v>1</v>
      </c>
      <c r="BS1460">
        <v>1</v>
      </c>
      <c r="BT1460">
        <v>1</v>
      </c>
      <c r="BU1460">
        <v>1</v>
      </c>
      <c r="BV1460">
        <v>1</v>
      </c>
      <c r="BW1460">
        <v>1</v>
      </c>
    </row>
    <row r="1461" spans="1:75" x14ac:dyDescent="0.25">
      <c r="A1461">
        <v>2449000</v>
      </c>
      <c r="B1461">
        <v>2</v>
      </c>
      <c r="C1461" s="1">
        <v>35582</v>
      </c>
      <c r="D1461">
        <v>1</v>
      </c>
      <c r="E1461">
        <v>18.600000000000001</v>
      </c>
      <c r="F1461">
        <v>89.6</v>
      </c>
      <c r="G1461">
        <v>4</v>
      </c>
      <c r="H1461">
        <v>8</v>
      </c>
      <c r="I1461">
        <v>1</v>
      </c>
      <c r="J1461">
        <v>1</v>
      </c>
      <c r="K1461">
        <v>0</v>
      </c>
      <c r="L1461">
        <v>810.59997558593795</v>
      </c>
      <c r="M1461">
        <v>1</v>
      </c>
      <c r="N1461">
        <v>0</v>
      </c>
      <c r="O1461">
        <v>0</v>
      </c>
      <c r="P1461">
        <v>0</v>
      </c>
      <c r="Q1461">
        <v>18.600000000000001</v>
      </c>
      <c r="R1461">
        <v>0</v>
      </c>
      <c r="S1461">
        <v>0</v>
      </c>
      <c r="T1461">
        <v>0</v>
      </c>
      <c r="U1461">
        <v>0</v>
      </c>
      <c r="V1461">
        <v>0</v>
      </c>
      <c r="W1461">
        <v>0</v>
      </c>
      <c r="X1461">
        <v>0</v>
      </c>
      <c r="Y1461">
        <v>0</v>
      </c>
      <c r="Z1461">
        <v>11.5</v>
      </c>
      <c r="AA1461">
        <v>0</v>
      </c>
      <c r="AB1461">
        <v>6.8</v>
      </c>
      <c r="AC1461">
        <v>0</v>
      </c>
      <c r="AD1461">
        <v>0</v>
      </c>
      <c r="AE1461">
        <v>11.6</v>
      </c>
      <c r="AF1461">
        <v>0</v>
      </c>
      <c r="AG1461">
        <v>0</v>
      </c>
      <c r="AH1461">
        <v>0</v>
      </c>
      <c r="AI1461">
        <v>0</v>
      </c>
      <c r="AJ1461">
        <v>0</v>
      </c>
      <c r="AK1461">
        <v>0</v>
      </c>
      <c r="AL1461">
        <v>0</v>
      </c>
      <c r="AM1461">
        <v>0</v>
      </c>
      <c r="AN1461">
        <v>6.5</v>
      </c>
      <c r="AO1461">
        <v>7.9</v>
      </c>
      <c r="AP1461">
        <v>8.3000000000000007</v>
      </c>
      <c r="AQ1461">
        <v>18.399999999999999</v>
      </c>
      <c r="AS1461">
        <v>1</v>
      </c>
      <c r="AT1461">
        <v>1</v>
      </c>
      <c r="AU1461">
        <v>1</v>
      </c>
      <c r="AV1461">
        <v>1</v>
      </c>
      <c r="AW1461">
        <v>1</v>
      </c>
      <c r="AX1461">
        <v>1</v>
      </c>
      <c r="AY1461">
        <v>1</v>
      </c>
      <c r="AZ1461">
        <v>1</v>
      </c>
      <c r="BA1461">
        <v>1</v>
      </c>
      <c r="BB1461">
        <v>1</v>
      </c>
      <c r="BC1461">
        <v>1</v>
      </c>
      <c r="BD1461">
        <v>1</v>
      </c>
      <c r="BE1461">
        <v>1</v>
      </c>
      <c r="BF1461">
        <v>1</v>
      </c>
      <c r="BG1461">
        <v>1</v>
      </c>
      <c r="BH1461">
        <v>1</v>
      </c>
      <c r="BI1461">
        <v>1</v>
      </c>
      <c r="BJ1461">
        <v>1</v>
      </c>
      <c r="BK1461">
        <v>1</v>
      </c>
      <c r="BL1461">
        <v>1</v>
      </c>
      <c r="BM1461">
        <v>1</v>
      </c>
      <c r="BN1461">
        <v>1</v>
      </c>
      <c r="BO1461">
        <v>1</v>
      </c>
      <c r="BP1461">
        <v>1</v>
      </c>
      <c r="BQ1461">
        <v>1</v>
      </c>
      <c r="BR1461">
        <v>1</v>
      </c>
      <c r="BS1461">
        <v>1</v>
      </c>
      <c r="BT1461">
        <v>1</v>
      </c>
      <c r="BU1461">
        <v>1</v>
      </c>
      <c r="BV1461">
        <v>1</v>
      </c>
      <c r="BW1461">
        <v>0</v>
      </c>
    </row>
    <row r="1462" spans="1:75" x14ac:dyDescent="0.25">
      <c r="A1462">
        <v>2449000</v>
      </c>
      <c r="B1462">
        <v>2</v>
      </c>
      <c r="C1462" s="1">
        <v>35612</v>
      </c>
      <c r="D1462">
        <v>1</v>
      </c>
      <c r="E1462">
        <v>10.6</v>
      </c>
      <c r="F1462">
        <v>11.4</v>
      </c>
      <c r="G1462">
        <v>22</v>
      </c>
      <c r="H1462">
        <v>2</v>
      </c>
      <c r="I1462">
        <v>1</v>
      </c>
      <c r="J1462">
        <v>1</v>
      </c>
      <c r="K1462">
        <v>0</v>
      </c>
      <c r="L1462">
        <v>810.59997558593795</v>
      </c>
      <c r="M1462">
        <v>1</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0.8</v>
      </c>
      <c r="AH1462">
        <v>0</v>
      </c>
      <c r="AI1462">
        <v>10.6</v>
      </c>
      <c r="AJ1462">
        <v>0</v>
      </c>
      <c r="AK1462">
        <v>0</v>
      </c>
      <c r="AL1462">
        <v>0</v>
      </c>
      <c r="AM1462">
        <v>0</v>
      </c>
      <c r="AN1462">
        <v>0</v>
      </c>
      <c r="AO1462">
        <v>0</v>
      </c>
      <c r="AP1462">
        <v>0</v>
      </c>
      <c r="AQ1462">
        <v>0</v>
      </c>
      <c r="AR1462">
        <v>0</v>
      </c>
      <c r="AS1462">
        <v>1</v>
      </c>
      <c r="AT1462">
        <v>1</v>
      </c>
      <c r="AU1462">
        <v>1</v>
      </c>
      <c r="AV1462">
        <v>1</v>
      </c>
      <c r="AW1462">
        <v>1</v>
      </c>
      <c r="AX1462">
        <v>1</v>
      </c>
      <c r="AY1462">
        <v>1</v>
      </c>
      <c r="AZ1462">
        <v>1</v>
      </c>
      <c r="BA1462">
        <v>1</v>
      </c>
      <c r="BB1462">
        <v>1</v>
      </c>
      <c r="BC1462">
        <v>1</v>
      </c>
      <c r="BD1462">
        <v>1</v>
      </c>
      <c r="BE1462">
        <v>1</v>
      </c>
      <c r="BF1462">
        <v>1</v>
      </c>
      <c r="BG1462">
        <v>1</v>
      </c>
      <c r="BH1462">
        <v>1</v>
      </c>
      <c r="BI1462">
        <v>1</v>
      </c>
      <c r="BJ1462">
        <v>1</v>
      </c>
      <c r="BK1462">
        <v>1</v>
      </c>
      <c r="BL1462">
        <v>1</v>
      </c>
      <c r="BM1462">
        <v>1</v>
      </c>
      <c r="BN1462">
        <v>1</v>
      </c>
      <c r="BO1462">
        <v>1</v>
      </c>
      <c r="BP1462">
        <v>1</v>
      </c>
      <c r="BQ1462">
        <v>1</v>
      </c>
      <c r="BR1462">
        <v>1</v>
      </c>
      <c r="BS1462">
        <v>1</v>
      </c>
      <c r="BT1462">
        <v>1</v>
      </c>
      <c r="BU1462">
        <v>1</v>
      </c>
      <c r="BV1462">
        <v>1</v>
      </c>
      <c r="BW1462">
        <v>1</v>
      </c>
    </row>
    <row r="1463" spans="1:75" x14ac:dyDescent="0.25">
      <c r="A1463">
        <v>2449000</v>
      </c>
      <c r="B1463">
        <v>2</v>
      </c>
      <c r="C1463" s="1">
        <v>35643</v>
      </c>
      <c r="D1463">
        <v>1</v>
      </c>
      <c r="E1463">
        <v>31.3</v>
      </c>
      <c r="F1463">
        <v>60.9</v>
      </c>
      <c r="G1463">
        <v>22</v>
      </c>
      <c r="H1463">
        <v>2</v>
      </c>
      <c r="I1463">
        <v>1</v>
      </c>
      <c r="J1463">
        <v>1</v>
      </c>
      <c r="K1463">
        <v>0</v>
      </c>
      <c r="L1463">
        <v>810.59997558593795</v>
      </c>
      <c r="M1463">
        <v>1</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29.6</v>
      </c>
      <c r="AI1463">
        <v>31.3</v>
      </c>
      <c r="AJ1463">
        <v>0</v>
      </c>
      <c r="AK1463">
        <v>0</v>
      </c>
      <c r="AL1463">
        <v>0</v>
      </c>
      <c r="AM1463">
        <v>0</v>
      </c>
      <c r="AN1463">
        <v>0</v>
      </c>
      <c r="AO1463">
        <v>0</v>
      </c>
      <c r="AP1463">
        <v>0</v>
      </c>
      <c r="AQ1463">
        <v>0</v>
      </c>
      <c r="AR1463">
        <v>0</v>
      </c>
      <c r="AS1463">
        <v>1</v>
      </c>
      <c r="AT1463">
        <v>1</v>
      </c>
      <c r="AU1463">
        <v>1</v>
      </c>
      <c r="AV1463">
        <v>1</v>
      </c>
      <c r="AW1463">
        <v>1</v>
      </c>
      <c r="AX1463">
        <v>1</v>
      </c>
      <c r="AY1463">
        <v>1</v>
      </c>
      <c r="AZ1463">
        <v>1</v>
      </c>
      <c r="BA1463">
        <v>1</v>
      </c>
      <c r="BB1463">
        <v>1</v>
      </c>
      <c r="BC1463">
        <v>1</v>
      </c>
      <c r="BD1463">
        <v>1</v>
      </c>
      <c r="BE1463">
        <v>1</v>
      </c>
      <c r="BF1463">
        <v>1</v>
      </c>
      <c r="BG1463">
        <v>1</v>
      </c>
      <c r="BH1463">
        <v>1</v>
      </c>
      <c r="BI1463">
        <v>1</v>
      </c>
      <c r="BJ1463">
        <v>1</v>
      </c>
      <c r="BK1463">
        <v>1</v>
      </c>
      <c r="BL1463">
        <v>1</v>
      </c>
      <c r="BM1463">
        <v>1</v>
      </c>
      <c r="BN1463">
        <v>1</v>
      </c>
      <c r="BO1463">
        <v>1</v>
      </c>
      <c r="BP1463">
        <v>1</v>
      </c>
      <c r="BQ1463">
        <v>1</v>
      </c>
      <c r="BR1463">
        <v>1</v>
      </c>
      <c r="BS1463">
        <v>1</v>
      </c>
      <c r="BT1463">
        <v>1</v>
      </c>
      <c r="BU1463">
        <v>1</v>
      </c>
      <c r="BV1463">
        <v>1</v>
      </c>
      <c r="BW1463">
        <v>1</v>
      </c>
    </row>
    <row r="1464" spans="1:75" x14ac:dyDescent="0.25">
      <c r="A1464">
        <v>2449000</v>
      </c>
      <c r="B1464">
        <v>2</v>
      </c>
      <c r="C1464" s="1">
        <v>35674</v>
      </c>
      <c r="D1464">
        <v>1</v>
      </c>
      <c r="E1464">
        <v>76.8</v>
      </c>
      <c r="F1464">
        <v>178.3</v>
      </c>
      <c r="G1464">
        <v>15</v>
      </c>
      <c r="H1464">
        <v>7</v>
      </c>
      <c r="I1464">
        <v>1</v>
      </c>
      <c r="J1464">
        <v>1</v>
      </c>
      <c r="K1464">
        <v>0</v>
      </c>
      <c r="L1464">
        <v>810.59997558593795</v>
      </c>
      <c r="M1464">
        <v>1</v>
      </c>
      <c r="N1464">
        <v>0</v>
      </c>
      <c r="O1464">
        <v>0</v>
      </c>
      <c r="P1464">
        <v>0</v>
      </c>
      <c r="Q1464">
        <v>0</v>
      </c>
      <c r="R1464">
        <v>0</v>
      </c>
      <c r="S1464">
        <v>0</v>
      </c>
      <c r="T1464">
        <v>0</v>
      </c>
      <c r="U1464">
        <v>0</v>
      </c>
      <c r="V1464">
        <v>0</v>
      </c>
      <c r="W1464">
        <v>0.6</v>
      </c>
      <c r="X1464">
        <v>0</v>
      </c>
      <c r="Y1464">
        <v>0</v>
      </c>
      <c r="Z1464">
        <v>0</v>
      </c>
      <c r="AA1464">
        <v>0.2</v>
      </c>
      <c r="AB1464">
        <v>76.8</v>
      </c>
      <c r="AC1464">
        <v>0</v>
      </c>
      <c r="AD1464">
        <v>0</v>
      </c>
      <c r="AE1464">
        <v>0</v>
      </c>
      <c r="AF1464">
        <v>59.6</v>
      </c>
      <c r="AG1464">
        <v>0</v>
      </c>
      <c r="AH1464">
        <v>0</v>
      </c>
      <c r="AI1464">
        <v>0</v>
      </c>
      <c r="AJ1464">
        <v>0</v>
      </c>
      <c r="AK1464">
        <v>0</v>
      </c>
      <c r="AL1464">
        <v>0</v>
      </c>
      <c r="AM1464">
        <v>18.5</v>
      </c>
      <c r="AN1464">
        <v>0</v>
      </c>
      <c r="AO1464">
        <v>0</v>
      </c>
      <c r="AP1464">
        <v>0.8</v>
      </c>
      <c r="AQ1464">
        <v>21.8</v>
      </c>
      <c r="AS1464">
        <v>1</v>
      </c>
      <c r="AT1464">
        <v>1</v>
      </c>
      <c r="AU1464">
        <v>1</v>
      </c>
      <c r="AV1464">
        <v>1</v>
      </c>
      <c r="AW1464">
        <v>1</v>
      </c>
      <c r="AX1464">
        <v>1</v>
      </c>
      <c r="AY1464">
        <v>1</v>
      </c>
      <c r="AZ1464">
        <v>1</v>
      </c>
      <c r="BA1464">
        <v>1</v>
      </c>
      <c r="BB1464">
        <v>1</v>
      </c>
      <c r="BC1464">
        <v>1</v>
      </c>
      <c r="BD1464">
        <v>1</v>
      </c>
      <c r="BE1464">
        <v>1</v>
      </c>
      <c r="BF1464">
        <v>1</v>
      </c>
      <c r="BG1464">
        <v>1</v>
      </c>
      <c r="BH1464">
        <v>1</v>
      </c>
      <c r="BI1464">
        <v>1</v>
      </c>
      <c r="BJ1464">
        <v>1</v>
      </c>
      <c r="BK1464">
        <v>1</v>
      </c>
      <c r="BL1464">
        <v>1</v>
      </c>
      <c r="BM1464">
        <v>1</v>
      </c>
      <c r="BN1464">
        <v>1</v>
      </c>
      <c r="BO1464">
        <v>1</v>
      </c>
      <c r="BP1464">
        <v>1</v>
      </c>
      <c r="BQ1464">
        <v>1</v>
      </c>
      <c r="BR1464">
        <v>1</v>
      </c>
      <c r="BS1464">
        <v>1</v>
      </c>
      <c r="BT1464">
        <v>1</v>
      </c>
      <c r="BU1464">
        <v>1</v>
      </c>
      <c r="BV1464">
        <v>1</v>
      </c>
      <c r="BW1464">
        <v>0</v>
      </c>
    </row>
    <row r="1465" spans="1:75" x14ac:dyDescent="0.25">
      <c r="A1465">
        <v>2449000</v>
      </c>
      <c r="B1465">
        <v>2</v>
      </c>
      <c r="C1465" s="1">
        <v>35704</v>
      </c>
      <c r="D1465">
        <v>1</v>
      </c>
      <c r="E1465">
        <v>48.8</v>
      </c>
      <c r="F1465">
        <v>62.5</v>
      </c>
      <c r="G1465">
        <v>6</v>
      </c>
      <c r="H1465">
        <v>6</v>
      </c>
      <c r="I1465">
        <v>1</v>
      </c>
      <c r="J1465">
        <v>1</v>
      </c>
      <c r="K1465">
        <v>0</v>
      </c>
      <c r="L1465">
        <v>810.59997558593795</v>
      </c>
      <c r="M1465">
        <v>1</v>
      </c>
      <c r="N1465">
        <v>0</v>
      </c>
      <c r="O1465">
        <v>0</v>
      </c>
      <c r="P1465">
        <v>0</v>
      </c>
      <c r="Q1465">
        <v>0</v>
      </c>
      <c r="R1465">
        <v>0</v>
      </c>
      <c r="S1465">
        <v>48.8</v>
      </c>
      <c r="T1465">
        <v>0</v>
      </c>
      <c r="U1465">
        <v>0</v>
      </c>
      <c r="V1465">
        <v>10</v>
      </c>
      <c r="W1465">
        <v>0</v>
      </c>
      <c r="X1465">
        <v>0.6</v>
      </c>
      <c r="Y1465">
        <v>0</v>
      </c>
      <c r="Z1465">
        <v>0</v>
      </c>
      <c r="AA1465">
        <v>0</v>
      </c>
      <c r="AB1465">
        <v>0</v>
      </c>
      <c r="AC1465">
        <v>0.6</v>
      </c>
      <c r="AD1465">
        <v>0</v>
      </c>
      <c r="AE1465">
        <v>0</v>
      </c>
      <c r="AF1465">
        <v>0</v>
      </c>
      <c r="AG1465">
        <v>0</v>
      </c>
      <c r="AH1465">
        <v>0</v>
      </c>
      <c r="AI1465">
        <v>0</v>
      </c>
      <c r="AJ1465">
        <v>0</v>
      </c>
      <c r="AK1465">
        <v>0</v>
      </c>
      <c r="AL1465">
        <v>0.9</v>
      </c>
      <c r="AM1465">
        <v>1.6</v>
      </c>
      <c r="AN1465">
        <v>0</v>
      </c>
      <c r="AO1465">
        <v>0</v>
      </c>
      <c r="AP1465">
        <v>0</v>
      </c>
      <c r="AQ1465">
        <v>0</v>
      </c>
      <c r="AR1465">
        <v>0</v>
      </c>
      <c r="AS1465">
        <v>1</v>
      </c>
      <c r="AT1465">
        <v>1</v>
      </c>
      <c r="AU1465">
        <v>1</v>
      </c>
      <c r="AV1465">
        <v>1</v>
      </c>
      <c r="AW1465">
        <v>1</v>
      </c>
      <c r="AX1465">
        <v>1</v>
      </c>
      <c r="AY1465">
        <v>1</v>
      </c>
      <c r="AZ1465">
        <v>1</v>
      </c>
      <c r="BA1465">
        <v>1</v>
      </c>
      <c r="BB1465">
        <v>1</v>
      </c>
      <c r="BC1465">
        <v>1</v>
      </c>
      <c r="BD1465">
        <v>1</v>
      </c>
      <c r="BE1465">
        <v>1</v>
      </c>
      <c r="BF1465">
        <v>1</v>
      </c>
      <c r="BG1465">
        <v>1</v>
      </c>
      <c r="BH1465">
        <v>1</v>
      </c>
      <c r="BI1465">
        <v>1</v>
      </c>
      <c r="BJ1465">
        <v>1</v>
      </c>
      <c r="BK1465">
        <v>1</v>
      </c>
      <c r="BL1465">
        <v>1</v>
      </c>
      <c r="BM1465">
        <v>1</v>
      </c>
      <c r="BN1465">
        <v>1</v>
      </c>
      <c r="BO1465">
        <v>1</v>
      </c>
      <c r="BP1465">
        <v>1</v>
      </c>
      <c r="BQ1465">
        <v>1</v>
      </c>
      <c r="BR1465">
        <v>1</v>
      </c>
      <c r="BS1465">
        <v>1</v>
      </c>
      <c r="BT1465">
        <v>1</v>
      </c>
      <c r="BU1465">
        <v>1</v>
      </c>
      <c r="BV1465">
        <v>1</v>
      </c>
      <c r="BW1465">
        <v>1</v>
      </c>
    </row>
    <row r="1466" spans="1:75" x14ac:dyDescent="0.25">
      <c r="A1466">
        <v>2449000</v>
      </c>
      <c r="B1466">
        <v>2</v>
      </c>
      <c r="C1466" s="1">
        <v>35735</v>
      </c>
      <c r="D1466">
        <v>1</v>
      </c>
      <c r="E1466">
        <v>12.6</v>
      </c>
      <c r="F1466">
        <v>61.8</v>
      </c>
      <c r="G1466">
        <v>16</v>
      </c>
      <c r="H1466">
        <v>9</v>
      </c>
      <c r="I1466">
        <v>1</v>
      </c>
      <c r="J1466">
        <v>1</v>
      </c>
      <c r="K1466">
        <v>0</v>
      </c>
      <c r="L1466">
        <v>810.59997558593795</v>
      </c>
      <c r="M1466">
        <v>1</v>
      </c>
      <c r="N1466">
        <v>0</v>
      </c>
      <c r="O1466">
        <v>0</v>
      </c>
      <c r="P1466">
        <v>0</v>
      </c>
      <c r="Q1466">
        <v>0</v>
      </c>
      <c r="R1466">
        <v>0</v>
      </c>
      <c r="S1466">
        <v>0</v>
      </c>
      <c r="T1466">
        <v>0</v>
      </c>
      <c r="U1466">
        <v>0</v>
      </c>
      <c r="V1466">
        <v>0</v>
      </c>
      <c r="W1466">
        <v>0</v>
      </c>
      <c r="X1466">
        <v>0</v>
      </c>
      <c r="Y1466">
        <v>0</v>
      </c>
      <c r="Z1466">
        <v>0</v>
      </c>
      <c r="AA1466">
        <v>0</v>
      </c>
      <c r="AB1466">
        <v>0</v>
      </c>
      <c r="AC1466">
        <v>12.6</v>
      </c>
      <c r="AD1466">
        <v>9.6</v>
      </c>
      <c r="AE1466">
        <v>0</v>
      </c>
      <c r="AF1466">
        <v>0.8</v>
      </c>
      <c r="AG1466">
        <v>0</v>
      </c>
      <c r="AH1466">
        <v>0</v>
      </c>
      <c r="AI1466">
        <v>9.3000000000000007</v>
      </c>
      <c r="AJ1466">
        <v>3.5</v>
      </c>
      <c r="AK1466">
        <v>5.6</v>
      </c>
      <c r="AL1466">
        <v>8.1</v>
      </c>
      <c r="AM1466">
        <v>7.4</v>
      </c>
      <c r="AN1466">
        <v>4.9000000000000004</v>
      </c>
      <c r="AO1466">
        <v>0</v>
      </c>
      <c r="AP1466">
        <v>0</v>
      </c>
      <c r="AQ1466">
        <v>0</v>
      </c>
      <c r="AS1466">
        <v>1</v>
      </c>
      <c r="AT1466">
        <v>1</v>
      </c>
      <c r="AU1466">
        <v>1</v>
      </c>
      <c r="AV1466">
        <v>1</v>
      </c>
      <c r="AW1466">
        <v>1</v>
      </c>
      <c r="AX1466">
        <v>1</v>
      </c>
      <c r="AY1466">
        <v>1</v>
      </c>
      <c r="AZ1466">
        <v>1</v>
      </c>
      <c r="BA1466">
        <v>1</v>
      </c>
      <c r="BB1466">
        <v>1</v>
      </c>
      <c r="BC1466">
        <v>1</v>
      </c>
      <c r="BD1466">
        <v>1</v>
      </c>
      <c r="BE1466">
        <v>1</v>
      </c>
      <c r="BF1466">
        <v>1</v>
      </c>
      <c r="BG1466">
        <v>1</v>
      </c>
      <c r="BH1466">
        <v>1</v>
      </c>
      <c r="BI1466">
        <v>1</v>
      </c>
      <c r="BJ1466">
        <v>1</v>
      </c>
      <c r="BK1466">
        <v>1</v>
      </c>
      <c r="BL1466">
        <v>1</v>
      </c>
      <c r="BM1466">
        <v>1</v>
      </c>
      <c r="BN1466">
        <v>1</v>
      </c>
      <c r="BO1466">
        <v>1</v>
      </c>
      <c r="BP1466">
        <v>1</v>
      </c>
      <c r="BQ1466">
        <v>1</v>
      </c>
      <c r="BR1466">
        <v>1</v>
      </c>
      <c r="BS1466">
        <v>1</v>
      </c>
      <c r="BT1466">
        <v>1</v>
      </c>
      <c r="BU1466">
        <v>1</v>
      </c>
      <c r="BV1466">
        <v>1</v>
      </c>
      <c r="BW1466">
        <v>0</v>
      </c>
    </row>
    <row r="1467" spans="1:75" x14ac:dyDescent="0.25">
      <c r="A1467">
        <v>2449000</v>
      </c>
      <c r="B1467">
        <v>2</v>
      </c>
      <c r="C1467" s="1">
        <v>35765</v>
      </c>
      <c r="D1467">
        <v>1</v>
      </c>
      <c r="E1467">
        <v>22.3</v>
      </c>
      <c r="F1467">
        <v>88.8</v>
      </c>
      <c r="G1467">
        <v>24</v>
      </c>
      <c r="H1467">
        <v>7</v>
      </c>
      <c r="I1467">
        <v>1</v>
      </c>
      <c r="J1467">
        <v>1</v>
      </c>
      <c r="K1467">
        <v>0</v>
      </c>
      <c r="L1467">
        <v>810.59997558593795</v>
      </c>
      <c r="M1467">
        <v>1</v>
      </c>
      <c r="N1467">
        <v>0</v>
      </c>
      <c r="O1467">
        <v>0</v>
      </c>
      <c r="P1467">
        <v>0</v>
      </c>
      <c r="Q1467">
        <v>0.8</v>
      </c>
      <c r="R1467">
        <v>0</v>
      </c>
      <c r="S1467">
        <v>0</v>
      </c>
      <c r="T1467">
        <v>19.100000000000001</v>
      </c>
      <c r="U1467">
        <v>0</v>
      </c>
      <c r="V1467">
        <v>0</v>
      </c>
      <c r="W1467">
        <v>0</v>
      </c>
      <c r="X1467">
        <v>0</v>
      </c>
      <c r="Y1467">
        <v>0</v>
      </c>
      <c r="Z1467">
        <v>0</v>
      </c>
      <c r="AA1467">
        <v>0</v>
      </c>
      <c r="AB1467">
        <v>0</v>
      </c>
      <c r="AC1467">
        <v>0</v>
      </c>
      <c r="AD1467">
        <v>0</v>
      </c>
      <c r="AE1467">
        <v>0</v>
      </c>
      <c r="AF1467">
        <v>0</v>
      </c>
      <c r="AG1467">
        <v>0</v>
      </c>
      <c r="AH1467">
        <v>0</v>
      </c>
      <c r="AI1467">
        <v>2.2000000000000002</v>
      </c>
      <c r="AJ1467">
        <v>18</v>
      </c>
      <c r="AK1467">
        <v>22.3</v>
      </c>
      <c r="AL1467">
        <v>11.5</v>
      </c>
      <c r="AM1467">
        <v>0</v>
      </c>
      <c r="AN1467">
        <v>0</v>
      </c>
      <c r="AO1467">
        <v>0</v>
      </c>
      <c r="AP1467">
        <v>14.9</v>
      </c>
      <c r="AQ1467">
        <v>0</v>
      </c>
      <c r="AR1467">
        <v>0</v>
      </c>
      <c r="AS1467">
        <v>1</v>
      </c>
      <c r="AT1467">
        <v>1</v>
      </c>
      <c r="AU1467">
        <v>1</v>
      </c>
      <c r="AV1467">
        <v>1</v>
      </c>
      <c r="AW1467">
        <v>1</v>
      </c>
      <c r="AX1467">
        <v>1</v>
      </c>
      <c r="AY1467">
        <v>1</v>
      </c>
      <c r="AZ1467">
        <v>1</v>
      </c>
      <c r="BA1467">
        <v>1</v>
      </c>
      <c r="BB1467">
        <v>1</v>
      </c>
      <c r="BC1467">
        <v>1</v>
      </c>
      <c r="BD1467">
        <v>1</v>
      </c>
      <c r="BE1467">
        <v>1</v>
      </c>
      <c r="BF1467">
        <v>1</v>
      </c>
      <c r="BG1467">
        <v>1</v>
      </c>
      <c r="BH1467">
        <v>1</v>
      </c>
      <c r="BI1467">
        <v>1</v>
      </c>
      <c r="BJ1467">
        <v>1</v>
      </c>
      <c r="BK1467">
        <v>1</v>
      </c>
      <c r="BL1467">
        <v>1</v>
      </c>
      <c r="BM1467">
        <v>1</v>
      </c>
      <c r="BN1467">
        <v>1</v>
      </c>
      <c r="BO1467">
        <v>1</v>
      </c>
      <c r="BP1467">
        <v>1</v>
      </c>
      <c r="BQ1467">
        <v>1</v>
      </c>
      <c r="BR1467">
        <v>1</v>
      </c>
      <c r="BS1467">
        <v>1</v>
      </c>
      <c r="BT1467">
        <v>1</v>
      </c>
      <c r="BU1467">
        <v>1</v>
      </c>
      <c r="BV1467">
        <v>1</v>
      </c>
      <c r="BW1467">
        <v>1</v>
      </c>
    </row>
    <row r="1468" spans="1:75" x14ac:dyDescent="0.25">
      <c r="A1468">
        <v>2449000</v>
      </c>
      <c r="B1468">
        <v>2</v>
      </c>
      <c r="C1468" s="1">
        <v>35796</v>
      </c>
      <c r="D1468">
        <v>1</v>
      </c>
      <c r="E1468">
        <v>58.2</v>
      </c>
      <c r="F1468">
        <v>141.5</v>
      </c>
      <c r="G1468">
        <v>8</v>
      </c>
      <c r="H1468">
        <v>7</v>
      </c>
      <c r="I1468">
        <v>1</v>
      </c>
      <c r="J1468">
        <v>1</v>
      </c>
      <c r="K1468">
        <v>0</v>
      </c>
      <c r="L1468">
        <v>1156.5</v>
      </c>
      <c r="M1468">
        <v>2</v>
      </c>
      <c r="N1468">
        <v>0</v>
      </c>
      <c r="O1468">
        <v>0</v>
      </c>
      <c r="P1468">
        <v>10.8</v>
      </c>
      <c r="Q1468">
        <v>0</v>
      </c>
      <c r="R1468">
        <v>0</v>
      </c>
      <c r="S1468">
        <v>22.6</v>
      </c>
      <c r="T1468">
        <v>33</v>
      </c>
      <c r="U1468">
        <v>58.2</v>
      </c>
      <c r="V1468">
        <v>0</v>
      </c>
      <c r="W1468">
        <v>0</v>
      </c>
      <c r="X1468">
        <v>0</v>
      </c>
      <c r="Y1468">
        <v>0</v>
      </c>
      <c r="Z1468">
        <v>0</v>
      </c>
      <c r="AA1468">
        <v>0</v>
      </c>
      <c r="AB1468">
        <v>0</v>
      </c>
      <c r="AC1468">
        <v>0</v>
      </c>
      <c r="AD1468">
        <v>0</v>
      </c>
      <c r="AE1468">
        <v>0</v>
      </c>
      <c r="AF1468">
        <v>0</v>
      </c>
      <c r="AG1468">
        <v>0</v>
      </c>
      <c r="AH1468">
        <v>0</v>
      </c>
      <c r="AI1468">
        <v>0</v>
      </c>
      <c r="AJ1468">
        <v>0</v>
      </c>
      <c r="AK1468">
        <v>0</v>
      </c>
      <c r="AL1468">
        <v>0.8</v>
      </c>
      <c r="AM1468">
        <v>0</v>
      </c>
      <c r="AN1468">
        <v>0</v>
      </c>
      <c r="AO1468">
        <v>0</v>
      </c>
      <c r="AP1468">
        <v>0</v>
      </c>
      <c r="AQ1468">
        <v>9</v>
      </c>
      <c r="AR1468">
        <v>7.1</v>
      </c>
      <c r="AS1468">
        <v>1</v>
      </c>
      <c r="AT1468">
        <v>1</v>
      </c>
      <c r="AU1468">
        <v>1</v>
      </c>
      <c r="AV1468">
        <v>1</v>
      </c>
      <c r="AW1468">
        <v>1</v>
      </c>
      <c r="AX1468">
        <v>1</v>
      </c>
      <c r="AY1468">
        <v>1</v>
      </c>
      <c r="AZ1468">
        <v>1</v>
      </c>
      <c r="BA1468">
        <v>1</v>
      </c>
      <c r="BB1468">
        <v>1</v>
      </c>
      <c r="BC1468">
        <v>1</v>
      </c>
      <c r="BD1468">
        <v>1</v>
      </c>
      <c r="BE1468">
        <v>1</v>
      </c>
      <c r="BF1468">
        <v>1</v>
      </c>
      <c r="BG1468">
        <v>1</v>
      </c>
      <c r="BH1468">
        <v>1</v>
      </c>
      <c r="BI1468">
        <v>1</v>
      </c>
      <c r="BJ1468">
        <v>1</v>
      </c>
      <c r="BK1468">
        <v>1</v>
      </c>
      <c r="BL1468">
        <v>1</v>
      </c>
      <c r="BM1468">
        <v>1</v>
      </c>
      <c r="BN1468">
        <v>1</v>
      </c>
      <c r="BO1468">
        <v>1</v>
      </c>
      <c r="BP1468">
        <v>1</v>
      </c>
      <c r="BQ1468">
        <v>1</v>
      </c>
      <c r="BR1468">
        <v>1</v>
      </c>
      <c r="BS1468">
        <v>1</v>
      </c>
      <c r="BT1468">
        <v>1</v>
      </c>
      <c r="BU1468">
        <v>1</v>
      </c>
      <c r="BV1468">
        <v>1</v>
      </c>
      <c r="BW1468">
        <v>1</v>
      </c>
    </row>
    <row r="1469" spans="1:75" x14ac:dyDescent="0.25">
      <c r="A1469">
        <v>2449000</v>
      </c>
      <c r="B1469">
        <v>2</v>
      </c>
      <c r="C1469" s="1">
        <v>35827</v>
      </c>
      <c r="D1469">
        <v>1</v>
      </c>
      <c r="F1469">
        <v>148</v>
      </c>
      <c r="J1469">
        <v>2</v>
      </c>
      <c r="K1469">
        <v>0</v>
      </c>
      <c r="L1469">
        <v>1156.5</v>
      </c>
      <c r="M1469">
        <v>2</v>
      </c>
      <c r="N1469">
        <v>0.8</v>
      </c>
      <c r="O1469">
        <v>1.1000000000000001</v>
      </c>
      <c r="R1469">
        <v>0</v>
      </c>
      <c r="S1469">
        <v>0</v>
      </c>
      <c r="T1469">
        <v>0</v>
      </c>
      <c r="U1469">
        <v>0</v>
      </c>
      <c r="V1469">
        <v>0</v>
      </c>
      <c r="W1469">
        <v>0</v>
      </c>
      <c r="X1469">
        <v>10.6</v>
      </c>
      <c r="Y1469">
        <v>0</v>
      </c>
      <c r="Z1469">
        <v>0</v>
      </c>
      <c r="AA1469">
        <v>0</v>
      </c>
      <c r="AB1469">
        <v>0.3</v>
      </c>
      <c r="AC1469">
        <v>0</v>
      </c>
      <c r="AD1469">
        <v>0</v>
      </c>
      <c r="AE1469">
        <v>0</v>
      </c>
      <c r="AF1469">
        <v>0</v>
      </c>
      <c r="AG1469">
        <v>0</v>
      </c>
      <c r="AH1469">
        <v>0</v>
      </c>
      <c r="AI1469">
        <v>0</v>
      </c>
      <c r="AJ1469">
        <v>0</v>
      </c>
      <c r="AK1469">
        <v>0</v>
      </c>
      <c r="AL1469">
        <v>0</v>
      </c>
      <c r="AM1469">
        <v>20.2</v>
      </c>
      <c r="AN1469">
        <v>11</v>
      </c>
      <c r="AO1469">
        <v>25.6</v>
      </c>
      <c r="AS1469">
        <v>1</v>
      </c>
      <c r="AT1469">
        <v>1</v>
      </c>
      <c r="AU1469">
        <v>1</v>
      </c>
      <c r="AV1469">
        <v>1</v>
      </c>
      <c r="AW1469">
        <v>1</v>
      </c>
      <c r="AX1469">
        <v>1</v>
      </c>
      <c r="AY1469">
        <v>1</v>
      </c>
      <c r="AZ1469">
        <v>1</v>
      </c>
      <c r="BA1469">
        <v>1</v>
      </c>
      <c r="BB1469">
        <v>1</v>
      </c>
      <c r="BC1469">
        <v>1</v>
      </c>
      <c r="BD1469">
        <v>1</v>
      </c>
      <c r="BE1469">
        <v>1</v>
      </c>
      <c r="BF1469">
        <v>1</v>
      </c>
      <c r="BG1469">
        <v>1</v>
      </c>
      <c r="BH1469">
        <v>1</v>
      </c>
      <c r="BI1469">
        <v>1</v>
      </c>
      <c r="BJ1469">
        <v>1</v>
      </c>
      <c r="BK1469">
        <v>1</v>
      </c>
      <c r="BL1469">
        <v>1</v>
      </c>
      <c r="BM1469">
        <v>1</v>
      </c>
      <c r="BN1469">
        <v>1</v>
      </c>
      <c r="BO1469">
        <v>1</v>
      </c>
      <c r="BP1469">
        <v>1</v>
      </c>
      <c r="BQ1469">
        <v>1</v>
      </c>
      <c r="BR1469">
        <v>1</v>
      </c>
      <c r="BS1469">
        <v>1</v>
      </c>
      <c r="BT1469">
        <v>1</v>
      </c>
      <c r="BU1469">
        <v>0</v>
      </c>
      <c r="BV1469">
        <v>0</v>
      </c>
      <c r="BW1469">
        <v>0</v>
      </c>
    </row>
    <row r="1470" spans="1:75" x14ac:dyDescent="0.25">
      <c r="A1470">
        <v>2449000</v>
      </c>
      <c r="B1470">
        <v>2</v>
      </c>
      <c r="C1470" s="1">
        <v>35855</v>
      </c>
      <c r="D1470">
        <v>1</v>
      </c>
      <c r="F1470">
        <v>264.39999999999998</v>
      </c>
      <c r="J1470">
        <v>2</v>
      </c>
      <c r="K1470">
        <v>0</v>
      </c>
      <c r="L1470">
        <v>1156.5</v>
      </c>
      <c r="M1470">
        <v>2</v>
      </c>
      <c r="N1470">
        <v>28.4</v>
      </c>
      <c r="Q1470">
        <v>0</v>
      </c>
      <c r="R1470">
        <v>0</v>
      </c>
      <c r="S1470">
        <v>0</v>
      </c>
      <c r="T1470">
        <v>0</v>
      </c>
      <c r="U1470">
        <v>0</v>
      </c>
      <c r="V1470">
        <v>0</v>
      </c>
      <c r="W1470">
        <v>0</v>
      </c>
      <c r="X1470">
        <v>0</v>
      </c>
      <c r="Y1470">
        <v>0</v>
      </c>
      <c r="Z1470">
        <v>0</v>
      </c>
      <c r="AA1470">
        <v>0</v>
      </c>
      <c r="AB1470">
        <v>0</v>
      </c>
      <c r="AC1470">
        <v>0</v>
      </c>
      <c r="AD1470">
        <v>0</v>
      </c>
      <c r="AE1470">
        <v>6.6</v>
      </c>
      <c r="AF1470">
        <v>11.6</v>
      </c>
      <c r="AG1470">
        <v>0</v>
      </c>
      <c r="AH1470">
        <v>0</v>
      </c>
      <c r="AI1470">
        <v>0</v>
      </c>
      <c r="AJ1470">
        <v>0</v>
      </c>
      <c r="AK1470">
        <v>0</v>
      </c>
      <c r="AL1470">
        <v>0</v>
      </c>
      <c r="AM1470">
        <v>0</v>
      </c>
      <c r="AN1470">
        <v>0</v>
      </c>
      <c r="AO1470">
        <v>0</v>
      </c>
      <c r="AP1470">
        <v>0.3</v>
      </c>
      <c r="AQ1470">
        <v>0.9</v>
      </c>
      <c r="AR1470">
        <v>0</v>
      </c>
      <c r="AS1470">
        <v>1</v>
      </c>
      <c r="AT1470">
        <v>1</v>
      </c>
      <c r="AU1470">
        <v>1</v>
      </c>
      <c r="AV1470">
        <v>1</v>
      </c>
      <c r="AW1470">
        <v>1</v>
      </c>
      <c r="AX1470">
        <v>1</v>
      </c>
      <c r="AY1470">
        <v>1</v>
      </c>
      <c r="AZ1470">
        <v>1</v>
      </c>
      <c r="BA1470">
        <v>1</v>
      </c>
      <c r="BB1470">
        <v>1</v>
      </c>
      <c r="BC1470">
        <v>1</v>
      </c>
      <c r="BD1470">
        <v>1</v>
      </c>
      <c r="BE1470">
        <v>1</v>
      </c>
      <c r="BF1470">
        <v>1</v>
      </c>
      <c r="BG1470">
        <v>1</v>
      </c>
      <c r="BH1470">
        <v>1</v>
      </c>
      <c r="BI1470">
        <v>1</v>
      </c>
      <c r="BJ1470">
        <v>1</v>
      </c>
      <c r="BK1470">
        <v>1</v>
      </c>
      <c r="BL1470">
        <v>1</v>
      </c>
      <c r="BM1470">
        <v>1</v>
      </c>
      <c r="BN1470">
        <v>1</v>
      </c>
      <c r="BO1470">
        <v>1</v>
      </c>
      <c r="BP1470">
        <v>1</v>
      </c>
      <c r="BQ1470">
        <v>1</v>
      </c>
      <c r="BR1470">
        <v>1</v>
      </c>
      <c r="BS1470">
        <v>1</v>
      </c>
      <c r="BT1470">
        <v>1</v>
      </c>
      <c r="BU1470">
        <v>1</v>
      </c>
      <c r="BV1470">
        <v>1</v>
      </c>
      <c r="BW1470">
        <v>1</v>
      </c>
    </row>
    <row r="1471" spans="1:75" x14ac:dyDescent="0.25">
      <c r="A1471">
        <v>2449000</v>
      </c>
      <c r="B1471">
        <v>2</v>
      </c>
      <c r="C1471" s="1">
        <v>35886</v>
      </c>
      <c r="D1471">
        <v>1</v>
      </c>
      <c r="F1471">
        <v>119</v>
      </c>
      <c r="J1471">
        <v>2</v>
      </c>
      <c r="K1471">
        <v>0</v>
      </c>
      <c r="L1471">
        <v>1156.5</v>
      </c>
      <c r="M1471">
        <v>2</v>
      </c>
      <c r="N1471">
        <v>32</v>
      </c>
      <c r="Q1471">
        <v>0</v>
      </c>
      <c r="R1471">
        <v>0</v>
      </c>
      <c r="S1471">
        <v>0</v>
      </c>
      <c r="T1471">
        <v>0</v>
      </c>
      <c r="U1471">
        <v>0</v>
      </c>
      <c r="V1471">
        <v>0</v>
      </c>
      <c r="W1471">
        <v>0</v>
      </c>
      <c r="X1471">
        <v>0</v>
      </c>
      <c r="Y1471">
        <v>0</v>
      </c>
      <c r="Z1471">
        <v>0</v>
      </c>
      <c r="AA1471">
        <v>0</v>
      </c>
      <c r="AB1471">
        <v>0</v>
      </c>
      <c r="AC1471">
        <v>0</v>
      </c>
      <c r="AD1471">
        <v>0.9</v>
      </c>
      <c r="AE1471">
        <v>0</v>
      </c>
      <c r="AF1471">
        <v>0</v>
      </c>
      <c r="AG1471">
        <v>0</v>
      </c>
      <c r="AH1471">
        <v>0</v>
      </c>
      <c r="AI1471">
        <v>0</v>
      </c>
      <c r="AJ1471">
        <v>0</v>
      </c>
      <c r="AK1471">
        <v>0</v>
      </c>
      <c r="AL1471">
        <v>0</v>
      </c>
      <c r="AM1471">
        <v>0</v>
      </c>
      <c r="AN1471">
        <v>21.6</v>
      </c>
      <c r="AO1471">
        <v>0</v>
      </c>
      <c r="AP1471">
        <v>0</v>
      </c>
      <c r="AQ1471">
        <v>0</v>
      </c>
      <c r="AS1471">
        <v>1</v>
      </c>
      <c r="AT1471">
        <v>1</v>
      </c>
      <c r="AU1471">
        <v>1</v>
      </c>
      <c r="AV1471">
        <v>1</v>
      </c>
      <c r="AW1471">
        <v>1</v>
      </c>
      <c r="AX1471">
        <v>1</v>
      </c>
      <c r="AY1471">
        <v>1</v>
      </c>
      <c r="AZ1471">
        <v>1</v>
      </c>
      <c r="BA1471">
        <v>1</v>
      </c>
      <c r="BB1471">
        <v>1</v>
      </c>
      <c r="BC1471">
        <v>1</v>
      </c>
      <c r="BD1471">
        <v>1</v>
      </c>
      <c r="BE1471">
        <v>1</v>
      </c>
      <c r="BF1471">
        <v>1</v>
      </c>
      <c r="BG1471">
        <v>1</v>
      </c>
      <c r="BH1471">
        <v>1</v>
      </c>
      <c r="BI1471">
        <v>1</v>
      </c>
      <c r="BJ1471">
        <v>1</v>
      </c>
      <c r="BK1471">
        <v>1</v>
      </c>
      <c r="BL1471">
        <v>1</v>
      </c>
      <c r="BM1471">
        <v>1</v>
      </c>
      <c r="BN1471">
        <v>1</v>
      </c>
      <c r="BO1471">
        <v>1</v>
      </c>
      <c r="BP1471">
        <v>1</v>
      </c>
      <c r="BQ1471">
        <v>1</v>
      </c>
      <c r="BR1471">
        <v>1</v>
      </c>
      <c r="BS1471">
        <v>1</v>
      </c>
      <c r="BT1471">
        <v>1</v>
      </c>
      <c r="BU1471">
        <v>1</v>
      </c>
      <c r="BV1471">
        <v>1</v>
      </c>
      <c r="BW1471">
        <v>0</v>
      </c>
    </row>
    <row r="1472" spans="1:75" x14ac:dyDescent="0.25">
      <c r="A1472">
        <v>2449000</v>
      </c>
      <c r="B1472">
        <v>2</v>
      </c>
      <c r="C1472" s="1">
        <v>35916</v>
      </c>
      <c r="D1472">
        <v>1</v>
      </c>
      <c r="E1472">
        <v>11</v>
      </c>
      <c r="F1472">
        <v>20.8</v>
      </c>
      <c r="G1472">
        <v>4</v>
      </c>
      <c r="H1472">
        <v>2</v>
      </c>
      <c r="I1472">
        <v>1</v>
      </c>
      <c r="J1472">
        <v>1</v>
      </c>
      <c r="K1472">
        <v>0</v>
      </c>
      <c r="L1472">
        <v>1156.5</v>
      </c>
      <c r="M1472">
        <v>2</v>
      </c>
      <c r="N1472">
        <v>0</v>
      </c>
      <c r="O1472">
        <v>0</v>
      </c>
      <c r="P1472">
        <v>0</v>
      </c>
      <c r="Q1472">
        <v>11</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9.8000000000000007</v>
      </c>
      <c r="AQ1472">
        <v>0</v>
      </c>
      <c r="AR1472">
        <v>0</v>
      </c>
      <c r="AS1472">
        <v>1</v>
      </c>
      <c r="AT1472">
        <v>1</v>
      </c>
      <c r="AU1472">
        <v>1</v>
      </c>
      <c r="AV1472">
        <v>1</v>
      </c>
      <c r="AW1472">
        <v>1</v>
      </c>
      <c r="AX1472">
        <v>1</v>
      </c>
      <c r="AY1472">
        <v>1</v>
      </c>
      <c r="AZ1472">
        <v>1</v>
      </c>
      <c r="BA1472">
        <v>1</v>
      </c>
      <c r="BB1472">
        <v>1</v>
      </c>
      <c r="BC1472">
        <v>1</v>
      </c>
      <c r="BD1472">
        <v>1</v>
      </c>
      <c r="BE1472">
        <v>1</v>
      </c>
      <c r="BF1472">
        <v>1</v>
      </c>
      <c r="BG1472">
        <v>1</v>
      </c>
      <c r="BH1472">
        <v>1</v>
      </c>
      <c r="BI1472">
        <v>1</v>
      </c>
      <c r="BJ1472">
        <v>1</v>
      </c>
      <c r="BK1472">
        <v>1</v>
      </c>
      <c r="BL1472">
        <v>1</v>
      </c>
      <c r="BM1472">
        <v>1</v>
      </c>
      <c r="BN1472">
        <v>1</v>
      </c>
      <c r="BO1472">
        <v>1</v>
      </c>
      <c r="BP1472">
        <v>1</v>
      </c>
      <c r="BQ1472">
        <v>1</v>
      </c>
      <c r="BR1472">
        <v>1</v>
      </c>
      <c r="BS1472">
        <v>1</v>
      </c>
      <c r="BT1472">
        <v>1</v>
      </c>
      <c r="BU1472">
        <v>1</v>
      </c>
      <c r="BV1472">
        <v>1</v>
      </c>
      <c r="BW1472">
        <v>1</v>
      </c>
    </row>
    <row r="1473" spans="1:75" x14ac:dyDescent="0.25">
      <c r="A1473">
        <v>2449000</v>
      </c>
      <c r="B1473">
        <v>2</v>
      </c>
      <c r="C1473" s="1">
        <v>35947</v>
      </c>
      <c r="D1473">
        <v>1</v>
      </c>
      <c r="E1473">
        <v>29.6</v>
      </c>
      <c r="F1473">
        <v>29.6</v>
      </c>
      <c r="G1473">
        <v>19</v>
      </c>
      <c r="H1473">
        <v>1</v>
      </c>
      <c r="I1473">
        <v>1</v>
      </c>
      <c r="J1473">
        <v>1</v>
      </c>
      <c r="K1473">
        <v>0</v>
      </c>
      <c r="L1473">
        <v>1620.59997558594</v>
      </c>
      <c r="M1473">
        <v>2</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29.6</v>
      </c>
      <c r="AG1473">
        <v>0</v>
      </c>
      <c r="AH1473">
        <v>0</v>
      </c>
      <c r="AI1473">
        <v>0</v>
      </c>
      <c r="AJ1473">
        <v>0</v>
      </c>
      <c r="AK1473">
        <v>0</v>
      </c>
      <c r="AL1473">
        <v>0</v>
      </c>
      <c r="AM1473">
        <v>0</v>
      </c>
      <c r="AN1473">
        <v>0</v>
      </c>
      <c r="AO1473">
        <v>0</v>
      </c>
      <c r="AP1473">
        <v>0</v>
      </c>
      <c r="AQ1473">
        <v>0</v>
      </c>
      <c r="AS1473">
        <v>1</v>
      </c>
      <c r="AT1473">
        <v>1</v>
      </c>
      <c r="AU1473">
        <v>1</v>
      </c>
      <c r="AV1473">
        <v>1</v>
      </c>
      <c r="AW1473">
        <v>1</v>
      </c>
      <c r="AX1473">
        <v>1</v>
      </c>
      <c r="AY1473">
        <v>1</v>
      </c>
      <c r="AZ1473">
        <v>1</v>
      </c>
      <c r="BA1473">
        <v>1</v>
      </c>
      <c r="BB1473">
        <v>1</v>
      </c>
      <c r="BC1473">
        <v>1</v>
      </c>
      <c r="BD1473">
        <v>1</v>
      </c>
      <c r="BE1473">
        <v>1</v>
      </c>
      <c r="BF1473">
        <v>1</v>
      </c>
      <c r="BG1473">
        <v>1</v>
      </c>
      <c r="BH1473">
        <v>1</v>
      </c>
      <c r="BI1473">
        <v>1</v>
      </c>
      <c r="BJ1473">
        <v>1</v>
      </c>
      <c r="BK1473">
        <v>1</v>
      </c>
      <c r="BL1473">
        <v>1</v>
      </c>
      <c r="BM1473">
        <v>1</v>
      </c>
      <c r="BN1473">
        <v>1</v>
      </c>
      <c r="BO1473">
        <v>1</v>
      </c>
      <c r="BP1473">
        <v>1</v>
      </c>
      <c r="BQ1473">
        <v>1</v>
      </c>
      <c r="BR1473">
        <v>1</v>
      </c>
      <c r="BS1473">
        <v>1</v>
      </c>
      <c r="BT1473">
        <v>1</v>
      </c>
      <c r="BU1473">
        <v>1</v>
      </c>
      <c r="BV1473">
        <v>1</v>
      </c>
      <c r="BW1473">
        <v>0</v>
      </c>
    </row>
    <row r="1474" spans="1:75" x14ac:dyDescent="0.25">
      <c r="A1474">
        <v>2449000</v>
      </c>
      <c r="B1474">
        <v>2</v>
      </c>
      <c r="C1474" s="1">
        <v>35977</v>
      </c>
      <c r="D1474">
        <v>1</v>
      </c>
      <c r="E1474">
        <v>18.600000000000001</v>
      </c>
      <c r="F1474">
        <v>25.2</v>
      </c>
      <c r="G1474">
        <v>9</v>
      </c>
      <c r="H1474">
        <v>2</v>
      </c>
      <c r="I1474">
        <v>1</v>
      </c>
      <c r="J1474">
        <v>1</v>
      </c>
      <c r="K1474">
        <v>0</v>
      </c>
      <c r="L1474">
        <v>1620.59997558594</v>
      </c>
      <c r="M1474">
        <v>2</v>
      </c>
      <c r="N1474">
        <v>0</v>
      </c>
      <c r="O1474">
        <v>0</v>
      </c>
      <c r="P1474">
        <v>0</v>
      </c>
      <c r="Q1474">
        <v>0</v>
      </c>
      <c r="R1474">
        <v>0</v>
      </c>
      <c r="S1474">
        <v>0</v>
      </c>
      <c r="T1474">
        <v>0</v>
      </c>
      <c r="U1474">
        <v>0</v>
      </c>
      <c r="V1474">
        <v>18.600000000000001</v>
      </c>
      <c r="W1474">
        <v>0</v>
      </c>
      <c r="X1474">
        <v>0</v>
      </c>
      <c r="Y1474">
        <v>0</v>
      </c>
      <c r="Z1474">
        <v>0</v>
      </c>
      <c r="AA1474">
        <v>0</v>
      </c>
      <c r="AB1474">
        <v>0</v>
      </c>
      <c r="AC1474">
        <v>0</v>
      </c>
      <c r="AD1474">
        <v>0</v>
      </c>
      <c r="AE1474">
        <v>0</v>
      </c>
      <c r="AF1474">
        <v>6.6</v>
      </c>
      <c r="AG1474">
        <v>0</v>
      </c>
      <c r="AH1474">
        <v>0</v>
      </c>
      <c r="AI1474">
        <v>0</v>
      </c>
      <c r="AJ1474">
        <v>0</v>
      </c>
      <c r="AK1474">
        <v>0</v>
      </c>
      <c r="AL1474">
        <v>0</v>
      </c>
      <c r="AM1474">
        <v>0</v>
      </c>
      <c r="AN1474">
        <v>0</v>
      </c>
      <c r="AO1474">
        <v>0</v>
      </c>
      <c r="AP1474">
        <v>0</v>
      </c>
      <c r="AQ1474">
        <v>0</v>
      </c>
      <c r="AR1474">
        <v>0</v>
      </c>
      <c r="AS1474">
        <v>1</v>
      </c>
      <c r="AT1474">
        <v>1</v>
      </c>
      <c r="AU1474">
        <v>1</v>
      </c>
      <c r="AV1474">
        <v>1</v>
      </c>
      <c r="AW1474">
        <v>1</v>
      </c>
      <c r="AX1474">
        <v>1</v>
      </c>
      <c r="AY1474">
        <v>1</v>
      </c>
      <c r="AZ1474">
        <v>1</v>
      </c>
      <c r="BA1474">
        <v>1</v>
      </c>
      <c r="BB1474">
        <v>1</v>
      </c>
      <c r="BC1474">
        <v>1</v>
      </c>
      <c r="BD1474">
        <v>1</v>
      </c>
      <c r="BE1474">
        <v>1</v>
      </c>
      <c r="BF1474">
        <v>1</v>
      </c>
      <c r="BG1474">
        <v>1</v>
      </c>
      <c r="BH1474">
        <v>1</v>
      </c>
      <c r="BI1474">
        <v>1</v>
      </c>
      <c r="BJ1474">
        <v>1</v>
      </c>
      <c r="BK1474">
        <v>1</v>
      </c>
      <c r="BL1474">
        <v>1</v>
      </c>
      <c r="BM1474">
        <v>1</v>
      </c>
      <c r="BN1474">
        <v>1</v>
      </c>
      <c r="BO1474">
        <v>1</v>
      </c>
      <c r="BP1474">
        <v>1</v>
      </c>
      <c r="BQ1474">
        <v>1</v>
      </c>
      <c r="BR1474">
        <v>1</v>
      </c>
      <c r="BS1474">
        <v>1</v>
      </c>
      <c r="BT1474">
        <v>1</v>
      </c>
      <c r="BU1474">
        <v>1</v>
      </c>
      <c r="BV1474">
        <v>1</v>
      </c>
      <c r="BW1474">
        <v>1</v>
      </c>
    </row>
    <row r="1475" spans="1:75" x14ac:dyDescent="0.25">
      <c r="A1475">
        <v>2449000</v>
      </c>
      <c r="B1475">
        <v>2</v>
      </c>
      <c r="C1475" s="1">
        <v>36008</v>
      </c>
      <c r="D1475">
        <v>1</v>
      </c>
      <c r="F1475">
        <v>106</v>
      </c>
      <c r="J1475">
        <v>2</v>
      </c>
      <c r="K1475">
        <v>0</v>
      </c>
      <c r="L1475">
        <v>1156.5</v>
      </c>
      <c r="M1475">
        <v>2</v>
      </c>
      <c r="P1475">
        <v>0</v>
      </c>
      <c r="Q1475">
        <v>0</v>
      </c>
      <c r="R1475">
        <v>9.8000000000000007</v>
      </c>
      <c r="S1475">
        <v>0</v>
      </c>
      <c r="T1475">
        <v>0</v>
      </c>
      <c r="U1475">
        <v>0</v>
      </c>
      <c r="V1475">
        <v>0</v>
      </c>
      <c r="W1475">
        <v>0</v>
      </c>
      <c r="X1475">
        <v>0</v>
      </c>
      <c r="Y1475">
        <v>0</v>
      </c>
      <c r="Z1475">
        <v>0</v>
      </c>
      <c r="AA1475">
        <v>26.8</v>
      </c>
      <c r="AB1475">
        <v>0</v>
      </c>
      <c r="AC1475">
        <v>0</v>
      </c>
      <c r="AD1475">
        <v>0</v>
      </c>
      <c r="AE1475">
        <v>13.6</v>
      </c>
      <c r="AF1475">
        <v>0</v>
      </c>
      <c r="AG1475">
        <v>0</v>
      </c>
      <c r="AH1475">
        <v>0</v>
      </c>
      <c r="AI1475">
        <v>0</v>
      </c>
      <c r="AJ1475">
        <v>0</v>
      </c>
      <c r="AK1475">
        <v>0</v>
      </c>
      <c r="AL1475">
        <v>0</v>
      </c>
      <c r="AM1475">
        <v>0</v>
      </c>
      <c r="AN1475">
        <v>0</v>
      </c>
      <c r="AO1475">
        <v>0</v>
      </c>
      <c r="AP1475">
        <v>0</v>
      </c>
      <c r="AQ1475">
        <v>0</v>
      </c>
      <c r="AR1475">
        <v>0</v>
      </c>
      <c r="AS1475">
        <v>1</v>
      </c>
      <c r="AT1475">
        <v>1</v>
      </c>
      <c r="AU1475">
        <v>1</v>
      </c>
      <c r="AV1475">
        <v>1</v>
      </c>
      <c r="AW1475">
        <v>1</v>
      </c>
      <c r="AX1475">
        <v>1</v>
      </c>
      <c r="AY1475">
        <v>1</v>
      </c>
      <c r="AZ1475">
        <v>1</v>
      </c>
      <c r="BA1475">
        <v>1</v>
      </c>
      <c r="BB1475">
        <v>1</v>
      </c>
      <c r="BC1475">
        <v>1</v>
      </c>
      <c r="BD1475">
        <v>1</v>
      </c>
      <c r="BE1475">
        <v>1</v>
      </c>
      <c r="BF1475">
        <v>1</v>
      </c>
      <c r="BG1475">
        <v>1</v>
      </c>
      <c r="BH1475">
        <v>1</v>
      </c>
      <c r="BI1475">
        <v>1</v>
      </c>
      <c r="BJ1475">
        <v>1</v>
      </c>
      <c r="BK1475">
        <v>1</v>
      </c>
      <c r="BL1475">
        <v>1</v>
      </c>
      <c r="BM1475">
        <v>1</v>
      </c>
      <c r="BN1475">
        <v>1</v>
      </c>
      <c r="BO1475">
        <v>1</v>
      </c>
      <c r="BP1475">
        <v>1</v>
      </c>
      <c r="BQ1475">
        <v>1</v>
      </c>
      <c r="BR1475">
        <v>1</v>
      </c>
      <c r="BS1475">
        <v>1</v>
      </c>
      <c r="BT1475">
        <v>1</v>
      </c>
      <c r="BU1475">
        <v>1</v>
      </c>
      <c r="BV1475">
        <v>1</v>
      </c>
      <c r="BW1475">
        <v>1</v>
      </c>
    </row>
    <row r="1476" spans="1:75" x14ac:dyDescent="0.25">
      <c r="A1476">
        <v>2449000</v>
      </c>
      <c r="B1476">
        <v>2</v>
      </c>
      <c r="C1476" s="1">
        <v>36039</v>
      </c>
      <c r="D1476">
        <v>1</v>
      </c>
      <c r="E1476">
        <v>89.6</v>
      </c>
      <c r="F1476">
        <v>338.9</v>
      </c>
      <c r="G1476">
        <v>20</v>
      </c>
      <c r="H1476">
        <v>12</v>
      </c>
      <c r="I1476">
        <v>1</v>
      </c>
      <c r="J1476">
        <v>1</v>
      </c>
      <c r="K1476">
        <v>0</v>
      </c>
      <c r="L1476">
        <v>1620.59997558594</v>
      </c>
      <c r="M1476">
        <v>2</v>
      </c>
      <c r="N1476">
        <v>21</v>
      </c>
      <c r="O1476">
        <v>0</v>
      </c>
      <c r="P1476">
        <v>0</v>
      </c>
      <c r="Q1476">
        <v>0</v>
      </c>
      <c r="R1476">
        <v>0</v>
      </c>
      <c r="S1476">
        <v>0.3</v>
      </c>
      <c r="T1476">
        <v>0</v>
      </c>
      <c r="U1476">
        <v>70.5</v>
      </c>
      <c r="V1476">
        <v>0</v>
      </c>
      <c r="W1476">
        <v>0.9</v>
      </c>
      <c r="X1476">
        <v>0</v>
      </c>
      <c r="Y1476">
        <v>0</v>
      </c>
      <c r="Z1476">
        <v>27</v>
      </c>
      <c r="AA1476">
        <v>0</v>
      </c>
      <c r="AB1476">
        <v>0</v>
      </c>
      <c r="AC1476">
        <v>18.600000000000001</v>
      </c>
      <c r="AD1476">
        <v>0</v>
      </c>
      <c r="AE1476">
        <v>20.6</v>
      </c>
      <c r="AF1476">
        <v>33.4</v>
      </c>
      <c r="AG1476">
        <v>89.6</v>
      </c>
      <c r="AH1476">
        <v>0</v>
      </c>
      <c r="AI1476">
        <v>0</v>
      </c>
      <c r="AJ1476">
        <v>0</v>
      </c>
      <c r="AK1476">
        <v>0</v>
      </c>
      <c r="AL1476">
        <v>0</v>
      </c>
      <c r="AM1476">
        <v>0</v>
      </c>
      <c r="AN1476">
        <v>0.8</v>
      </c>
      <c r="AO1476">
        <v>11.9</v>
      </c>
      <c r="AP1476">
        <v>44.3</v>
      </c>
      <c r="AQ1476">
        <v>0</v>
      </c>
      <c r="AS1476">
        <v>1</v>
      </c>
      <c r="AT1476">
        <v>1</v>
      </c>
      <c r="AU1476">
        <v>1</v>
      </c>
      <c r="AV1476">
        <v>1</v>
      </c>
      <c r="AW1476">
        <v>1</v>
      </c>
      <c r="AX1476">
        <v>1</v>
      </c>
      <c r="AY1476">
        <v>1</v>
      </c>
      <c r="AZ1476">
        <v>1</v>
      </c>
      <c r="BA1476">
        <v>1</v>
      </c>
      <c r="BB1476">
        <v>1</v>
      </c>
      <c r="BC1476">
        <v>1</v>
      </c>
      <c r="BD1476">
        <v>1</v>
      </c>
      <c r="BE1476">
        <v>1</v>
      </c>
      <c r="BF1476">
        <v>1</v>
      </c>
      <c r="BG1476">
        <v>1</v>
      </c>
      <c r="BH1476">
        <v>1</v>
      </c>
      <c r="BI1476">
        <v>1</v>
      </c>
      <c r="BJ1476">
        <v>1</v>
      </c>
      <c r="BK1476">
        <v>1</v>
      </c>
      <c r="BL1476">
        <v>1</v>
      </c>
      <c r="BM1476">
        <v>1</v>
      </c>
      <c r="BN1476">
        <v>1</v>
      </c>
      <c r="BO1476">
        <v>1</v>
      </c>
      <c r="BP1476">
        <v>1</v>
      </c>
      <c r="BQ1476">
        <v>1</v>
      </c>
      <c r="BR1476">
        <v>1</v>
      </c>
      <c r="BS1476">
        <v>1</v>
      </c>
      <c r="BT1476">
        <v>1</v>
      </c>
      <c r="BU1476">
        <v>1</v>
      </c>
      <c r="BV1476">
        <v>1</v>
      </c>
      <c r="BW1476">
        <v>0</v>
      </c>
    </row>
    <row r="1477" spans="1:75" x14ac:dyDescent="0.25">
      <c r="A1477">
        <v>2449000</v>
      </c>
      <c r="B1477">
        <v>2</v>
      </c>
      <c r="C1477" s="1">
        <v>36069</v>
      </c>
      <c r="D1477">
        <v>1</v>
      </c>
      <c r="E1477">
        <v>126.4</v>
      </c>
      <c r="F1477">
        <v>289.5</v>
      </c>
      <c r="G1477">
        <v>5</v>
      </c>
      <c r="H1477">
        <v>7</v>
      </c>
      <c r="I1477">
        <v>1</v>
      </c>
      <c r="J1477">
        <v>1</v>
      </c>
      <c r="K1477">
        <v>0</v>
      </c>
      <c r="L1477">
        <v>1620.59997558594</v>
      </c>
      <c r="M1477">
        <v>2</v>
      </c>
      <c r="N1477">
        <v>0</v>
      </c>
      <c r="O1477">
        <v>0</v>
      </c>
      <c r="P1477">
        <v>0</v>
      </c>
      <c r="Q1477">
        <v>0</v>
      </c>
      <c r="R1477">
        <v>126.4</v>
      </c>
      <c r="S1477">
        <v>65.599999999999994</v>
      </c>
      <c r="T1477">
        <v>17.399999999999999</v>
      </c>
      <c r="U1477">
        <v>0</v>
      </c>
      <c r="V1477">
        <v>0</v>
      </c>
      <c r="W1477">
        <v>0</v>
      </c>
      <c r="X1477">
        <v>0</v>
      </c>
      <c r="Y1477">
        <v>0.9</v>
      </c>
      <c r="Z1477">
        <v>0</v>
      </c>
      <c r="AA1477">
        <v>0</v>
      </c>
      <c r="AB1477">
        <v>0</v>
      </c>
      <c r="AC1477">
        <v>11.6</v>
      </c>
      <c r="AD1477">
        <v>0</v>
      </c>
      <c r="AE1477">
        <v>0</v>
      </c>
      <c r="AF1477">
        <v>0</v>
      </c>
      <c r="AG1477">
        <v>0</v>
      </c>
      <c r="AH1477">
        <v>0</v>
      </c>
      <c r="AI1477">
        <v>0</v>
      </c>
      <c r="AJ1477">
        <v>0</v>
      </c>
      <c r="AK1477">
        <v>44.8</v>
      </c>
      <c r="AL1477">
        <v>0</v>
      </c>
      <c r="AM1477">
        <v>22.8</v>
      </c>
      <c r="AN1477">
        <v>0</v>
      </c>
      <c r="AO1477">
        <v>0</v>
      </c>
      <c r="AP1477">
        <v>0</v>
      </c>
      <c r="AQ1477">
        <v>0</v>
      </c>
      <c r="AR1477">
        <v>0</v>
      </c>
      <c r="AS1477">
        <v>1</v>
      </c>
      <c r="AT1477">
        <v>1</v>
      </c>
      <c r="AU1477">
        <v>1</v>
      </c>
      <c r="AV1477">
        <v>1</v>
      </c>
      <c r="AW1477">
        <v>1</v>
      </c>
      <c r="AX1477">
        <v>1</v>
      </c>
      <c r="AY1477">
        <v>1</v>
      </c>
      <c r="AZ1477">
        <v>1</v>
      </c>
      <c r="BA1477">
        <v>1</v>
      </c>
      <c r="BB1477">
        <v>1</v>
      </c>
      <c r="BC1477">
        <v>1</v>
      </c>
      <c r="BD1477">
        <v>1</v>
      </c>
      <c r="BE1477">
        <v>1</v>
      </c>
      <c r="BF1477">
        <v>1</v>
      </c>
      <c r="BG1477">
        <v>1</v>
      </c>
      <c r="BH1477">
        <v>1</v>
      </c>
      <c r="BI1477">
        <v>1</v>
      </c>
      <c r="BJ1477">
        <v>1</v>
      </c>
      <c r="BK1477">
        <v>1</v>
      </c>
      <c r="BL1477">
        <v>1</v>
      </c>
      <c r="BM1477">
        <v>1</v>
      </c>
      <c r="BN1477">
        <v>1</v>
      </c>
      <c r="BO1477">
        <v>1</v>
      </c>
      <c r="BP1477">
        <v>1</v>
      </c>
      <c r="BQ1477">
        <v>1</v>
      </c>
      <c r="BR1477">
        <v>1</v>
      </c>
      <c r="BS1477">
        <v>1</v>
      </c>
      <c r="BT1477">
        <v>1</v>
      </c>
      <c r="BU1477">
        <v>1</v>
      </c>
      <c r="BV1477">
        <v>1</v>
      </c>
      <c r="BW1477">
        <v>1</v>
      </c>
    </row>
    <row r="1478" spans="1:75" x14ac:dyDescent="0.25">
      <c r="A1478">
        <v>2449000</v>
      </c>
      <c r="B1478">
        <v>2</v>
      </c>
      <c r="C1478" s="1">
        <v>36100</v>
      </c>
      <c r="D1478">
        <v>1</v>
      </c>
      <c r="E1478">
        <v>0</v>
      </c>
      <c r="F1478">
        <v>0</v>
      </c>
      <c r="G1478">
        <v>1</v>
      </c>
      <c r="I1478">
        <v>1</v>
      </c>
      <c r="J1478">
        <v>1</v>
      </c>
      <c r="K1478">
        <v>0</v>
      </c>
      <c r="L1478">
        <v>1156.5</v>
      </c>
      <c r="M1478">
        <v>2</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S1478">
        <v>1</v>
      </c>
      <c r="AT1478">
        <v>1</v>
      </c>
      <c r="AU1478">
        <v>1</v>
      </c>
      <c r="AV1478">
        <v>1</v>
      </c>
      <c r="AW1478">
        <v>1</v>
      </c>
      <c r="AX1478">
        <v>1</v>
      </c>
      <c r="AY1478">
        <v>1</v>
      </c>
      <c r="AZ1478">
        <v>1</v>
      </c>
      <c r="BA1478">
        <v>1</v>
      </c>
      <c r="BB1478">
        <v>1</v>
      </c>
      <c r="BC1478">
        <v>1</v>
      </c>
      <c r="BD1478">
        <v>1</v>
      </c>
      <c r="BE1478">
        <v>1</v>
      </c>
      <c r="BF1478">
        <v>1</v>
      </c>
      <c r="BG1478">
        <v>1</v>
      </c>
      <c r="BH1478">
        <v>1</v>
      </c>
      <c r="BI1478">
        <v>1</v>
      </c>
      <c r="BJ1478">
        <v>1</v>
      </c>
      <c r="BK1478">
        <v>1</v>
      </c>
      <c r="BL1478">
        <v>1</v>
      </c>
      <c r="BM1478">
        <v>1</v>
      </c>
      <c r="BN1478">
        <v>1</v>
      </c>
      <c r="BO1478">
        <v>1</v>
      </c>
      <c r="BP1478">
        <v>1</v>
      </c>
      <c r="BQ1478">
        <v>1</v>
      </c>
      <c r="BR1478">
        <v>1</v>
      </c>
      <c r="BS1478">
        <v>1</v>
      </c>
      <c r="BT1478">
        <v>1</v>
      </c>
      <c r="BU1478">
        <v>1</v>
      </c>
      <c r="BV1478">
        <v>1</v>
      </c>
      <c r="BW1478">
        <v>0</v>
      </c>
    </row>
    <row r="1479" spans="1:75" x14ac:dyDescent="0.25">
      <c r="A1479">
        <v>2449000</v>
      </c>
      <c r="B1479">
        <v>2</v>
      </c>
      <c r="C1479" s="1">
        <v>36130</v>
      </c>
      <c r="D1479">
        <v>1</v>
      </c>
      <c r="F1479">
        <v>127.2</v>
      </c>
      <c r="J1479">
        <v>2</v>
      </c>
      <c r="K1479">
        <v>0</v>
      </c>
      <c r="L1479">
        <v>1156.5</v>
      </c>
      <c r="M1479">
        <v>2</v>
      </c>
      <c r="P1479">
        <v>0</v>
      </c>
      <c r="Q1479">
        <v>0</v>
      </c>
      <c r="R1479">
        <v>0</v>
      </c>
      <c r="S1479">
        <v>0</v>
      </c>
      <c r="T1479">
        <v>0</v>
      </c>
      <c r="U1479">
        <v>0</v>
      </c>
      <c r="V1479">
        <v>0</v>
      </c>
      <c r="W1479">
        <v>0</v>
      </c>
      <c r="X1479">
        <v>24.9</v>
      </c>
      <c r="Y1479">
        <v>11.1</v>
      </c>
      <c r="Z1479">
        <v>0</v>
      </c>
      <c r="AA1479">
        <v>0</v>
      </c>
      <c r="AB1479">
        <v>2.2000000000000002</v>
      </c>
      <c r="AC1479">
        <v>0</v>
      </c>
      <c r="AD1479">
        <v>0</v>
      </c>
      <c r="AE1479">
        <v>0</v>
      </c>
      <c r="AF1479">
        <v>0</v>
      </c>
      <c r="AG1479">
        <v>0</v>
      </c>
      <c r="AH1479">
        <v>0</v>
      </c>
      <c r="AI1479">
        <v>4</v>
      </c>
      <c r="AJ1479">
        <v>12.4</v>
      </c>
      <c r="AK1479">
        <v>10.1</v>
      </c>
      <c r="AL1479">
        <v>0</v>
      </c>
      <c r="AM1479">
        <v>0</v>
      </c>
      <c r="AN1479">
        <v>6.4</v>
      </c>
      <c r="AO1479">
        <v>0</v>
      </c>
      <c r="AP1479">
        <v>15.8</v>
      </c>
      <c r="AQ1479">
        <v>0</v>
      </c>
      <c r="AR1479">
        <v>0</v>
      </c>
      <c r="AS1479">
        <v>2</v>
      </c>
      <c r="AT1479">
        <v>2</v>
      </c>
      <c r="AU1479">
        <v>2</v>
      </c>
      <c r="AV1479">
        <v>2</v>
      </c>
      <c r="AW1479">
        <v>2</v>
      </c>
      <c r="AX1479">
        <v>2</v>
      </c>
      <c r="AY1479">
        <v>1</v>
      </c>
      <c r="AZ1479">
        <v>1</v>
      </c>
      <c r="BA1479">
        <v>1</v>
      </c>
      <c r="BB1479">
        <v>1</v>
      </c>
      <c r="BC1479">
        <v>1</v>
      </c>
      <c r="BD1479">
        <v>1</v>
      </c>
      <c r="BE1479">
        <v>1</v>
      </c>
      <c r="BF1479">
        <v>1</v>
      </c>
      <c r="BG1479">
        <v>1</v>
      </c>
      <c r="BH1479">
        <v>1</v>
      </c>
      <c r="BI1479">
        <v>1</v>
      </c>
      <c r="BJ1479">
        <v>1</v>
      </c>
      <c r="BK1479">
        <v>1</v>
      </c>
      <c r="BL1479">
        <v>1</v>
      </c>
      <c r="BM1479">
        <v>1</v>
      </c>
      <c r="BN1479">
        <v>1</v>
      </c>
      <c r="BO1479">
        <v>1</v>
      </c>
      <c r="BP1479">
        <v>1</v>
      </c>
      <c r="BQ1479">
        <v>1</v>
      </c>
      <c r="BR1479">
        <v>1</v>
      </c>
      <c r="BS1479">
        <v>1</v>
      </c>
      <c r="BT1479">
        <v>1</v>
      </c>
      <c r="BU1479">
        <v>1</v>
      </c>
      <c r="BV1479">
        <v>1</v>
      </c>
      <c r="BW1479">
        <v>1</v>
      </c>
    </row>
    <row r="1480" spans="1:75" x14ac:dyDescent="0.25">
      <c r="A1480">
        <v>2449000</v>
      </c>
      <c r="B1480">
        <v>2</v>
      </c>
      <c r="C1480" s="1">
        <v>36161</v>
      </c>
      <c r="D1480">
        <v>1</v>
      </c>
      <c r="E1480">
        <v>57.5</v>
      </c>
      <c r="F1480">
        <v>352.1</v>
      </c>
      <c r="G1480">
        <v>27</v>
      </c>
      <c r="H1480">
        <v>18</v>
      </c>
      <c r="I1480">
        <v>1</v>
      </c>
      <c r="J1480">
        <v>1</v>
      </c>
      <c r="K1480">
        <v>0</v>
      </c>
      <c r="L1480">
        <v>1110.90002441406</v>
      </c>
      <c r="M1480">
        <v>1</v>
      </c>
      <c r="N1480">
        <v>0</v>
      </c>
      <c r="O1480">
        <v>0</v>
      </c>
      <c r="P1480">
        <v>0</v>
      </c>
      <c r="Q1480">
        <v>0</v>
      </c>
      <c r="R1480">
        <v>44.4</v>
      </c>
      <c r="S1480">
        <v>27.1</v>
      </c>
      <c r="T1480">
        <v>0</v>
      </c>
      <c r="U1480">
        <v>6.7</v>
      </c>
      <c r="V1480">
        <v>38.5</v>
      </c>
      <c r="W1480">
        <v>1.8</v>
      </c>
      <c r="X1480">
        <v>10.199999999999999</v>
      </c>
      <c r="Y1480">
        <v>8.4</v>
      </c>
      <c r="Z1480">
        <v>0</v>
      </c>
      <c r="AA1480">
        <v>11.7</v>
      </c>
      <c r="AB1480">
        <v>0.5</v>
      </c>
      <c r="AC1480">
        <v>11.8</v>
      </c>
      <c r="AD1480">
        <v>3.3</v>
      </c>
      <c r="AE1480">
        <v>18.899999999999999</v>
      </c>
      <c r="AF1480">
        <v>24.4</v>
      </c>
      <c r="AG1480">
        <v>0</v>
      </c>
      <c r="AH1480">
        <v>0</v>
      </c>
      <c r="AI1480">
        <v>8</v>
      </c>
      <c r="AJ1480">
        <v>0</v>
      </c>
      <c r="AK1480">
        <v>0</v>
      </c>
      <c r="AL1480">
        <v>0</v>
      </c>
      <c r="AM1480">
        <v>0</v>
      </c>
      <c r="AN1480">
        <v>57.5</v>
      </c>
      <c r="AO1480">
        <v>19</v>
      </c>
      <c r="AP1480">
        <v>18.100000000000001</v>
      </c>
      <c r="AQ1480">
        <v>0</v>
      </c>
      <c r="AR1480">
        <v>41.8</v>
      </c>
      <c r="AS1480">
        <v>1</v>
      </c>
      <c r="AT1480">
        <v>1</v>
      </c>
      <c r="AU1480">
        <v>1</v>
      </c>
      <c r="AV1480">
        <v>1</v>
      </c>
      <c r="AW1480">
        <v>1</v>
      </c>
      <c r="AX1480">
        <v>1</v>
      </c>
      <c r="AY1480">
        <v>1</v>
      </c>
      <c r="AZ1480">
        <v>1</v>
      </c>
      <c r="BA1480">
        <v>1</v>
      </c>
      <c r="BB1480">
        <v>1</v>
      </c>
      <c r="BC1480">
        <v>1</v>
      </c>
      <c r="BD1480">
        <v>1</v>
      </c>
      <c r="BE1480">
        <v>1</v>
      </c>
      <c r="BF1480">
        <v>1</v>
      </c>
      <c r="BG1480">
        <v>1</v>
      </c>
      <c r="BH1480">
        <v>1</v>
      </c>
      <c r="BI1480">
        <v>1</v>
      </c>
      <c r="BJ1480">
        <v>1</v>
      </c>
      <c r="BK1480">
        <v>1</v>
      </c>
      <c r="BL1480">
        <v>1</v>
      </c>
      <c r="BM1480">
        <v>1</v>
      </c>
      <c r="BN1480">
        <v>1</v>
      </c>
      <c r="BO1480">
        <v>1</v>
      </c>
      <c r="BP1480">
        <v>1</v>
      </c>
      <c r="BQ1480">
        <v>1</v>
      </c>
      <c r="BR1480">
        <v>1</v>
      </c>
      <c r="BS1480">
        <v>1</v>
      </c>
      <c r="BT1480">
        <v>1</v>
      </c>
      <c r="BU1480">
        <v>1</v>
      </c>
      <c r="BV1480">
        <v>1</v>
      </c>
      <c r="BW1480">
        <v>1</v>
      </c>
    </row>
    <row r="1481" spans="1:75" x14ac:dyDescent="0.25">
      <c r="A1481">
        <v>2449000</v>
      </c>
      <c r="B1481">
        <v>2</v>
      </c>
      <c r="C1481" s="1">
        <v>36192</v>
      </c>
      <c r="D1481">
        <v>1</v>
      </c>
      <c r="E1481">
        <v>31.9</v>
      </c>
      <c r="F1481">
        <v>146.4</v>
      </c>
      <c r="G1481">
        <v>10</v>
      </c>
      <c r="H1481">
        <v>13</v>
      </c>
      <c r="I1481">
        <v>1</v>
      </c>
      <c r="J1481">
        <v>1</v>
      </c>
      <c r="K1481">
        <v>0</v>
      </c>
      <c r="L1481">
        <v>1110.90002441406</v>
      </c>
      <c r="M1481">
        <v>1</v>
      </c>
      <c r="N1481">
        <v>6.6</v>
      </c>
      <c r="O1481">
        <v>0</v>
      </c>
      <c r="P1481">
        <v>8.9</v>
      </c>
      <c r="Q1481">
        <v>0</v>
      </c>
      <c r="R1481">
        <v>0</v>
      </c>
      <c r="S1481">
        <v>0</v>
      </c>
      <c r="T1481">
        <v>0</v>
      </c>
      <c r="U1481">
        <v>16.100000000000001</v>
      </c>
      <c r="V1481">
        <v>25</v>
      </c>
      <c r="W1481">
        <v>31.9</v>
      </c>
      <c r="X1481">
        <v>4.7</v>
      </c>
      <c r="Y1481">
        <v>0</v>
      </c>
      <c r="Z1481">
        <v>0</v>
      </c>
      <c r="AA1481">
        <v>0</v>
      </c>
      <c r="AB1481">
        <v>4.5999999999999996</v>
      </c>
      <c r="AC1481">
        <v>0</v>
      </c>
      <c r="AD1481">
        <v>0</v>
      </c>
      <c r="AE1481">
        <v>2.5</v>
      </c>
      <c r="AF1481">
        <v>0</v>
      </c>
      <c r="AG1481">
        <v>4.5</v>
      </c>
      <c r="AH1481">
        <v>5</v>
      </c>
      <c r="AI1481">
        <v>2</v>
      </c>
      <c r="AJ1481">
        <v>0</v>
      </c>
      <c r="AK1481">
        <v>0</v>
      </c>
      <c r="AL1481">
        <v>14.6</v>
      </c>
      <c r="AM1481">
        <v>0</v>
      </c>
      <c r="AN1481">
        <v>20</v>
      </c>
      <c r="AO1481">
        <v>0</v>
      </c>
      <c r="AS1481">
        <v>1</v>
      </c>
      <c r="AT1481">
        <v>1</v>
      </c>
      <c r="AU1481">
        <v>1</v>
      </c>
      <c r="AV1481">
        <v>1</v>
      </c>
      <c r="AW1481">
        <v>1</v>
      </c>
      <c r="AX1481">
        <v>1</v>
      </c>
      <c r="AY1481">
        <v>1</v>
      </c>
      <c r="AZ1481">
        <v>1</v>
      </c>
      <c r="BA1481">
        <v>1</v>
      </c>
      <c r="BB1481">
        <v>1</v>
      </c>
      <c r="BC1481">
        <v>1</v>
      </c>
      <c r="BD1481">
        <v>1</v>
      </c>
      <c r="BE1481">
        <v>1</v>
      </c>
      <c r="BF1481">
        <v>1</v>
      </c>
      <c r="BG1481">
        <v>1</v>
      </c>
      <c r="BH1481">
        <v>1</v>
      </c>
      <c r="BI1481">
        <v>1</v>
      </c>
      <c r="BJ1481">
        <v>1</v>
      </c>
      <c r="BK1481">
        <v>1</v>
      </c>
      <c r="BL1481">
        <v>1</v>
      </c>
      <c r="BM1481">
        <v>1</v>
      </c>
      <c r="BN1481">
        <v>1</v>
      </c>
      <c r="BO1481">
        <v>1</v>
      </c>
      <c r="BP1481">
        <v>1</v>
      </c>
      <c r="BQ1481">
        <v>1</v>
      </c>
      <c r="BR1481">
        <v>1</v>
      </c>
      <c r="BS1481">
        <v>1</v>
      </c>
      <c r="BT1481">
        <v>1</v>
      </c>
      <c r="BU1481">
        <v>0</v>
      </c>
      <c r="BV1481">
        <v>0</v>
      </c>
      <c r="BW1481">
        <v>0</v>
      </c>
    </row>
    <row r="1482" spans="1:75" x14ac:dyDescent="0.25">
      <c r="A1482">
        <v>2449000</v>
      </c>
      <c r="B1482">
        <v>2</v>
      </c>
      <c r="C1482" s="1">
        <v>36220</v>
      </c>
      <c r="D1482">
        <v>1</v>
      </c>
      <c r="E1482">
        <v>28.7</v>
      </c>
      <c r="F1482">
        <v>77.099999999999994</v>
      </c>
      <c r="G1482">
        <v>31</v>
      </c>
      <c r="H1482">
        <v>8</v>
      </c>
      <c r="I1482">
        <v>1</v>
      </c>
      <c r="J1482">
        <v>1</v>
      </c>
      <c r="K1482">
        <v>0</v>
      </c>
      <c r="L1482">
        <v>1110.90002441406</v>
      </c>
      <c r="M1482">
        <v>1</v>
      </c>
      <c r="N1482">
        <v>0</v>
      </c>
      <c r="O1482">
        <v>0</v>
      </c>
      <c r="P1482">
        <v>0</v>
      </c>
      <c r="Q1482">
        <v>0</v>
      </c>
      <c r="R1482">
        <v>0</v>
      </c>
      <c r="S1482">
        <v>0</v>
      </c>
      <c r="T1482">
        <v>0</v>
      </c>
      <c r="U1482">
        <v>0</v>
      </c>
      <c r="V1482">
        <v>0</v>
      </c>
      <c r="W1482">
        <v>1</v>
      </c>
      <c r="X1482">
        <v>0</v>
      </c>
      <c r="Y1482">
        <v>4.9000000000000004</v>
      </c>
      <c r="Z1482">
        <v>0</v>
      </c>
      <c r="AA1482">
        <v>0</v>
      </c>
      <c r="AB1482">
        <v>0</v>
      </c>
      <c r="AC1482">
        <v>0</v>
      </c>
      <c r="AD1482">
        <v>1.5</v>
      </c>
      <c r="AE1482">
        <v>1.1000000000000001</v>
      </c>
      <c r="AF1482">
        <v>0</v>
      </c>
      <c r="AG1482">
        <v>0</v>
      </c>
      <c r="AH1482">
        <v>0</v>
      </c>
      <c r="AI1482">
        <v>0</v>
      </c>
      <c r="AJ1482">
        <v>8.9</v>
      </c>
      <c r="AK1482">
        <v>0</v>
      </c>
      <c r="AL1482">
        <v>0</v>
      </c>
      <c r="AM1482">
        <v>0</v>
      </c>
      <c r="AN1482">
        <v>28.3</v>
      </c>
      <c r="AO1482">
        <v>0</v>
      </c>
      <c r="AP1482">
        <v>2.7</v>
      </c>
      <c r="AQ1482">
        <v>0</v>
      </c>
      <c r="AR1482">
        <v>28.7</v>
      </c>
      <c r="AS1482">
        <v>1</v>
      </c>
      <c r="AT1482">
        <v>1</v>
      </c>
      <c r="AU1482">
        <v>1</v>
      </c>
      <c r="AV1482">
        <v>1</v>
      </c>
      <c r="AW1482">
        <v>1</v>
      </c>
      <c r="AX1482">
        <v>1</v>
      </c>
      <c r="AY1482">
        <v>1</v>
      </c>
      <c r="AZ1482">
        <v>1</v>
      </c>
      <c r="BA1482">
        <v>1</v>
      </c>
      <c r="BB1482">
        <v>1</v>
      </c>
      <c r="BC1482">
        <v>1</v>
      </c>
      <c r="BD1482">
        <v>1</v>
      </c>
      <c r="BE1482">
        <v>1</v>
      </c>
      <c r="BF1482">
        <v>1</v>
      </c>
      <c r="BG1482">
        <v>1</v>
      </c>
      <c r="BH1482">
        <v>1</v>
      </c>
      <c r="BI1482">
        <v>1</v>
      </c>
      <c r="BJ1482">
        <v>1</v>
      </c>
      <c r="BK1482">
        <v>1</v>
      </c>
      <c r="BL1482">
        <v>1</v>
      </c>
      <c r="BM1482">
        <v>1</v>
      </c>
      <c r="BN1482">
        <v>1</v>
      </c>
      <c r="BO1482">
        <v>1</v>
      </c>
      <c r="BP1482">
        <v>1</v>
      </c>
      <c r="BQ1482">
        <v>1</v>
      </c>
      <c r="BR1482">
        <v>1</v>
      </c>
      <c r="BS1482">
        <v>1</v>
      </c>
      <c r="BT1482">
        <v>1</v>
      </c>
      <c r="BU1482">
        <v>1</v>
      </c>
      <c r="BV1482">
        <v>1</v>
      </c>
      <c r="BW1482">
        <v>1</v>
      </c>
    </row>
    <row r="1483" spans="1:75" x14ac:dyDescent="0.25">
      <c r="A1483">
        <v>2449000</v>
      </c>
      <c r="B1483">
        <v>2</v>
      </c>
      <c r="C1483" s="1">
        <v>36251</v>
      </c>
      <c r="D1483">
        <v>1</v>
      </c>
      <c r="E1483">
        <v>23.9</v>
      </c>
      <c r="F1483">
        <v>64.7</v>
      </c>
      <c r="G1483">
        <v>16</v>
      </c>
      <c r="H1483">
        <v>8</v>
      </c>
      <c r="I1483">
        <v>1</v>
      </c>
      <c r="J1483">
        <v>1</v>
      </c>
      <c r="K1483">
        <v>0</v>
      </c>
      <c r="L1483">
        <v>1110.90002441406</v>
      </c>
      <c r="M1483">
        <v>1</v>
      </c>
      <c r="N1483">
        <v>0</v>
      </c>
      <c r="O1483">
        <v>0</v>
      </c>
      <c r="P1483">
        <v>2.7</v>
      </c>
      <c r="Q1483">
        <v>0</v>
      </c>
      <c r="R1483">
        <v>0</v>
      </c>
      <c r="S1483">
        <v>0</v>
      </c>
      <c r="T1483">
        <v>0</v>
      </c>
      <c r="U1483">
        <v>0</v>
      </c>
      <c r="V1483">
        <v>0</v>
      </c>
      <c r="W1483">
        <v>0</v>
      </c>
      <c r="X1483">
        <v>1.9</v>
      </c>
      <c r="Y1483">
        <v>0</v>
      </c>
      <c r="Z1483">
        <v>13.2</v>
      </c>
      <c r="AA1483">
        <v>0</v>
      </c>
      <c r="AB1483">
        <v>11.2</v>
      </c>
      <c r="AC1483">
        <v>23.9</v>
      </c>
      <c r="AD1483">
        <v>2.2000000000000002</v>
      </c>
      <c r="AE1483">
        <v>0</v>
      </c>
      <c r="AF1483">
        <v>0</v>
      </c>
      <c r="AG1483">
        <v>0</v>
      </c>
      <c r="AH1483">
        <v>0</v>
      </c>
      <c r="AI1483">
        <v>1.3</v>
      </c>
      <c r="AJ1483">
        <v>0</v>
      </c>
      <c r="AK1483">
        <v>0</v>
      </c>
      <c r="AL1483">
        <v>0</v>
      </c>
      <c r="AM1483">
        <v>0</v>
      </c>
      <c r="AN1483">
        <v>0</v>
      </c>
      <c r="AO1483">
        <v>8.3000000000000007</v>
      </c>
      <c r="AP1483">
        <v>0</v>
      </c>
      <c r="AQ1483">
        <v>0</v>
      </c>
      <c r="AS1483">
        <v>1</v>
      </c>
      <c r="AT1483">
        <v>1</v>
      </c>
      <c r="AU1483">
        <v>1</v>
      </c>
      <c r="AV1483">
        <v>1</v>
      </c>
      <c r="AW1483">
        <v>1</v>
      </c>
      <c r="AX1483">
        <v>1</v>
      </c>
      <c r="AY1483">
        <v>1</v>
      </c>
      <c r="AZ1483">
        <v>1</v>
      </c>
      <c r="BA1483">
        <v>1</v>
      </c>
      <c r="BB1483">
        <v>1</v>
      </c>
      <c r="BC1483">
        <v>1</v>
      </c>
      <c r="BD1483">
        <v>1</v>
      </c>
      <c r="BE1483">
        <v>1</v>
      </c>
      <c r="BF1483">
        <v>1</v>
      </c>
      <c r="BG1483">
        <v>1</v>
      </c>
      <c r="BH1483">
        <v>1</v>
      </c>
      <c r="BI1483">
        <v>1</v>
      </c>
      <c r="BJ1483">
        <v>1</v>
      </c>
      <c r="BK1483">
        <v>1</v>
      </c>
      <c r="BL1483">
        <v>1</v>
      </c>
      <c r="BM1483">
        <v>1</v>
      </c>
      <c r="BN1483">
        <v>1</v>
      </c>
      <c r="BO1483">
        <v>1</v>
      </c>
      <c r="BP1483">
        <v>1</v>
      </c>
      <c r="BQ1483">
        <v>1</v>
      </c>
      <c r="BR1483">
        <v>1</v>
      </c>
      <c r="BS1483">
        <v>1</v>
      </c>
      <c r="BT1483">
        <v>1</v>
      </c>
      <c r="BU1483">
        <v>1</v>
      </c>
      <c r="BV1483">
        <v>1</v>
      </c>
      <c r="BW1483">
        <v>0</v>
      </c>
    </row>
    <row r="1484" spans="1:75" x14ac:dyDescent="0.25">
      <c r="A1484">
        <v>2449000</v>
      </c>
      <c r="B1484">
        <v>2</v>
      </c>
      <c r="C1484" s="1">
        <v>36281</v>
      </c>
      <c r="D1484">
        <v>1</v>
      </c>
      <c r="E1484">
        <v>27.3</v>
      </c>
      <c r="F1484">
        <v>34.1</v>
      </c>
      <c r="G1484">
        <v>7</v>
      </c>
      <c r="H1484">
        <v>4</v>
      </c>
      <c r="I1484">
        <v>1</v>
      </c>
      <c r="J1484">
        <v>1</v>
      </c>
      <c r="K1484">
        <v>0</v>
      </c>
      <c r="L1484">
        <v>1110.90002441406</v>
      </c>
      <c r="M1484">
        <v>1</v>
      </c>
      <c r="N1484">
        <v>1.7</v>
      </c>
      <c r="O1484">
        <v>0</v>
      </c>
      <c r="P1484">
        <v>0</v>
      </c>
      <c r="Q1484">
        <v>0</v>
      </c>
      <c r="R1484">
        <v>0</v>
      </c>
      <c r="S1484">
        <v>1.8</v>
      </c>
      <c r="T1484">
        <v>27.3</v>
      </c>
      <c r="U1484">
        <v>0</v>
      </c>
      <c r="V1484">
        <v>0</v>
      </c>
      <c r="W1484">
        <v>0</v>
      </c>
      <c r="X1484">
        <v>0</v>
      </c>
      <c r="Y1484">
        <v>0</v>
      </c>
      <c r="Z1484">
        <v>0</v>
      </c>
      <c r="AA1484">
        <v>3.3</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1</v>
      </c>
      <c r="AT1484">
        <v>1</v>
      </c>
      <c r="AU1484">
        <v>1</v>
      </c>
      <c r="AV1484">
        <v>1</v>
      </c>
      <c r="AW1484">
        <v>1</v>
      </c>
      <c r="AX1484">
        <v>1</v>
      </c>
      <c r="AY1484">
        <v>1</v>
      </c>
      <c r="AZ1484">
        <v>1</v>
      </c>
      <c r="BA1484">
        <v>1</v>
      </c>
      <c r="BB1484">
        <v>1</v>
      </c>
      <c r="BC1484">
        <v>1</v>
      </c>
      <c r="BD1484">
        <v>1</v>
      </c>
      <c r="BE1484">
        <v>1</v>
      </c>
      <c r="BF1484">
        <v>1</v>
      </c>
      <c r="BG1484">
        <v>1</v>
      </c>
      <c r="BH1484">
        <v>1</v>
      </c>
      <c r="BI1484">
        <v>1</v>
      </c>
      <c r="BJ1484">
        <v>1</v>
      </c>
      <c r="BK1484">
        <v>1</v>
      </c>
      <c r="BL1484">
        <v>1</v>
      </c>
      <c r="BM1484">
        <v>1</v>
      </c>
      <c r="BN1484">
        <v>1</v>
      </c>
      <c r="BO1484">
        <v>1</v>
      </c>
      <c r="BP1484">
        <v>1</v>
      </c>
      <c r="BQ1484">
        <v>1</v>
      </c>
      <c r="BR1484">
        <v>1</v>
      </c>
      <c r="BS1484">
        <v>1</v>
      </c>
      <c r="BT1484">
        <v>1</v>
      </c>
      <c r="BU1484">
        <v>1</v>
      </c>
      <c r="BV1484">
        <v>1</v>
      </c>
      <c r="BW1484">
        <v>1</v>
      </c>
    </row>
    <row r="1485" spans="1:75" x14ac:dyDescent="0.25">
      <c r="A1485">
        <v>2449000</v>
      </c>
      <c r="B1485">
        <v>2</v>
      </c>
      <c r="C1485" s="1">
        <v>36312</v>
      </c>
      <c r="D1485">
        <v>1</v>
      </c>
      <c r="E1485">
        <v>30</v>
      </c>
      <c r="F1485">
        <v>74.7</v>
      </c>
      <c r="G1485">
        <v>21</v>
      </c>
      <c r="H1485">
        <v>8</v>
      </c>
      <c r="I1485">
        <v>1</v>
      </c>
      <c r="J1485">
        <v>1</v>
      </c>
      <c r="K1485">
        <v>0</v>
      </c>
      <c r="L1485">
        <v>1110.90002441406</v>
      </c>
      <c r="M1485">
        <v>1</v>
      </c>
      <c r="N1485">
        <v>0</v>
      </c>
      <c r="O1485">
        <v>0</v>
      </c>
      <c r="P1485">
        <v>0</v>
      </c>
      <c r="Q1485">
        <v>0</v>
      </c>
      <c r="R1485">
        <v>0</v>
      </c>
      <c r="S1485">
        <v>0</v>
      </c>
      <c r="T1485">
        <v>0</v>
      </c>
      <c r="U1485">
        <v>0</v>
      </c>
      <c r="V1485">
        <v>0</v>
      </c>
      <c r="W1485">
        <v>0</v>
      </c>
      <c r="X1485">
        <v>9.1</v>
      </c>
      <c r="Y1485">
        <v>0</v>
      </c>
      <c r="Z1485">
        <v>3</v>
      </c>
      <c r="AA1485">
        <v>4.8</v>
      </c>
      <c r="AB1485">
        <v>6.7</v>
      </c>
      <c r="AC1485">
        <v>0</v>
      </c>
      <c r="AD1485">
        <v>0</v>
      </c>
      <c r="AE1485">
        <v>0</v>
      </c>
      <c r="AF1485">
        <v>9.1</v>
      </c>
      <c r="AG1485">
        <v>5.5</v>
      </c>
      <c r="AH1485">
        <v>30</v>
      </c>
      <c r="AI1485">
        <v>0</v>
      </c>
      <c r="AJ1485">
        <v>0</v>
      </c>
      <c r="AK1485">
        <v>0</v>
      </c>
      <c r="AL1485">
        <v>0</v>
      </c>
      <c r="AM1485">
        <v>0</v>
      </c>
      <c r="AN1485">
        <v>0</v>
      </c>
      <c r="AO1485">
        <v>0</v>
      </c>
      <c r="AP1485">
        <v>0</v>
      </c>
      <c r="AQ1485">
        <v>6.5</v>
      </c>
      <c r="AS1485">
        <v>1</v>
      </c>
      <c r="AT1485">
        <v>1</v>
      </c>
      <c r="AU1485">
        <v>1</v>
      </c>
      <c r="AV1485">
        <v>1</v>
      </c>
      <c r="AW1485">
        <v>1</v>
      </c>
      <c r="AX1485">
        <v>1</v>
      </c>
      <c r="AY1485">
        <v>1</v>
      </c>
      <c r="AZ1485">
        <v>1</v>
      </c>
      <c r="BA1485">
        <v>1</v>
      </c>
      <c r="BB1485">
        <v>1</v>
      </c>
      <c r="BC1485">
        <v>1</v>
      </c>
      <c r="BD1485">
        <v>1</v>
      </c>
      <c r="BE1485">
        <v>1</v>
      </c>
      <c r="BF1485">
        <v>1</v>
      </c>
      <c r="BG1485">
        <v>1</v>
      </c>
      <c r="BH1485">
        <v>1</v>
      </c>
      <c r="BI1485">
        <v>1</v>
      </c>
      <c r="BJ1485">
        <v>1</v>
      </c>
      <c r="BK1485">
        <v>1</v>
      </c>
      <c r="BL1485">
        <v>1</v>
      </c>
      <c r="BM1485">
        <v>1</v>
      </c>
      <c r="BN1485">
        <v>1</v>
      </c>
      <c r="BO1485">
        <v>1</v>
      </c>
      <c r="BP1485">
        <v>1</v>
      </c>
      <c r="BQ1485">
        <v>1</v>
      </c>
      <c r="BR1485">
        <v>1</v>
      </c>
      <c r="BS1485">
        <v>1</v>
      </c>
      <c r="BT1485">
        <v>1</v>
      </c>
      <c r="BU1485">
        <v>1</v>
      </c>
      <c r="BV1485">
        <v>1</v>
      </c>
      <c r="BW1485">
        <v>0</v>
      </c>
    </row>
    <row r="1486" spans="1:75" x14ac:dyDescent="0.25">
      <c r="A1486">
        <v>2449000</v>
      </c>
      <c r="B1486">
        <v>2</v>
      </c>
      <c r="C1486" s="1">
        <v>36342</v>
      </c>
      <c r="D1486">
        <v>1</v>
      </c>
      <c r="E1486">
        <v>55.5</v>
      </c>
      <c r="F1486">
        <v>110.9</v>
      </c>
      <c r="G1486">
        <v>5</v>
      </c>
      <c r="H1486">
        <v>5</v>
      </c>
      <c r="I1486">
        <v>1</v>
      </c>
      <c r="J1486">
        <v>1</v>
      </c>
      <c r="K1486">
        <v>0</v>
      </c>
      <c r="L1486">
        <v>1110.90002441406</v>
      </c>
      <c r="M1486">
        <v>1</v>
      </c>
      <c r="N1486">
        <v>0</v>
      </c>
      <c r="O1486">
        <v>0</v>
      </c>
      <c r="P1486">
        <v>0</v>
      </c>
      <c r="Q1486">
        <v>24</v>
      </c>
      <c r="R1486">
        <v>55.5</v>
      </c>
      <c r="S1486">
        <v>5.5</v>
      </c>
      <c r="T1486">
        <v>24.2</v>
      </c>
      <c r="U1486">
        <v>1.7</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1</v>
      </c>
      <c r="AT1486">
        <v>1</v>
      </c>
      <c r="AU1486">
        <v>1</v>
      </c>
      <c r="AV1486">
        <v>1</v>
      </c>
      <c r="AW1486">
        <v>1</v>
      </c>
      <c r="AX1486">
        <v>1</v>
      </c>
      <c r="AY1486">
        <v>1</v>
      </c>
      <c r="AZ1486">
        <v>1</v>
      </c>
      <c r="BA1486">
        <v>1</v>
      </c>
      <c r="BB1486">
        <v>1</v>
      </c>
      <c r="BC1486">
        <v>1</v>
      </c>
      <c r="BD1486">
        <v>1</v>
      </c>
      <c r="BE1486">
        <v>1</v>
      </c>
      <c r="BF1486">
        <v>1</v>
      </c>
      <c r="BG1486">
        <v>1</v>
      </c>
      <c r="BH1486">
        <v>1</v>
      </c>
      <c r="BI1486">
        <v>1</v>
      </c>
      <c r="BJ1486">
        <v>1</v>
      </c>
      <c r="BK1486">
        <v>1</v>
      </c>
      <c r="BL1486">
        <v>1</v>
      </c>
      <c r="BM1486">
        <v>1</v>
      </c>
      <c r="BN1486">
        <v>1</v>
      </c>
      <c r="BO1486">
        <v>1</v>
      </c>
      <c r="BP1486">
        <v>1</v>
      </c>
      <c r="BQ1486">
        <v>1</v>
      </c>
      <c r="BR1486">
        <v>1</v>
      </c>
      <c r="BS1486">
        <v>1</v>
      </c>
      <c r="BT1486">
        <v>1</v>
      </c>
      <c r="BU1486">
        <v>1</v>
      </c>
      <c r="BV1486">
        <v>1</v>
      </c>
      <c r="BW1486">
        <v>1</v>
      </c>
    </row>
    <row r="1487" spans="1:75" x14ac:dyDescent="0.25">
      <c r="A1487">
        <v>2449000</v>
      </c>
      <c r="B1487">
        <v>2</v>
      </c>
      <c r="C1487" s="1">
        <v>36373</v>
      </c>
      <c r="D1487">
        <v>1</v>
      </c>
      <c r="E1487">
        <v>0</v>
      </c>
      <c r="F1487">
        <v>0</v>
      </c>
      <c r="G1487">
        <v>1</v>
      </c>
      <c r="I1487">
        <v>1</v>
      </c>
      <c r="J1487">
        <v>1</v>
      </c>
      <c r="K1487">
        <v>0</v>
      </c>
      <c r="L1487">
        <v>1110.90002441406</v>
      </c>
      <c r="M1487">
        <v>1</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1</v>
      </c>
      <c r="AT1487">
        <v>1</v>
      </c>
      <c r="AU1487">
        <v>1</v>
      </c>
      <c r="AV1487">
        <v>1</v>
      </c>
      <c r="AW1487">
        <v>1</v>
      </c>
      <c r="AX1487">
        <v>1</v>
      </c>
      <c r="AY1487">
        <v>1</v>
      </c>
      <c r="AZ1487">
        <v>1</v>
      </c>
      <c r="BA1487">
        <v>1</v>
      </c>
      <c r="BB1487">
        <v>1</v>
      </c>
      <c r="BC1487">
        <v>1</v>
      </c>
      <c r="BD1487">
        <v>1</v>
      </c>
      <c r="BE1487">
        <v>1</v>
      </c>
      <c r="BF1487">
        <v>1</v>
      </c>
      <c r="BG1487">
        <v>1</v>
      </c>
      <c r="BH1487">
        <v>1</v>
      </c>
      <c r="BI1487">
        <v>1</v>
      </c>
      <c r="BJ1487">
        <v>1</v>
      </c>
      <c r="BK1487">
        <v>1</v>
      </c>
      <c r="BL1487">
        <v>1</v>
      </c>
      <c r="BM1487">
        <v>1</v>
      </c>
      <c r="BN1487">
        <v>1</v>
      </c>
      <c r="BO1487">
        <v>1</v>
      </c>
      <c r="BP1487">
        <v>1</v>
      </c>
      <c r="BQ1487">
        <v>1</v>
      </c>
      <c r="BR1487">
        <v>1</v>
      </c>
      <c r="BS1487">
        <v>1</v>
      </c>
      <c r="BT1487">
        <v>1</v>
      </c>
      <c r="BU1487">
        <v>1</v>
      </c>
      <c r="BV1487">
        <v>1</v>
      </c>
      <c r="BW1487">
        <v>1</v>
      </c>
    </row>
    <row r="1488" spans="1:75" x14ac:dyDescent="0.25">
      <c r="A1488">
        <v>2449000</v>
      </c>
      <c r="B1488">
        <v>2</v>
      </c>
      <c r="C1488" s="1">
        <v>36404</v>
      </c>
      <c r="D1488">
        <v>1</v>
      </c>
      <c r="E1488">
        <v>30.3</v>
      </c>
      <c r="F1488">
        <v>90.1</v>
      </c>
      <c r="G1488">
        <v>9</v>
      </c>
      <c r="H1488">
        <v>5</v>
      </c>
      <c r="I1488">
        <v>1</v>
      </c>
      <c r="J1488">
        <v>1</v>
      </c>
      <c r="K1488">
        <v>0</v>
      </c>
      <c r="L1488">
        <v>1110.90002441406</v>
      </c>
      <c r="M1488">
        <v>1</v>
      </c>
      <c r="N1488">
        <v>0</v>
      </c>
      <c r="O1488">
        <v>0</v>
      </c>
      <c r="P1488">
        <v>0</v>
      </c>
      <c r="Q1488">
        <v>0</v>
      </c>
      <c r="R1488">
        <v>0</v>
      </c>
      <c r="S1488">
        <v>0</v>
      </c>
      <c r="T1488">
        <v>0</v>
      </c>
      <c r="U1488">
        <v>0</v>
      </c>
      <c r="V1488">
        <v>30.3</v>
      </c>
      <c r="W1488">
        <v>20.6</v>
      </c>
      <c r="X1488">
        <v>0</v>
      </c>
      <c r="Y1488">
        <v>19.600000000000001</v>
      </c>
      <c r="Z1488">
        <v>0.5</v>
      </c>
      <c r="AA1488">
        <v>0</v>
      </c>
      <c r="AB1488">
        <v>19.100000000000001</v>
      </c>
      <c r="AC1488">
        <v>0</v>
      </c>
      <c r="AD1488">
        <v>0</v>
      </c>
      <c r="AE1488">
        <v>0</v>
      </c>
      <c r="AF1488">
        <v>0</v>
      </c>
      <c r="AG1488">
        <v>0</v>
      </c>
      <c r="AH1488">
        <v>0</v>
      </c>
      <c r="AI1488">
        <v>0</v>
      </c>
      <c r="AJ1488">
        <v>0</v>
      </c>
      <c r="AK1488">
        <v>0</v>
      </c>
      <c r="AL1488">
        <v>0</v>
      </c>
      <c r="AM1488">
        <v>0</v>
      </c>
      <c r="AN1488">
        <v>0</v>
      </c>
      <c r="AO1488">
        <v>0</v>
      </c>
      <c r="AP1488">
        <v>0</v>
      </c>
      <c r="AQ1488">
        <v>0</v>
      </c>
      <c r="AS1488">
        <v>1</v>
      </c>
      <c r="AT1488">
        <v>1</v>
      </c>
      <c r="AU1488">
        <v>1</v>
      </c>
      <c r="AV1488">
        <v>1</v>
      </c>
      <c r="AW1488">
        <v>1</v>
      </c>
      <c r="AX1488">
        <v>1</v>
      </c>
      <c r="AY1488">
        <v>1</v>
      </c>
      <c r="AZ1488">
        <v>1</v>
      </c>
      <c r="BA1488">
        <v>1</v>
      </c>
      <c r="BB1488">
        <v>1</v>
      </c>
      <c r="BC1488">
        <v>1</v>
      </c>
      <c r="BD1488">
        <v>1</v>
      </c>
      <c r="BE1488">
        <v>1</v>
      </c>
      <c r="BF1488">
        <v>1</v>
      </c>
      <c r="BG1488">
        <v>1</v>
      </c>
      <c r="BH1488">
        <v>1</v>
      </c>
      <c r="BI1488">
        <v>1</v>
      </c>
      <c r="BJ1488">
        <v>1</v>
      </c>
      <c r="BK1488">
        <v>1</v>
      </c>
      <c r="BL1488">
        <v>1</v>
      </c>
      <c r="BM1488">
        <v>1</v>
      </c>
      <c r="BN1488">
        <v>1</v>
      </c>
      <c r="BO1488">
        <v>1</v>
      </c>
      <c r="BP1488">
        <v>1</v>
      </c>
      <c r="BQ1488">
        <v>1</v>
      </c>
      <c r="BR1488">
        <v>1</v>
      </c>
      <c r="BS1488">
        <v>1</v>
      </c>
      <c r="BT1488">
        <v>1</v>
      </c>
      <c r="BU1488">
        <v>1</v>
      </c>
      <c r="BV1488">
        <v>1</v>
      </c>
      <c r="BW1488">
        <v>0</v>
      </c>
    </row>
    <row r="1489" spans="1:75" x14ac:dyDescent="0.25">
      <c r="A1489">
        <v>2449000</v>
      </c>
      <c r="B1489">
        <v>2</v>
      </c>
      <c r="C1489" s="1">
        <v>36434</v>
      </c>
      <c r="D1489">
        <v>1</v>
      </c>
      <c r="E1489">
        <v>22.4</v>
      </c>
      <c r="F1489">
        <v>54.5</v>
      </c>
      <c r="G1489">
        <v>17</v>
      </c>
      <c r="H1489">
        <v>7</v>
      </c>
      <c r="I1489">
        <v>1</v>
      </c>
      <c r="J1489">
        <v>1</v>
      </c>
      <c r="K1489">
        <v>0</v>
      </c>
      <c r="L1489">
        <v>1110.90002441406</v>
      </c>
      <c r="M1489">
        <v>1</v>
      </c>
      <c r="N1489">
        <v>0</v>
      </c>
      <c r="O1489">
        <v>0</v>
      </c>
      <c r="P1489">
        <v>3.4</v>
      </c>
      <c r="Q1489">
        <v>0</v>
      </c>
      <c r="R1489">
        <v>0</v>
      </c>
      <c r="S1489">
        <v>0</v>
      </c>
      <c r="T1489">
        <v>0</v>
      </c>
      <c r="U1489">
        <v>12.8</v>
      </c>
      <c r="V1489">
        <v>0</v>
      </c>
      <c r="W1489">
        <v>0</v>
      </c>
      <c r="X1489">
        <v>0</v>
      </c>
      <c r="Y1489">
        <v>0</v>
      </c>
      <c r="Z1489">
        <v>0</v>
      </c>
      <c r="AA1489">
        <v>0</v>
      </c>
      <c r="AB1489">
        <v>0</v>
      </c>
      <c r="AC1489">
        <v>0</v>
      </c>
      <c r="AD1489">
        <v>22.4</v>
      </c>
      <c r="AE1489">
        <v>9.9</v>
      </c>
      <c r="AF1489">
        <v>0</v>
      </c>
      <c r="AG1489">
        <v>0</v>
      </c>
      <c r="AH1489">
        <v>0</v>
      </c>
      <c r="AI1489">
        <v>0</v>
      </c>
      <c r="AJ1489">
        <v>2.4</v>
      </c>
      <c r="AK1489">
        <v>0</v>
      </c>
      <c r="AL1489">
        <v>0</v>
      </c>
      <c r="AM1489">
        <v>0</v>
      </c>
      <c r="AN1489">
        <v>0</v>
      </c>
      <c r="AO1489">
        <v>1.9</v>
      </c>
      <c r="AP1489">
        <v>0</v>
      </c>
      <c r="AQ1489">
        <v>0</v>
      </c>
      <c r="AR1489">
        <v>1.7</v>
      </c>
      <c r="AS1489">
        <v>1</v>
      </c>
      <c r="AT1489">
        <v>1</v>
      </c>
      <c r="AU1489">
        <v>1</v>
      </c>
      <c r="AV1489">
        <v>1</v>
      </c>
      <c r="AW1489">
        <v>1</v>
      </c>
      <c r="AX1489">
        <v>1</v>
      </c>
      <c r="AY1489">
        <v>1</v>
      </c>
      <c r="AZ1489">
        <v>1</v>
      </c>
      <c r="BA1489">
        <v>1</v>
      </c>
      <c r="BB1489">
        <v>1</v>
      </c>
      <c r="BC1489">
        <v>1</v>
      </c>
      <c r="BD1489">
        <v>1</v>
      </c>
      <c r="BE1489">
        <v>1</v>
      </c>
      <c r="BF1489">
        <v>1</v>
      </c>
      <c r="BG1489">
        <v>1</v>
      </c>
      <c r="BH1489">
        <v>1</v>
      </c>
      <c r="BI1489">
        <v>1</v>
      </c>
      <c r="BJ1489">
        <v>1</v>
      </c>
      <c r="BK1489">
        <v>1</v>
      </c>
      <c r="BL1489">
        <v>1</v>
      </c>
      <c r="BM1489">
        <v>1</v>
      </c>
      <c r="BN1489">
        <v>1</v>
      </c>
      <c r="BO1489">
        <v>1</v>
      </c>
      <c r="BP1489">
        <v>1</v>
      </c>
      <c r="BQ1489">
        <v>1</v>
      </c>
      <c r="BR1489">
        <v>1</v>
      </c>
      <c r="BS1489">
        <v>1</v>
      </c>
      <c r="BT1489">
        <v>1</v>
      </c>
      <c r="BU1489">
        <v>1</v>
      </c>
      <c r="BV1489">
        <v>1</v>
      </c>
      <c r="BW1489">
        <v>1</v>
      </c>
    </row>
    <row r="1490" spans="1:75" x14ac:dyDescent="0.25">
      <c r="A1490">
        <v>2449000</v>
      </c>
      <c r="B1490">
        <v>2</v>
      </c>
      <c r="C1490" s="1">
        <v>36465</v>
      </c>
      <c r="D1490">
        <v>1</v>
      </c>
      <c r="E1490">
        <v>18.3</v>
      </c>
      <c r="F1490">
        <v>24.5</v>
      </c>
      <c r="G1490">
        <v>5</v>
      </c>
      <c r="H1490">
        <v>3</v>
      </c>
      <c r="I1490">
        <v>1</v>
      </c>
      <c r="J1490">
        <v>1</v>
      </c>
      <c r="K1490">
        <v>0</v>
      </c>
      <c r="L1490">
        <v>1110.90002441406</v>
      </c>
      <c r="M1490">
        <v>1</v>
      </c>
      <c r="N1490">
        <v>0</v>
      </c>
      <c r="O1490">
        <v>0</v>
      </c>
      <c r="P1490">
        <v>0</v>
      </c>
      <c r="Q1490">
        <v>0</v>
      </c>
      <c r="R1490">
        <v>18.3</v>
      </c>
      <c r="S1490">
        <v>2.6</v>
      </c>
      <c r="T1490">
        <v>0</v>
      </c>
      <c r="U1490">
        <v>0</v>
      </c>
      <c r="V1490">
        <v>0</v>
      </c>
      <c r="W1490">
        <v>0</v>
      </c>
      <c r="X1490">
        <v>0</v>
      </c>
      <c r="Y1490">
        <v>0</v>
      </c>
      <c r="Z1490">
        <v>3.6</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S1490">
        <v>1</v>
      </c>
      <c r="AT1490">
        <v>1</v>
      </c>
      <c r="AU1490">
        <v>1</v>
      </c>
      <c r="AV1490">
        <v>1</v>
      </c>
      <c r="AW1490">
        <v>1</v>
      </c>
      <c r="AX1490">
        <v>1</v>
      </c>
      <c r="AY1490">
        <v>1</v>
      </c>
      <c r="AZ1490">
        <v>1</v>
      </c>
      <c r="BA1490">
        <v>1</v>
      </c>
      <c r="BB1490">
        <v>1</v>
      </c>
      <c r="BC1490">
        <v>1</v>
      </c>
      <c r="BD1490">
        <v>1</v>
      </c>
      <c r="BE1490">
        <v>1</v>
      </c>
      <c r="BF1490">
        <v>1</v>
      </c>
      <c r="BG1490">
        <v>1</v>
      </c>
      <c r="BH1490">
        <v>1</v>
      </c>
      <c r="BI1490">
        <v>1</v>
      </c>
      <c r="BJ1490">
        <v>1</v>
      </c>
      <c r="BK1490">
        <v>1</v>
      </c>
      <c r="BL1490">
        <v>1</v>
      </c>
      <c r="BM1490">
        <v>1</v>
      </c>
      <c r="BN1490">
        <v>1</v>
      </c>
      <c r="BO1490">
        <v>1</v>
      </c>
      <c r="BP1490">
        <v>1</v>
      </c>
      <c r="BQ1490">
        <v>1</v>
      </c>
      <c r="BR1490">
        <v>1</v>
      </c>
      <c r="BS1490">
        <v>1</v>
      </c>
      <c r="BT1490">
        <v>1</v>
      </c>
      <c r="BU1490">
        <v>1</v>
      </c>
      <c r="BV1490">
        <v>1</v>
      </c>
      <c r="BW1490">
        <v>0</v>
      </c>
    </row>
    <row r="1491" spans="1:75" x14ac:dyDescent="0.25">
      <c r="A1491">
        <v>2449000</v>
      </c>
      <c r="B1491">
        <v>2</v>
      </c>
      <c r="C1491" s="1">
        <v>36495</v>
      </c>
      <c r="D1491">
        <v>1</v>
      </c>
      <c r="E1491">
        <v>28.4</v>
      </c>
      <c r="F1491">
        <v>81.8</v>
      </c>
      <c r="G1491">
        <v>4</v>
      </c>
      <c r="H1491">
        <v>7</v>
      </c>
      <c r="I1491">
        <v>1</v>
      </c>
      <c r="J1491">
        <v>1</v>
      </c>
      <c r="K1491">
        <v>0</v>
      </c>
      <c r="L1491">
        <v>1110.90002441406</v>
      </c>
      <c r="M1491">
        <v>1</v>
      </c>
      <c r="N1491">
        <v>0</v>
      </c>
      <c r="O1491">
        <v>0</v>
      </c>
      <c r="P1491">
        <v>0</v>
      </c>
      <c r="Q1491">
        <v>28.4</v>
      </c>
      <c r="R1491">
        <v>0</v>
      </c>
      <c r="S1491">
        <v>7.3</v>
      </c>
      <c r="T1491">
        <v>2.2000000000000002</v>
      </c>
      <c r="U1491">
        <v>3.3</v>
      </c>
      <c r="V1491">
        <v>8.9</v>
      </c>
      <c r="W1491">
        <v>0</v>
      </c>
      <c r="X1491">
        <v>0</v>
      </c>
      <c r="Y1491">
        <v>0</v>
      </c>
      <c r="Z1491">
        <v>0</v>
      </c>
      <c r="AA1491">
        <v>19.2</v>
      </c>
      <c r="AB1491">
        <v>0</v>
      </c>
      <c r="AC1491">
        <v>0</v>
      </c>
      <c r="AD1491">
        <v>0</v>
      </c>
      <c r="AE1491">
        <v>0</v>
      </c>
      <c r="AF1491">
        <v>0</v>
      </c>
      <c r="AG1491">
        <v>0</v>
      </c>
      <c r="AH1491">
        <v>0</v>
      </c>
      <c r="AI1491">
        <v>0</v>
      </c>
      <c r="AJ1491">
        <v>0</v>
      </c>
      <c r="AK1491">
        <v>0</v>
      </c>
      <c r="AL1491">
        <v>0</v>
      </c>
      <c r="AM1491">
        <v>0</v>
      </c>
      <c r="AN1491">
        <v>0</v>
      </c>
      <c r="AO1491">
        <v>0</v>
      </c>
      <c r="AP1491">
        <v>0</v>
      </c>
      <c r="AQ1491">
        <v>0</v>
      </c>
      <c r="AR1491">
        <v>12.5</v>
      </c>
      <c r="AS1491">
        <v>1</v>
      </c>
      <c r="AT1491">
        <v>1</v>
      </c>
      <c r="AU1491">
        <v>1</v>
      </c>
      <c r="AV1491">
        <v>1</v>
      </c>
      <c r="AW1491">
        <v>1</v>
      </c>
      <c r="AX1491">
        <v>1</v>
      </c>
      <c r="AY1491">
        <v>1</v>
      </c>
      <c r="AZ1491">
        <v>1</v>
      </c>
      <c r="BA1491">
        <v>1</v>
      </c>
      <c r="BB1491">
        <v>1</v>
      </c>
      <c r="BC1491">
        <v>1</v>
      </c>
      <c r="BD1491">
        <v>1</v>
      </c>
      <c r="BE1491">
        <v>1</v>
      </c>
      <c r="BF1491">
        <v>1</v>
      </c>
      <c r="BG1491">
        <v>1</v>
      </c>
      <c r="BH1491">
        <v>1</v>
      </c>
      <c r="BI1491">
        <v>1</v>
      </c>
      <c r="BJ1491">
        <v>1</v>
      </c>
      <c r="BK1491">
        <v>1</v>
      </c>
      <c r="BL1491">
        <v>1</v>
      </c>
      <c r="BM1491">
        <v>1</v>
      </c>
      <c r="BN1491">
        <v>1</v>
      </c>
      <c r="BO1491">
        <v>1</v>
      </c>
      <c r="BP1491">
        <v>1</v>
      </c>
      <c r="BQ1491">
        <v>1</v>
      </c>
      <c r="BR1491">
        <v>1</v>
      </c>
      <c r="BS1491">
        <v>1</v>
      </c>
      <c r="BT1491">
        <v>1</v>
      </c>
      <c r="BU1491">
        <v>1</v>
      </c>
      <c r="BV1491">
        <v>1</v>
      </c>
      <c r="BW1491">
        <v>1</v>
      </c>
    </row>
    <row r="1492" spans="1:75" x14ac:dyDescent="0.25">
      <c r="A1492">
        <v>2449000</v>
      </c>
      <c r="B1492">
        <v>2</v>
      </c>
      <c r="C1492" s="1">
        <v>36526</v>
      </c>
      <c r="D1492">
        <v>1</v>
      </c>
      <c r="E1492">
        <v>23.3</v>
      </c>
      <c r="F1492">
        <v>111.9</v>
      </c>
      <c r="G1492">
        <v>19</v>
      </c>
      <c r="H1492">
        <v>11</v>
      </c>
      <c r="I1492">
        <v>1</v>
      </c>
      <c r="J1492">
        <v>1</v>
      </c>
      <c r="K1492">
        <v>0</v>
      </c>
      <c r="M1492">
        <v>0</v>
      </c>
      <c r="N1492">
        <v>0</v>
      </c>
      <c r="O1492">
        <v>0</v>
      </c>
      <c r="P1492">
        <v>0</v>
      </c>
      <c r="Q1492">
        <v>0</v>
      </c>
      <c r="R1492">
        <v>0</v>
      </c>
      <c r="S1492">
        <v>0</v>
      </c>
      <c r="T1492">
        <v>8.5</v>
      </c>
      <c r="U1492">
        <v>0</v>
      </c>
      <c r="V1492">
        <v>13.1</v>
      </c>
      <c r="W1492">
        <v>0</v>
      </c>
      <c r="X1492">
        <v>5.6</v>
      </c>
      <c r="Y1492">
        <v>5.6</v>
      </c>
      <c r="Z1492">
        <v>17.7</v>
      </c>
      <c r="AA1492">
        <v>2.9</v>
      </c>
      <c r="AB1492">
        <v>7.9</v>
      </c>
      <c r="AC1492">
        <v>5.9</v>
      </c>
      <c r="AD1492">
        <v>0</v>
      </c>
      <c r="AE1492">
        <v>0</v>
      </c>
      <c r="AF1492">
        <v>23.3</v>
      </c>
      <c r="AG1492">
        <v>0</v>
      </c>
      <c r="AH1492">
        <v>0</v>
      </c>
      <c r="AI1492">
        <v>0</v>
      </c>
      <c r="AJ1492">
        <v>0</v>
      </c>
      <c r="AK1492">
        <v>0</v>
      </c>
      <c r="AL1492">
        <v>0</v>
      </c>
      <c r="AM1492">
        <v>9</v>
      </c>
      <c r="AN1492">
        <v>12.4</v>
      </c>
      <c r="AO1492">
        <v>0</v>
      </c>
      <c r="AP1492">
        <v>0</v>
      </c>
      <c r="AQ1492">
        <v>0</v>
      </c>
      <c r="AR1492">
        <v>0</v>
      </c>
      <c r="AS1492">
        <v>1</v>
      </c>
      <c r="AT1492">
        <v>1</v>
      </c>
      <c r="AU1492">
        <v>1</v>
      </c>
      <c r="AV1492">
        <v>1</v>
      </c>
      <c r="AW1492">
        <v>1</v>
      </c>
      <c r="AX1492">
        <v>1</v>
      </c>
      <c r="AY1492">
        <v>1</v>
      </c>
      <c r="AZ1492">
        <v>1</v>
      </c>
      <c r="BA1492">
        <v>1</v>
      </c>
      <c r="BB1492">
        <v>1</v>
      </c>
      <c r="BC1492">
        <v>1</v>
      </c>
      <c r="BD1492">
        <v>1</v>
      </c>
      <c r="BE1492">
        <v>1</v>
      </c>
      <c r="BF1492">
        <v>1</v>
      </c>
      <c r="BG1492">
        <v>1</v>
      </c>
      <c r="BH1492">
        <v>1</v>
      </c>
      <c r="BI1492">
        <v>1</v>
      </c>
      <c r="BJ1492">
        <v>1</v>
      </c>
      <c r="BK1492">
        <v>1</v>
      </c>
      <c r="BL1492">
        <v>1</v>
      </c>
      <c r="BM1492">
        <v>1</v>
      </c>
      <c r="BN1492">
        <v>1</v>
      </c>
      <c r="BO1492">
        <v>1</v>
      </c>
      <c r="BP1492">
        <v>1</v>
      </c>
      <c r="BQ1492">
        <v>1</v>
      </c>
      <c r="BR1492">
        <v>1</v>
      </c>
      <c r="BS1492">
        <v>1</v>
      </c>
      <c r="BT1492">
        <v>1</v>
      </c>
      <c r="BU1492">
        <v>1</v>
      </c>
      <c r="BV1492">
        <v>1</v>
      </c>
      <c r="BW1492">
        <v>1</v>
      </c>
    </row>
    <row r="1493" spans="1:75" x14ac:dyDescent="0.25">
      <c r="A1493">
        <v>2449000</v>
      </c>
      <c r="B1493">
        <v>2</v>
      </c>
      <c r="C1493" s="1">
        <v>36557</v>
      </c>
      <c r="D1493">
        <v>1</v>
      </c>
      <c r="E1493">
        <v>71.400000000000006</v>
      </c>
      <c r="F1493">
        <v>250.4</v>
      </c>
      <c r="G1493">
        <v>1</v>
      </c>
      <c r="H1493">
        <v>10</v>
      </c>
      <c r="I1493">
        <v>1</v>
      </c>
      <c r="J1493">
        <v>1</v>
      </c>
      <c r="K1493">
        <v>0</v>
      </c>
      <c r="M1493">
        <v>0</v>
      </c>
      <c r="N1493">
        <v>71.400000000000006</v>
      </c>
      <c r="O1493">
        <v>0</v>
      </c>
      <c r="P1493">
        <v>0</v>
      </c>
      <c r="Q1493">
        <v>7.7</v>
      </c>
      <c r="R1493">
        <v>0</v>
      </c>
      <c r="S1493">
        <v>0</v>
      </c>
      <c r="T1493">
        <v>0</v>
      </c>
      <c r="U1493">
        <v>0</v>
      </c>
      <c r="V1493">
        <v>0</v>
      </c>
      <c r="W1493">
        <v>3.7</v>
      </c>
      <c r="X1493">
        <v>0</v>
      </c>
      <c r="Y1493">
        <v>15</v>
      </c>
      <c r="Z1493">
        <v>10.5</v>
      </c>
      <c r="AA1493">
        <v>20.5</v>
      </c>
      <c r="AB1493">
        <v>53.2</v>
      </c>
      <c r="AC1493">
        <v>9.6</v>
      </c>
      <c r="AD1493">
        <v>28.4</v>
      </c>
      <c r="AE1493">
        <v>0</v>
      </c>
      <c r="AF1493">
        <v>0</v>
      </c>
      <c r="AG1493">
        <v>0</v>
      </c>
      <c r="AH1493">
        <v>0</v>
      </c>
      <c r="AI1493">
        <v>0</v>
      </c>
      <c r="AJ1493">
        <v>0</v>
      </c>
      <c r="AK1493">
        <v>30.4</v>
      </c>
      <c r="AL1493">
        <v>0</v>
      </c>
      <c r="AM1493">
        <v>0</v>
      </c>
      <c r="AN1493">
        <v>0</v>
      </c>
      <c r="AO1493">
        <v>0</v>
      </c>
      <c r="AP1493">
        <v>0</v>
      </c>
      <c r="AS1493">
        <v>1</v>
      </c>
      <c r="AT1493">
        <v>1</v>
      </c>
      <c r="AU1493">
        <v>1</v>
      </c>
      <c r="AV1493">
        <v>1</v>
      </c>
      <c r="AW1493">
        <v>1</v>
      </c>
      <c r="AX1493">
        <v>1</v>
      </c>
      <c r="AY1493">
        <v>1</v>
      </c>
      <c r="AZ1493">
        <v>1</v>
      </c>
      <c r="BA1493">
        <v>1</v>
      </c>
      <c r="BB1493">
        <v>1</v>
      </c>
      <c r="BC1493">
        <v>1</v>
      </c>
      <c r="BD1493">
        <v>1</v>
      </c>
      <c r="BE1493">
        <v>1</v>
      </c>
      <c r="BF1493">
        <v>1</v>
      </c>
      <c r="BG1493">
        <v>1</v>
      </c>
      <c r="BH1493">
        <v>1</v>
      </c>
      <c r="BI1493">
        <v>1</v>
      </c>
      <c r="BJ1493">
        <v>1</v>
      </c>
      <c r="BK1493">
        <v>1</v>
      </c>
      <c r="BL1493">
        <v>1</v>
      </c>
      <c r="BM1493">
        <v>1</v>
      </c>
      <c r="BN1493">
        <v>1</v>
      </c>
      <c r="BO1493">
        <v>1</v>
      </c>
      <c r="BP1493">
        <v>1</v>
      </c>
      <c r="BQ1493">
        <v>1</v>
      </c>
      <c r="BR1493">
        <v>1</v>
      </c>
      <c r="BS1493">
        <v>1</v>
      </c>
      <c r="BT1493">
        <v>1</v>
      </c>
      <c r="BU1493">
        <v>1</v>
      </c>
      <c r="BV1493">
        <v>0</v>
      </c>
      <c r="BW1493">
        <v>0</v>
      </c>
    </row>
    <row r="1494" spans="1:75" x14ac:dyDescent="0.25">
      <c r="A1494">
        <v>2449000</v>
      </c>
      <c r="B1494">
        <v>2</v>
      </c>
      <c r="C1494" s="1">
        <v>36586</v>
      </c>
      <c r="D1494">
        <v>1</v>
      </c>
      <c r="E1494">
        <v>60</v>
      </c>
      <c r="F1494">
        <v>167.8</v>
      </c>
      <c r="G1494">
        <v>6</v>
      </c>
      <c r="H1494">
        <v>6</v>
      </c>
      <c r="I1494">
        <v>1</v>
      </c>
      <c r="J1494">
        <v>1</v>
      </c>
      <c r="K1494">
        <v>0</v>
      </c>
      <c r="M1494">
        <v>0</v>
      </c>
      <c r="N1494">
        <v>36.4</v>
      </c>
      <c r="O1494">
        <v>27.6</v>
      </c>
      <c r="P1494">
        <v>0</v>
      </c>
      <c r="Q1494">
        <v>0</v>
      </c>
      <c r="R1494">
        <v>0</v>
      </c>
      <c r="S1494">
        <v>60</v>
      </c>
      <c r="T1494">
        <v>5</v>
      </c>
      <c r="U1494">
        <v>0</v>
      </c>
      <c r="V1494">
        <v>0</v>
      </c>
      <c r="W1494">
        <v>0</v>
      </c>
      <c r="X1494">
        <v>0</v>
      </c>
      <c r="Y1494">
        <v>0</v>
      </c>
      <c r="Z1494">
        <v>0</v>
      </c>
      <c r="AA1494">
        <v>0</v>
      </c>
      <c r="AB1494">
        <v>0</v>
      </c>
      <c r="AC1494">
        <v>0</v>
      </c>
      <c r="AD1494">
        <v>6.3</v>
      </c>
      <c r="AE1494">
        <v>0</v>
      </c>
      <c r="AF1494">
        <v>0</v>
      </c>
      <c r="AG1494">
        <v>0</v>
      </c>
      <c r="AH1494">
        <v>0</v>
      </c>
      <c r="AI1494">
        <v>0</v>
      </c>
      <c r="AJ1494">
        <v>0</v>
      </c>
      <c r="AK1494">
        <v>0</v>
      </c>
      <c r="AL1494">
        <v>0</v>
      </c>
      <c r="AM1494">
        <v>0</v>
      </c>
      <c r="AN1494">
        <v>0</v>
      </c>
      <c r="AO1494">
        <v>0</v>
      </c>
      <c r="AP1494">
        <v>32.5</v>
      </c>
      <c r="AQ1494">
        <v>0</v>
      </c>
      <c r="AR1494">
        <v>0</v>
      </c>
      <c r="AS1494">
        <v>1</v>
      </c>
      <c r="AT1494">
        <v>1</v>
      </c>
      <c r="AU1494">
        <v>1</v>
      </c>
      <c r="AV1494">
        <v>1</v>
      </c>
      <c r="AW1494">
        <v>1</v>
      </c>
      <c r="AX1494">
        <v>1</v>
      </c>
      <c r="AY1494">
        <v>1</v>
      </c>
      <c r="AZ1494">
        <v>1</v>
      </c>
      <c r="BA1494">
        <v>1</v>
      </c>
      <c r="BB1494">
        <v>1</v>
      </c>
      <c r="BC1494">
        <v>1</v>
      </c>
      <c r="BD1494">
        <v>1</v>
      </c>
      <c r="BE1494">
        <v>1</v>
      </c>
      <c r="BF1494">
        <v>1</v>
      </c>
      <c r="BG1494">
        <v>1</v>
      </c>
      <c r="BH1494">
        <v>1</v>
      </c>
      <c r="BI1494">
        <v>1</v>
      </c>
      <c r="BJ1494">
        <v>1</v>
      </c>
      <c r="BK1494">
        <v>1</v>
      </c>
      <c r="BL1494">
        <v>1</v>
      </c>
      <c r="BM1494">
        <v>1</v>
      </c>
      <c r="BN1494">
        <v>1</v>
      </c>
      <c r="BO1494">
        <v>1</v>
      </c>
      <c r="BP1494">
        <v>1</v>
      </c>
      <c r="BQ1494">
        <v>1</v>
      </c>
      <c r="BR1494">
        <v>1</v>
      </c>
      <c r="BS1494">
        <v>1</v>
      </c>
      <c r="BT1494">
        <v>1</v>
      </c>
      <c r="BU1494">
        <v>1</v>
      </c>
      <c r="BV1494">
        <v>1</v>
      </c>
      <c r="BW1494">
        <v>1</v>
      </c>
    </row>
    <row r="1495" spans="1:75" s="2" customFormat="1" x14ac:dyDescent="0.25">
      <c r="A1495" s="2">
        <v>2449000</v>
      </c>
      <c r="B1495" s="2">
        <v>1</v>
      </c>
      <c r="C1495" s="3">
        <v>36892</v>
      </c>
      <c r="D1495" s="2">
        <v>1</v>
      </c>
      <c r="E1495" s="2">
        <v>51.2</v>
      </c>
      <c r="F1495" s="2">
        <v>152.6</v>
      </c>
      <c r="G1495" s="2">
        <v>31</v>
      </c>
      <c r="H1495" s="2">
        <v>10</v>
      </c>
      <c r="I1495" s="2">
        <v>1</v>
      </c>
      <c r="J1495" s="2">
        <v>1</v>
      </c>
      <c r="K1495" s="2">
        <v>1</v>
      </c>
      <c r="N1495" s="2">
        <v>0</v>
      </c>
      <c r="O1495" s="2">
        <v>0</v>
      </c>
      <c r="P1495" s="2">
        <v>0</v>
      </c>
      <c r="Q1495" s="2">
        <v>0</v>
      </c>
      <c r="R1495" s="2">
        <v>0</v>
      </c>
      <c r="S1495" s="2">
        <v>0</v>
      </c>
      <c r="T1495" s="2">
        <v>11.7</v>
      </c>
      <c r="U1495" s="2">
        <v>8.6999999999999993</v>
      </c>
      <c r="V1495" s="2">
        <v>0</v>
      </c>
      <c r="W1495" s="2">
        <v>0</v>
      </c>
      <c r="X1495" s="2">
        <v>0</v>
      </c>
      <c r="Y1495" s="2">
        <v>8.5</v>
      </c>
      <c r="Z1495" s="2">
        <v>7.8</v>
      </c>
      <c r="AA1495" s="2">
        <v>5.7</v>
      </c>
      <c r="AB1495" s="2">
        <v>0</v>
      </c>
      <c r="AC1495" s="2">
        <v>0</v>
      </c>
      <c r="AD1495" s="2">
        <v>0</v>
      </c>
      <c r="AE1495" s="2">
        <v>0</v>
      </c>
      <c r="AF1495" s="2">
        <v>0</v>
      </c>
      <c r="AG1495" s="2">
        <v>0</v>
      </c>
      <c r="AH1495" s="2">
        <v>0</v>
      </c>
      <c r="AI1495" s="2">
        <v>0</v>
      </c>
      <c r="AJ1495" s="2">
        <v>0</v>
      </c>
      <c r="AK1495" s="2">
        <v>0</v>
      </c>
      <c r="AL1495" s="2">
        <v>0</v>
      </c>
      <c r="AM1495" s="2">
        <v>12</v>
      </c>
      <c r="AN1495" s="2">
        <v>20.6</v>
      </c>
      <c r="AO1495" s="2">
        <v>11.3</v>
      </c>
      <c r="AP1495" s="2">
        <v>0</v>
      </c>
      <c r="AQ1495" s="2">
        <v>15.1</v>
      </c>
      <c r="AR1495" s="2">
        <v>51.2</v>
      </c>
      <c r="AS1495" s="2">
        <v>1</v>
      </c>
      <c r="AT1495" s="2">
        <v>1</v>
      </c>
      <c r="AU1495" s="2">
        <v>1</v>
      </c>
      <c r="AV1495" s="2">
        <v>1</v>
      </c>
      <c r="AW1495" s="2">
        <v>1</v>
      </c>
      <c r="AX1495" s="2">
        <v>1</v>
      </c>
      <c r="AY1495" s="2">
        <v>1</v>
      </c>
      <c r="AZ1495" s="2">
        <v>1</v>
      </c>
      <c r="BA1495" s="2">
        <v>1</v>
      </c>
      <c r="BB1495" s="2">
        <v>1</v>
      </c>
      <c r="BC1495" s="2">
        <v>1</v>
      </c>
      <c r="BD1495" s="2">
        <v>1</v>
      </c>
      <c r="BE1495" s="2">
        <v>1</v>
      </c>
      <c r="BF1495" s="2">
        <v>1</v>
      </c>
      <c r="BG1495" s="2">
        <v>1</v>
      </c>
      <c r="BH1495" s="2">
        <v>1</v>
      </c>
      <c r="BI1495" s="2">
        <v>1</v>
      </c>
      <c r="BJ1495" s="2">
        <v>1</v>
      </c>
      <c r="BK1495" s="2">
        <v>1</v>
      </c>
      <c r="BL1495" s="2">
        <v>1</v>
      </c>
      <c r="BM1495" s="2">
        <v>1</v>
      </c>
      <c r="BN1495" s="2">
        <v>1</v>
      </c>
      <c r="BO1495" s="2">
        <v>1</v>
      </c>
      <c r="BP1495" s="2">
        <v>1</v>
      </c>
      <c r="BQ1495" s="2">
        <v>1</v>
      </c>
      <c r="BR1495" s="2">
        <v>1</v>
      </c>
      <c r="BS1495" s="2">
        <v>1</v>
      </c>
      <c r="BT1495" s="2">
        <v>1</v>
      </c>
      <c r="BU1495" s="2">
        <v>1</v>
      </c>
      <c r="BV1495" s="2">
        <v>1</v>
      </c>
      <c r="BW1495" s="2">
        <v>1</v>
      </c>
    </row>
    <row r="1496" spans="1:75" x14ac:dyDescent="0.25">
      <c r="A1496">
        <v>2449000</v>
      </c>
      <c r="B1496">
        <v>1</v>
      </c>
      <c r="C1496" s="1">
        <v>36923</v>
      </c>
      <c r="D1496">
        <v>1</v>
      </c>
      <c r="E1496">
        <v>60.2</v>
      </c>
      <c r="F1496">
        <v>276.3</v>
      </c>
      <c r="G1496">
        <v>15</v>
      </c>
      <c r="H1496">
        <v>13</v>
      </c>
      <c r="I1496">
        <v>1</v>
      </c>
      <c r="J1496">
        <v>1</v>
      </c>
      <c r="K1496">
        <v>1</v>
      </c>
      <c r="N1496">
        <v>7.3</v>
      </c>
      <c r="O1496">
        <v>20.100000000000001</v>
      </c>
      <c r="P1496">
        <v>0</v>
      </c>
      <c r="Q1496">
        <v>55.3</v>
      </c>
      <c r="R1496">
        <v>0</v>
      </c>
      <c r="S1496">
        <v>3.3</v>
      </c>
      <c r="T1496">
        <v>24</v>
      </c>
      <c r="U1496">
        <v>0</v>
      </c>
      <c r="V1496">
        <v>0</v>
      </c>
      <c r="W1496">
        <v>26.2</v>
      </c>
      <c r="X1496">
        <v>0</v>
      </c>
      <c r="Y1496">
        <v>5.8</v>
      </c>
      <c r="Z1496">
        <v>7.5</v>
      </c>
      <c r="AA1496">
        <v>6.3</v>
      </c>
      <c r="AB1496">
        <v>60.2</v>
      </c>
      <c r="AC1496">
        <v>23.6</v>
      </c>
      <c r="AD1496">
        <v>9.1999999999999993</v>
      </c>
      <c r="AE1496">
        <v>0</v>
      </c>
      <c r="AF1496">
        <v>0</v>
      </c>
      <c r="AG1496">
        <v>27.5</v>
      </c>
      <c r="AH1496">
        <v>0</v>
      </c>
      <c r="AI1496">
        <v>0</v>
      </c>
      <c r="AJ1496">
        <v>0</v>
      </c>
      <c r="AK1496">
        <v>0</v>
      </c>
      <c r="AL1496">
        <v>0</v>
      </c>
      <c r="AM1496">
        <v>0</v>
      </c>
      <c r="AN1496">
        <v>0</v>
      </c>
      <c r="AO1496">
        <v>0</v>
      </c>
      <c r="AS1496">
        <v>1</v>
      </c>
      <c r="AT1496">
        <v>1</v>
      </c>
      <c r="AU1496">
        <v>1</v>
      </c>
      <c r="AV1496">
        <v>1</v>
      </c>
      <c r="AW1496">
        <v>1</v>
      </c>
      <c r="AX1496">
        <v>1</v>
      </c>
      <c r="AY1496">
        <v>1</v>
      </c>
      <c r="AZ1496">
        <v>1</v>
      </c>
      <c r="BA1496">
        <v>1</v>
      </c>
      <c r="BB1496">
        <v>1</v>
      </c>
      <c r="BC1496">
        <v>1</v>
      </c>
      <c r="BD1496">
        <v>1</v>
      </c>
      <c r="BE1496">
        <v>1</v>
      </c>
      <c r="BF1496">
        <v>1</v>
      </c>
      <c r="BG1496">
        <v>1</v>
      </c>
      <c r="BH1496">
        <v>1</v>
      </c>
      <c r="BI1496">
        <v>1</v>
      </c>
      <c r="BJ1496">
        <v>1</v>
      </c>
      <c r="BK1496">
        <v>1</v>
      </c>
      <c r="BL1496">
        <v>1</v>
      </c>
      <c r="BM1496">
        <v>1</v>
      </c>
      <c r="BN1496">
        <v>1</v>
      </c>
      <c r="BO1496">
        <v>1</v>
      </c>
      <c r="BP1496">
        <v>1</v>
      </c>
      <c r="BQ1496">
        <v>1</v>
      </c>
      <c r="BR1496">
        <v>1</v>
      </c>
      <c r="BS1496">
        <v>1</v>
      </c>
      <c r="BT1496">
        <v>1</v>
      </c>
      <c r="BU1496">
        <v>0</v>
      </c>
    </row>
    <row r="1497" spans="1:75" x14ac:dyDescent="0.25">
      <c r="A1497">
        <v>2449000</v>
      </c>
      <c r="B1497">
        <v>1</v>
      </c>
      <c r="C1497" s="1">
        <v>36951</v>
      </c>
      <c r="D1497">
        <v>1</v>
      </c>
      <c r="E1497">
        <v>55.1</v>
      </c>
      <c r="F1497">
        <v>131.80000000000001</v>
      </c>
      <c r="G1497">
        <v>5</v>
      </c>
      <c r="H1497">
        <v>8</v>
      </c>
      <c r="I1497">
        <v>1</v>
      </c>
      <c r="J1497">
        <v>1</v>
      </c>
      <c r="K1497">
        <v>1</v>
      </c>
      <c r="N1497">
        <v>0</v>
      </c>
      <c r="O1497">
        <v>0</v>
      </c>
      <c r="P1497">
        <v>0</v>
      </c>
      <c r="Q1497">
        <v>0</v>
      </c>
      <c r="R1497">
        <v>55.1</v>
      </c>
      <c r="S1497">
        <v>4.0999999999999996</v>
      </c>
      <c r="T1497">
        <v>0</v>
      </c>
      <c r="U1497">
        <v>9.9</v>
      </c>
      <c r="V1497">
        <v>24</v>
      </c>
      <c r="W1497">
        <v>6.2</v>
      </c>
      <c r="X1497">
        <v>0</v>
      </c>
      <c r="Y1497">
        <v>0</v>
      </c>
      <c r="Z1497">
        <v>0</v>
      </c>
      <c r="AA1497">
        <v>0</v>
      </c>
      <c r="AB1497">
        <v>0</v>
      </c>
      <c r="AC1497">
        <v>0</v>
      </c>
      <c r="AD1497">
        <v>0</v>
      </c>
      <c r="AE1497">
        <v>12.5</v>
      </c>
      <c r="AF1497">
        <v>6.5</v>
      </c>
      <c r="AG1497">
        <v>0</v>
      </c>
      <c r="AH1497">
        <v>0</v>
      </c>
      <c r="AI1497">
        <v>0</v>
      </c>
      <c r="AJ1497">
        <v>0</v>
      </c>
      <c r="AK1497">
        <v>0</v>
      </c>
      <c r="AL1497">
        <v>0</v>
      </c>
      <c r="AM1497">
        <v>0</v>
      </c>
      <c r="AN1497">
        <v>0</v>
      </c>
      <c r="AO1497">
        <v>13.5</v>
      </c>
      <c r="AP1497">
        <v>0</v>
      </c>
      <c r="AQ1497">
        <v>0</v>
      </c>
      <c r="AR1497">
        <v>0</v>
      </c>
      <c r="AS1497">
        <v>1</v>
      </c>
      <c r="AT1497">
        <v>1</v>
      </c>
      <c r="AU1497">
        <v>1</v>
      </c>
      <c r="AV1497">
        <v>1</v>
      </c>
      <c r="AW1497">
        <v>1</v>
      </c>
      <c r="AX1497">
        <v>1</v>
      </c>
      <c r="AY1497">
        <v>1</v>
      </c>
      <c r="AZ1497">
        <v>1</v>
      </c>
      <c r="BA1497">
        <v>1</v>
      </c>
      <c r="BB1497">
        <v>1</v>
      </c>
      <c r="BC1497">
        <v>1</v>
      </c>
      <c r="BD1497">
        <v>1</v>
      </c>
      <c r="BE1497">
        <v>1</v>
      </c>
      <c r="BF1497">
        <v>1</v>
      </c>
      <c r="BG1497">
        <v>1</v>
      </c>
      <c r="BH1497">
        <v>1</v>
      </c>
      <c r="BI1497">
        <v>1</v>
      </c>
      <c r="BJ1497">
        <v>1</v>
      </c>
      <c r="BK1497">
        <v>1</v>
      </c>
      <c r="BL1497">
        <v>1</v>
      </c>
      <c r="BM1497">
        <v>1</v>
      </c>
      <c r="BN1497">
        <v>1</v>
      </c>
      <c r="BO1497">
        <v>1</v>
      </c>
      <c r="BP1497">
        <v>1</v>
      </c>
      <c r="BQ1497">
        <v>1</v>
      </c>
      <c r="BR1497">
        <v>1</v>
      </c>
      <c r="BS1497">
        <v>1</v>
      </c>
      <c r="BT1497">
        <v>1</v>
      </c>
      <c r="BU1497">
        <v>1</v>
      </c>
      <c r="BV1497">
        <v>1</v>
      </c>
      <c r="BW1497">
        <v>1</v>
      </c>
    </row>
    <row r="1498" spans="1:75" x14ac:dyDescent="0.25">
      <c r="A1498">
        <v>2449000</v>
      </c>
      <c r="B1498">
        <v>1</v>
      </c>
      <c r="C1498" s="1">
        <v>36982</v>
      </c>
      <c r="D1498">
        <v>1</v>
      </c>
      <c r="E1498">
        <v>42.7</v>
      </c>
      <c r="F1498">
        <v>65.5</v>
      </c>
      <c r="G1498">
        <v>25</v>
      </c>
      <c r="H1498">
        <v>4</v>
      </c>
      <c r="I1498">
        <v>1</v>
      </c>
      <c r="J1498">
        <v>1</v>
      </c>
      <c r="K1498">
        <v>1</v>
      </c>
      <c r="N1498">
        <v>0</v>
      </c>
      <c r="O1498">
        <v>0</v>
      </c>
      <c r="P1498">
        <v>0</v>
      </c>
      <c r="Q1498">
        <v>0</v>
      </c>
      <c r="R1498">
        <v>0</v>
      </c>
      <c r="S1498">
        <v>0</v>
      </c>
      <c r="T1498">
        <v>0</v>
      </c>
      <c r="U1498">
        <v>0</v>
      </c>
      <c r="V1498">
        <v>0</v>
      </c>
      <c r="W1498">
        <v>0</v>
      </c>
      <c r="X1498">
        <v>0</v>
      </c>
      <c r="Y1498">
        <v>2.2999999999999998</v>
      </c>
      <c r="Z1498">
        <v>0</v>
      </c>
      <c r="AA1498">
        <v>0</v>
      </c>
      <c r="AB1498">
        <v>0</v>
      </c>
      <c r="AC1498">
        <v>0</v>
      </c>
      <c r="AD1498">
        <v>0</v>
      </c>
      <c r="AE1498">
        <v>0</v>
      </c>
      <c r="AF1498">
        <v>0</v>
      </c>
      <c r="AG1498">
        <v>0</v>
      </c>
      <c r="AH1498">
        <v>0</v>
      </c>
      <c r="AI1498">
        <v>11.2</v>
      </c>
      <c r="AJ1498">
        <v>0</v>
      </c>
      <c r="AK1498">
        <v>9.3000000000000007</v>
      </c>
      <c r="AL1498">
        <v>42.7</v>
      </c>
      <c r="AM1498">
        <v>0</v>
      </c>
      <c r="AN1498">
        <v>0</v>
      </c>
      <c r="AO1498">
        <v>0</v>
      </c>
      <c r="AP1498">
        <v>0</v>
      </c>
      <c r="AQ1498">
        <v>0</v>
      </c>
      <c r="AS1498">
        <v>1</v>
      </c>
      <c r="AT1498">
        <v>1</v>
      </c>
      <c r="AU1498">
        <v>1</v>
      </c>
      <c r="AV1498">
        <v>1</v>
      </c>
      <c r="AW1498">
        <v>1</v>
      </c>
      <c r="AX1498">
        <v>1</v>
      </c>
      <c r="AY1498">
        <v>1</v>
      </c>
      <c r="AZ1498">
        <v>1</v>
      </c>
      <c r="BA1498">
        <v>1</v>
      </c>
      <c r="BB1498">
        <v>1</v>
      </c>
      <c r="BC1498">
        <v>1</v>
      </c>
      <c r="BD1498">
        <v>1</v>
      </c>
      <c r="BE1498">
        <v>1</v>
      </c>
      <c r="BF1498">
        <v>1</v>
      </c>
      <c r="BG1498">
        <v>1</v>
      </c>
      <c r="BH1498">
        <v>1</v>
      </c>
      <c r="BI1498">
        <v>1</v>
      </c>
      <c r="BJ1498">
        <v>1</v>
      </c>
      <c r="BK1498">
        <v>1</v>
      </c>
      <c r="BL1498">
        <v>1</v>
      </c>
      <c r="BM1498">
        <v>1</v>
      </c>
      <c r="BN1498">
        <v>1</v>
      </c>
      <c r="BO1498">
        <v>1</v>
      </c>
      <c r="BP1498">
        <v>1</v>
      </c>
      <c r="BQ1498">
        <v>1</v>
      </c>
      <c r="BR1498">
        <v>1</v>
      </c>
      <c r="BS1498">
        <v>1</v>
      </c>
      <c r="BT1498">
        <v>1</v>
      </c>
      <c r="BU1498">
        <v>1</v>
      </c>
      <c r="BV1498">
        <v>1</v>
      </c>
      <c r="BW1498">
        <v>0</v>
      </c>
    </row>
    <row r="1499" spans="1:75" x14ac:dyDescent="0.25">
      <c r="A1499">
        <v>2449000</v>
      </c>
      <c r="B1499">
        <v>1</v>
      </c>
      <c r="C1499" s="1">
        <v>37012</v>
      </c>
      <c r="D1499">
        <v>1</v>
      </c>
      <c r="E1499">
        <v>55.1</v>
      </c>
      <c r="F1499">
        <v>183.1</v>
      </c>
      <c r="G1499">
        <v>11</v>
      </c>
      <c r="H1499">
        <v>6</v>
      </c>
      <c r="I1499">
        <v>1</v>
      </c>
      <c r="J1499">
        <v>1</v>
      </c>
      <c r="K1499">
        <v>1</v>
      </c>
      <c r="N1499">
        <v>0</v>
      </c>
      <c r="O1499">
        <v>0</v>
      </c>
      <c r="P1499">
        <v>0</v>
      </c>
      <c r="Q1499">
        <v>0</v>
      </c>
      <c r="R1499">
        <v>20.2</v>
      </c>
      <c r="S1499">
        <v>0</v>
      </c>
      <c r="T1499">
        <v>0</v>
      </c>
      <c r="U1499">
        <v>0</v>
      </c>
      <c r="V1499">
        <v>0</v>
      </c>
      <c r="W1499">
        <v>0</v>
      </c>
      <c r="X1499">
        <v>55.1</v>
      </c>
      <c r="Y1499">
        <v>0</v>
      </c>
      <c r="Z1499">
        <v>24.5</v>
      </c>
      <c r="AA1499">
        <v>0</v>
      </c>
      <c r="AB1499">
        <v>0</v>
      </c>
      <c r="AC1499">
        <v>39.1</v>
      </c>
      <c r="AD1499">
        <v>0</v>
      </c>
      <c r="AE1499">
        <v>0</v>
      </c>
      <c r="AF1499">
        <v>0</v>
      </c>
      <c r="AG1499">
        <v>0</v>
      </c>
      <c r="AH1499">
        <v>0</v>
      </c>
      <c r="AI1499">
        <v>0</v>
      </c>
      <c r="AJ1499">
        <v>0</v>
      </c>
      <c r="AK1499">
        <v>0</v>
      </c>
      <c r="AL1499">
        <v>0</v>
      </c>
      <c r="AM1499">
        <v>0</v>
      </c>
      <c r="AN1499">
        <v>0</v>
      </c>
      <c r="AO1499">
        <v>34.799999999999997</v>
      </c>
      <c r="AP1499">
        <v>9.4</v>
      </c>
      <c r="AQ1499">
        <v>0</v>
      </c>
      <c r="AR1499">
        <v>0</v>
      </c>
      <c r="AS1499">
        <v>1</v>
      </c>
      <c r="AT1499">
        <v>1</v>
      </c>
      <c r="AU1499">
        <v>1</v>
      </c>
      <c r="AV1499">
        <v>1</v>
      </c>
      <c r="AW1499">
        <v>1</v>
      </c>
      <c r="AX1499">
        <v>1</v>
      </c>
      <c r="AY1499">
        <v>1</v>
      </c>
      <c r="AZ1499">
        <v>1</v>
      </c>
      <c r="BA1499">
        <v>1</v>
      </c>
      <c r="BB1499">
        <v>1</v>
      </c>
      <c r="BC1499">
        <v>1</v>
      </c>
      <c r="BD1499">
        <v>1</v>
      </c>
      <c r="BE1499">
        <v>1</v>
      </c>
      <c r="BF1499">
        <v>1</v>
      </c>
      <c r="BG1499">
        <v>1</v>
      </c>
      <c r="BH1499">
        <v>1</v>
      </c>
      <c r="BI1499">
        <v>1</v>
      </c>
      <c r="BJ1499">
        <v>1</v>
      </c>
      <c r="BK1499">
        <v>1</v>
      </c>
      <c r="BL1499">
        <v>1</v>
      </c>
      <c r="BM1499">
        <v>1</v>
      </c>
      <c r="BN1499">
        <v>1</v>
      </c>
      <c r="BO1499">
        <v>1</v>
      </c>
      <c r="BP1499">
        <v>1</v>
      </c>
      <c r="BQ1499">
        <v>1</v>
      </c>
      <c r="BR1499">
        <v>1</v>
      </c>
      <c r="BS1499">
        <v>1</v>
      </c>
      <c r="BT1499">
        <v>1</v>
      </c>
      <c r="BU1499">
        <v>1</v>
      </c>
      <c r="BV1499">
        <v>1</v>
      </c>
      <c r="BW1499">
        <v>1</v>
      </c>
    </row>
    <row r="1500" spans="1:75" x14ac:dyDescent="0.25">
      <c r="A1500">
        <v>2449000</v>
      </c>
      <c r="B1500">
        <v>1</v>
      </c>
      <c r="C1500" s="1">
        <v>37043</v>
      </c>
      <c r="D1500">
        <v>1</v>
      </c>
      <c r="E1500">
        <v>34.4</v>
      </c>
      <c r="F1500">
        <v>113.4</v>
      </c>
      <c r="G1500">
        <v>26</v>
      </c>
      <c r="H1500">
        <v>5</v>
      </c>
      <c r="I1500">
        <v>1</v>
      </c>
      <c r="J1500">
        <v>1</v>
      </c>
      <c r="K1500">
        <v>1</v>
      </c>
      <c r="N1500">
        <v>0</v>
      </c>
      <c r="O1500">
        <v>0</v>
      </c>
      <c r="P1500">
        <v>0</v>
      </c>
      <c r="Q1500">
        <v>0</v>
      </c>
      <c r="R1500">
        <v>0</v>
      </c>
      <c r="S1500">
        <v>0</v>
      </c>
      <c r="T1500">
        <v>0</v>
      </c>
      <c r="U1500">
        <v>0</v>
      </c>
      <c r="V1500">
        <v>27.8</v>
      </c>
      <c r="W1500">
        <v>0</v>
      </c>
      <c r="X1500">
        <v>0</v>
      </c>
      <c r="Y1500">
        <v>0</v>
      </c>
      <c r="Z1500">
        <v>0</v>
      </c>
      <c r="AA1500">
        <v>0</v>
      </c>
      <c r="AB1500">
        <v>0</v>
      </c>
      <c r="AC1500">
        <v>0</v>
      </c>
      <c r="AD1500">
        <v>0</v>
      </c>
      <c r="AE1500">
        <v>23.1</v>
      </c>
      <c r="AF1500">
        <v>10.1</v>
      </c>
      <c r="AG1500">
        <v>18</v>
      </c>
      <c r="AH1500">
        <v>0</v>
      </c>
      <c r="AI1500">
        <v>0</v>
      </c>
      <c r="AJ1500">
        <v>0</v>
      </c>
      <c r="AK1500">
        <v>0</v>
      </c>
      <c r="AL1500">
        <v>0</v>
      </c>
      <c r="AM1500">
        <v>34.4</v>
      </c>
      <c r="AN1500">
        <v>0</v>
      </c>
      <c r="AO1500">
        <v>0</v>
      </c>
      <c r="AP1500">
        <v>0</v>
      </c>
      <c r="AQ1500">
        <v>0</v>
      </c>
      <c r="AS1500">
        <v>1</v>
      </c>
      <c r="AT1500">
        <v>1</v>
      </c>
      <c r="AU1500">
        <v>1</v>
      </c>
      <c r="AV1500">
        <v>1</v>
      </c>
      <c r="AW1500">
        <v>1</v>
      </c>
      <c r="AX1500">
        <v>1</v>
      </c>
      <c r="AY1500">
        <v>1</v>
      </c>
      <c r="AZ1500">
        <v>1</v>
      </c>
      <c r="BA1500">
        <v>1</v>
      </c>
      <c r="BB1500">
        <v>1</v>
      </c>
      <c r="BC1500">
        <v>1</v>
      </c>
      <c r="BD1500">
        <v>1</v>
      </c>
      <c r="BE1500">
        <v>1</v>
      </c>
      <c r="BF1500">
        <v>1</v>
      </c>
      <c r="BG1500">
        <v>1</v>
      </c>
      <c r="BH1500">
        <v>1</v>
      </c>
      <c r="BI1500">
        <v>1</v>
      </c>
      <c r="BJ1500">
        <v>1</v>
      </c>
      <c r="BK1500">
        <v>1</v>
      </c>
      <c r="BL1500">
        <v>1</v>
      </c>
      <c r="BM1500">
        <v>1</v>
      </c>
      <c r="BN1500">
        <v>1</v>
      </c>
      <c r="BO1500">
        <v>1</v>
      </c>
      <c r="BP1500">
        <v>1</v>
      </c>
      <c r="BQ1500">
        <v>1</v>
      </c>
      <c r="BR1500">
        <v>1</v>
      </c>
      <c r="BS1500">
        <v>1</v>
      </c>
      <c r="BT1500">
        <v>1</v>
      </c>
      <c r="BU1500">
        <v>1</v>
      </c>
      <c r="BV1500">
        <v>1</v>
      </c>
      <c r="BW1500">
        <v>0</v>
      </c>
    </row>
    <row r="1501" spans="1:75" x14ac:dyDescent="0.25">
      <c r="A1501">
        <v>2449000</v>
      </c>
      <c r="B1501">
        <v>1</v>
      </c>
      <c r="C1501" s="1">
        <v>37073</v>
      </c>
      <c r="D1501">
        <v>1</v>
      </c>
      <c r="E1501">
        <v>39.4</v>
      </c>
      <c r="F1501">
        <v>99.3</v>
      </c>
      <c r="G1501">
        <v>28</v>
      </c>
      <c r="H1501">
        <v>6</v>
      </c>
      <c r="I1501">
        <v>1</v>
      </c>
      <c r="J1501">
        <v>1</v>
      </c>
      <c r="K1501">
        <v>1</v>
      </c>
      <c r="N1501">
        <v>0</v>
      </c>
      <c r="O1501">
        <v>0</v>
      </c>
      <c r="P1501">
        <v>0</v>
      </c>
      <c r="Q1501">
        <v>0</v>
      </c>
      <c r="R1501">
        <v>0</v>
      </c>
      <c r="S1501">
        <v>0</v>
      </c>
      <c r="T1501">
        <v>0</v>
      </c>
      <c r="U1501">
        <v>0</v>
      </c>
      <c r="V1501">
        <v>0</v>
      </c>
      <c r="W1501">
        <v>0</v>
      </c>
      <c r="X1501">
        <v>0</v>
      </c>
      <c r="Y1501">
        <v>0</v>
      </c>
      <c r="Z1501">
        <v>0</v>
      </c>
      <c r="AA1501">
        <v>8.1999999999999993</v>
      </c>
      <c r="AB1501">
        <v>0</v>
      </c>
      <c r="AC1501">
        <v>0</v>
      </c>
      <c r="AD1501">
        <v>0</v>
      </c>
      <c r="AE1501">
        <v>0</v>
      </c>
      <c r="AF1501">
        <v>13.4</v>
      </c>
      <c r="AG1501">
        <v>0</v>
      </c>
      <c r="AH1501">
        <v>0</v>
      </c>
      <c r="AI1501">
        <v>13.5</v>
      </c>
      <c r="AJ1501">
        <v>0</v>
      </c>
      <c r="AK1501">
        <v>0</v>
      </c>
      <c r="AL1501">
        <v>14.5</v>
      </c>
      <c r="AM1501">
        <v>10.3</v>
      </c>
      <c r="AN1501">
        <v>0</v>
      </c>
      <c r="AO1501">
        <v>39.4</v>
      </c>
      <c r="AP1501">
        <v>0</v>
      </c>
      <c r="AQ1501">
        <v>0</v>
      </c>
      <c r="AR1501">
        <v>0</v>
      </c>
      <c r="AS1501">
        <v>1</v>
      </c>
      <c r="AT1501">
        <v>1</v>
      </c>
      <c r="AU1501">
        <v>1</v>
      </c>
      <c r="AV1501">
        <v>1</v>
      </c>
      <c r="AW1501">
        <v>1</v>
      </c>
      <c r="AX1501">
        <v>1</v>
      </c>
      <c r="AY1501">
        <v>1</v>
      </c>
      <c r="AZ1501">
        <v>1</v>
      </c>
      <c r="BA1501">
        <v>1</v>
      </c>
      <c r="BB1501">
        <v>1</v>
      </c>
      <c r="BC1501">
        <v>1</v>
      </c>
      <c r="BD1501">
        <v>1</v>
      </c>
      <c r="BE1501">
        <v>1</v>
      </c>
      <c r="BF1501">
        <v>1</v>
      </c>
      <c r="BG1501">
        <v>1</v>
      </c>
      <c r="BH1501">
        <v>1</v>
      </c>
      <c r="BI1501">
        <v>1</v>
      </c>
      <c r="BJ1501">
        <v>1</v>
      </c>
      <c r="BK1501">
        <v>1</v>
      </c>
      <c r="BL1501">
        <v>1</v>
      </c>
      <c r="BM1501">
        <v>1</v>
      </c>
      <c r="BN1501">
        <v>1</v>
      </c>
      <c r="BO1501">
        <v>1</v>
      </c>
      <c r="BP1501">
        <v>1</v>
      </c>
      <c r="BQ1501">
        <v>1</v>
      </c>
      <c r="BR1501">
        <v>1</v>
      </c>
      <c r="BS1501">
        <v>1</v>
      </c>
      <c r="BT1501">
        <v>1</v>
      </c>
      <c r="BU1501">
        <v>1</v>
      </c>
      <c r="BV1501">
        <v>1</v>
      </c>
      <c r="BW1501">
        <v>1</v>
      </c>
    </row>
    <row r="1502" spans="1:75" x14ac:dyDescent="0.25">
      <c r="A1502">
        <v>2449000</v>
      </c>
      <c r="B1502">
        <v>1</v>
      </c>
      <c r="C1502" s="1">
        <v>37104</v>
      </c>
      <c r="D1502">
        <v>1</v>
      </c>
      <c r="E1502">
        <v>16.100000000000001</v>
      </c>
      <c r="F1502">
        <v>38</v>
      </c>
      <c r="G1502">
        <v>26</v>
      </c>
      <c r="H1502">
        <v>4</v>
      </c>
      <c r="I1502">
        <v>1</v>
      </c>
      <c r="J1502">
        <v>1</v>
      </c>
      <c r="K1502">
        <v>1</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3</v>
      </c>
      <c r="AJ1502">
        <v>0</v>
      </c>
      <c r="AK1502">
        <v>0</v>
      </c>
      <c r="AL1502">
        <v>0</v>
      </c>
      <c r="AM1502">
        <v>16.100000000000001</v>
      </c>
      <c r="AN1502">
        <v>0</v>
      </c>
      <c r="AO1502">
        <v>8.9</v>
      </c>
      <c r="AP1502">
        <v>0</v>
      </c>
      <c r="AQ1502">
        <v>10</v>
      </c>
      <c r="AR1502">
        <v>0</v>
      </c>
      <c r="AS1502">
        <v>1</v>
      </c>
      <c r="AT1502">
        <v>1</v>
      </c>
      <c r="AU1502">
        <v>1</v>
      </c>
      <c r="AV1502">
        <v>1</v>
      </c>
      <c r="AW1502">
        <v>1</v>
      </c>
      <c r="AX1502">
        <v>1</v>
      </c>
      <c r="AY1502">
        <v>1</v>
      </c>
      <c r="AZ1502">
        <v>1</v>
      </c>
      <c r="BA1502">
        <v>1</v>
      </c>
      <c r="BB1502">
        <v>1</v>
      </c>
      <c r="BC1502">
        <v>1</v>
      </c>
      <c r="BD1502">
        <v>1</v>
      </c>
      <c r="BE1502">
        <v>1</v>
      </c>
      <c r="BF1502">
        <v>1</v>
      </c>
      <c r="BG1502">
        <v>1</v>
      </c>
      <c r="BH1502">
        <v>1</v>
      </c>
      <c r="BI1502">
        <v>1</v>
      </c>
      <c r="BJ1502">
        <v>1</v>
      </c>
      <c r="BK1502">
        <v>1</v>
      </c>
      <c r="BL1502">
        <v>1</v>
      </c>
      <c r="BM1502">
        <v>1</v>
      </c>
      <c r="BN1502">
        <v>1</v>
      </c>
      <c r="BO1502">
        <v>1</v>
      </c>
      <c r="BP1502">
        <v>1</v>
      </c>
      <c r="BQ1502">
        <v>1</v>
      </c>
      <c r="BR1502">
        <v>1</v>
      </c>
      <c r="BS1502">
        <v>1</v>
      </c>
      <c r="BT1502">
        <v>1</v>
      </c>
      <c r="BU1502">
        <v>1</v>
      </c>
      <c r="BV1502">
        <v>1</v>
      </c>
      <c r="BW1502">
        <v>1</v>
      </c>
    </row>
    <row r="1503" spans="1:75" x14ac:dyDescent="0.25">
      <c r="A1503">
        <v>2449000</v>
      </c>
      <c r="B1503">
        <v>1</v>
      </c>
      <c r="C1503" s="1">
        <v>37135</v>
      </c>
      <c r="D1503">
        <v>1</v>
      </c>
      <c r="E1503">
        <v>30.2</v>
      </c>
      <c r="F1503">
        <v>82.5</v>
      </c>
      <c r="G1503">
        <v>14</v>
      </c>
      <c r="H1503">
        <v>5</v>
      </c>
      <c r="I1503">
        <v>1</v>
      </c>
      <c r="J1503">
        <v>1</v>
      </c>
      <c r="K1503">
        <v>1</v>
      </c>
      <c r="N1503">
        <v>0</v>
      </c>
      <c r="O1503">
        <v>0</v>
      </c>
      <c r="P1503">
        <v>0</v>
      </c>
      <c r="Q1503">
        <v>0</v>
      </c>
      <c r="R1503">
        <v>0</v>
      </c>
      <c r="S1503">
        <v>0</v>
      </c>
      <c r="T1503">
        <v>0</v>
      </c>
      <c r="U1503">
        <v>0</v>
      </c>
      <c r="V1503">
        <v>0</v>
      </c>
      <c r="W1503">
        <v>0</v>
      </c>
      <c r="X1503">
        <v>0</v>
      </c>
      <c r="Y1503">
        <v>0</v>
      </c>
      <c r="Z1503">
        <v>0</v>
      </c>
      <c r="AA1503">
        <v>30.2</v>
      </c>
      <c r="AB1503">
        <v>24.3</v>
      </c>
      <c r="AC1503">
        <v>0</v>
      </c>
      <c r="AD1503">
        <v>0</v>
      </c>
      <c r="AE1503">
        <v>0</v>
      </c>
      <c r="AF1503">
        <v>0</v>
      </c>
      <c r="AG1503">
        <v>0</v>
      </c>
      <c r="AH1503">
        <v>0</v>
      </c>
      <c r="AI1503">
        <v>0</v>
      </c>
      <c r="AJ1503">
        <v>10.199999999999999</v>
      </c>
      <c r="AK1503">
        <v>0</v>
      </c>
      <c r="AL1503">
        <v>14.7</v>
      </c>
      <c r="AM1503">
        <v>3.1</v>
      </c>
      <c r="AN1503">
        <v>0</v>
      </c>
      <c r="AO1503">
        <v>0</v>
      </c>
      <c r="AP1503">
        <v>0</v>
      </c>
      <c r="AQ1503">
        <v>0</v>
      </c>
      <c r="AS1503">
        <v>1</v>
      </c>
      <c r="AT1503">
        <v>1</v>
      </c>
      <c r="AU1503">
        <v>1</v>
      </c>
      <c r="AV1503">
        <v>1</v>
      </c>
      <c r="AW1503">
        <v>1</v>
      </c>
      <c r="AX1503">
        <v>1</v>
      </c>
      <c r="AY1503">
        <v>1</v>
      </c>
      <c r="AZ1503">
        <v>1</v>
      </c>
      <c r="BA1503">
        <v>1</v>
      </c>
      <c r="BB1503">
        <v>1</v>
      </c>
      <c r="BC1503">
        <v>1</v>
      </c>
      <c r="BD1503">
        <v>1</v>
      </c>
      <c r="BE1503">
        <v>1</v>
      </c>
      <c r="BF1503">
        <v>1</v>
      </c>
      <c r="BG1503">
        <v>1</v>
      </c>
      <c r="BH1503">
        <v>1</v>
      </c>
      <c r="BI1503">
        <v>1</v>
      </c>
      <c r="BJ1503">
        <v>1</v>
      </c>
      <c r="BK1503">
        <v>1</v>
      </c>
      <c r="BL1503">
        <v>1</v>
      </c>
      <c r="BM1503">
        <v>1</v>
      </c>
      <c r="BN1503">
        <v>1</v>
      </c>
      <c r="BO1503">
        <v>1</v>
      </c>
      <c r="BP1503">
        <v>1</v>
      </c>
      <c r="BQ1503">
        <v>1</v>
      </c>
      <c r="BR1503">
        <v>1</v>
      </c>
      <c r="BS1503">
        <v>1</v>
      </c>
      <c r="BT1503">
        <v>1</v>
      </c>
      <c r="BU1503">
        <v>1</v>
      </c>
      <c r="BV1503">
        <v>1</v>
      </c>
      <c r="BW1503">
        <v>0</v>
      </c>
    </row>
    <row r="1504" spans="1:75" x14ac:dyDescent="0.25">
      <c r="A1504">
        <v>2449000</v>
      </c>
      <c r="B1504">
        <v>1</v>
      </c>
      <c r="C1504" s="1">
        <v>37165</v>
      </c>
      <c r="D1504">
        <v>1</v>
      </c>
      <c r="E1504">
        <v>57.6</v>
      </c>
      <c r="F1504">
        <v>204.4</v>
      </c>
      <c r="G1504">
        <v>20</v>
      </c>
      <c r="H1504">
        <v>6</v>
      </c>
      <c r="I1504">
        <v>1</v>
      </c>
      <c r="J1504">
        <v>1</v>
      </c>
      <c r="K1504">
        <v>1</v>
      </c>
      <c r="N1504">
        <v>50</v>
      </c>
      <c r="O1504">
        <v>38.9</v>
      </c>
      <c r="P1504">
        <v>0</v>
      </c>
      <c r="Q1504">
        <v>0</v>
      </c>
      <c r="R1504">
        <v>0</v>
      </c>
      <c r="S1504">
        <v>0</v>
      </c>
      <c r="T1504">
        <v>0</v>
      </c>
      <c r="U1504">
        <v>10.6</v>
      </c>
      <c r="V1504">
        <v>27</v>
      </c>
      <c r="W1504">
        <v>0</v>
      </c>
      <c r="X1504">
        <v>0</v>
      </c>
      <c r="Y1504">
        <v>0</v>
      </c>
      <c r="Z1504">
        <v>0</v>
      </c>
      <c r="AA1504">
        <v>0</v>
      </c>
      <c r="AB1504">
        <v>0</v>
      </c>
      <c r="AC1504">
        <v>0</v>
      </c>
      <c r="AD1504">
        <v>0</v>
      </c>
      <c r="AE1504">
        <v>0</v>
      </c>
      <c r="AF1504">
        <v>20.3</v>
      </c>
      <c r="AG1504">
        <v>57.6</v>
      </c>
      <c r="AH1504">
        <v>0</v>
      </c>
      <c r="AI1504">
        <v>0</v>
      </c>
      <c r="AJ1504">
        <v>0</v>
      </c>
      <c r="AK1504">
        <v>0</v>
      </c>
      <c r="AL1504">
        <v>0</v>
      </c>
      <c r="AM1504">
        <v>0</v>
      </c>
      <c r="AN1504">
        <v>0</v>
      </c>
      <c r="AO1504">
        <v>0</v>
      </c>
      <c r="AP1504">
        <v>0</v>
      </c>
      <c r="AQ1504">
        <v>0</v>
      </c>
      <c r="AR1504">
        <v>0</v>
      </c>
      <c r="AS1504">
        <v>1</v>
      </c>
      <c r="AT1504">
        <v>1</v>
      </c>
      <c r="AU1504">
        <v>1</v>
      </c>
      <c r="AV1504">
        <v>1</v>
      </c>
      <c r="AW1504">
        <v>1</v>
      </c>
      <c r="AX1504">
        <v>1</v>
      </c>
      <c r="AY1504">
        <v>1</v>
      </c>
      <c r="AZ1504">
        <v>1</v>
      </c>
      <c r="BA1504">
        <v>1</v>
      </c>
      <c r="BB1504">
        <v>1</v>
      </c>
      <c r="BC1504">
        <v>1</v>
      </c>
      <c r="BD1504">
        <v>1</v>
      </c>
      <c r="BE1504">
        <v>1</v>
      </c>
      <c r="BF1504">
        <v>1</v>
      </c>
      <c r="BG1504">
        <v>1</v>
      </c>
      <c r="BH1504">
        <v>1</v>
      </c>
      <c r="BI1504">
        <v>1</v>
      </c>
      <c r="BJ1504">
        <v>1</v>
      </c>
      <c r="BK1504">
        <v>1</v>
      </c>
      <c r="BL1504">
        <v>1</v>
      </c>
      <c r="BM1504">
        <v>1</v>
      </c>
      <c r="BN1504">
        <v>1</v>
      </c>
      <c r="BO1504">
        <v>1</v>
      </c>
      <c r="BP1504">
        <v>1</v>
      </c>
      <c r="BQ1504">
        <v>1</v>
      </c>
      <c r="BR1504">
        <v>1</v>
      </c>
      <c r="BS1504">
        <v>1</v>
      </c>
      <c r="BT1504">
        <v>1</v>
      </c>
      <c r="BU1504">
        <v>1</v>
      </c>
      <c r="BV1504">
        <v>1</v>
      </c>
      <c r="BW1504">
        <v>1</v>
      </c>
    </row>
    <row r="1505" spans="1:75" x14ac:dyDescent="0.25">
      <c r="A1505">
        <v>2449000</v>
      </c>
      <c r="B1505">
        <v>1</v>
      </c>
      <c r="C1505" s="1">
        <v>37196</v>
      </c>
      <c r="D1505">
        <v>1</v>
      </c>
      <c r="E1505">
        <v>50.3</v>
      </c>
      <c r="F1505">
        <v>101.9</v>
      </c>
      <c r="G1505">
        <v>12</v>
      </c>
      <c r="H1505">
        <v>4</v>
      </c>
      <c r="I1505">
        <v>1</v>
      </c>
      <c r="J1505">
        <v>1</v>
      </c>
      <c r="K1505">
        <v>1</v>
      </c>
      <c r="N1505">
        <v>0</v>
      </c>
      <c r="O1505">
        <v>0</v>
      </c>
      <c r="P1505">
        <v>0</v>
      </c>
      <c r="Q1505">
        <v>0</v>
      </c>
      <c r="R1505">
        <v>0</v>
      </c>
      <c r="S1505">
        <v>0</v>
      </c>
      <c r="T1505">
        <v>0</v>
      </c>
      <c r="U1505">
        <v>0</v>
      </c>
      <c r="V1505">
        <v>0</v>
      </c>
      <c r="W1505">
        <v>0</v>
      </c>
      <c r="X1505">
        <v>0</v>
      </c>
      <c r="Y1505">
        <v>50.3</v>
      </c>
      <c r="Z1505">
        <v>0</v>
      </c>
      <c r="AA1505">
        <v>0</v>
      </c>
      <c r="AB1505">
        <v>0</v>
      </c>
      <c r="AC1505">
        <v>0</v>
      </c>
      <c r="AD1505">
        <v>0</v>
      </c>
      <c r="AE1505">
        <v>18.2</v>
      </c>
      <c r="AF1505">
        <v>0</v>
      </c>
      <c r="AG1505">
        <v>0</v>
      </c>
      <c r="AH1505">
        <v>0</v>
      </c>
      <c r="AI1505">
        <v>0</v>
      </c>
      <c r="AJ1505">
        <v>0</v>
      </c>
      <c r="AK1505">
        <v>0</v>
      </c>
      <c r="AL1505">
        <v>0</v>
      </c>
      <c r="AM1505">
        <v>0</v>
      </c>
      <c r="AN1505">
        <v>0</v>
      </c>
      <c r="AO1505">
        <v>7.3</v>
      </c>
      <c r="AP1505">
        <v>0</v>
      </c>
      <c r="AQ1505">
        <v>26.1</v>
      </c>
      <c r="AS1505">
        <v>1</v>
      </c>
      <c r="AT1505">
        <v>1</v>
      </c>
      <c r="AU1505">
        <v>1</v>
      </c>
      <c r="AV1505">
        <v>1</v>
      </c>
      <c r="AW1505">
        <v>1</v>
      </c>
      <c r="AX1505">
        <v>1</v>
      </c>
      <c r="AY1505">
        <v>1</v>
      </c>
      <c r="AZ1505">
        <v>1</v>
      </c>
      <c r="BA1505">
        <v>1</v>
      </c>
      <c r="BB1505">
        <v>1</v>
      </c>
      <c r="BC1505">
        <v>1</v>
      </c>
      <c r="BD1505">
        <v>1</v>
      </c>
      <c r="BE1505">
        <v>1</v>
      </c>
      <c r="BF1505">
        <v>1</v>
      </c>
      <c r="BG1505">
        <v>1</v>
      </c>
      <c r="BH1505">
        <v>1</v>
      </c>
      <c r="BI1505">
        <v>1</v>
      </c>
      <c r="BJ1505">
        <v>1</v>
      </c>
      <c r="BK1505">
        <v>1</v>
      </c>
      <c r="BL1505">
        <v>1</v>
      </c>
      <c r="BM1505">
        <v>1</v>
      </c>
      <c r="BN1505">
        <v>1</v>
      </c>
      <c r="BO1505">
        <v>1</v>
      </c>
      <c r="BP1505">
        <v>1</v>
      </c>
      <c r="BQ1505">
        <v>1</v>
      </c>
      <c r="BR1505">
        <v>1</v>
      </c>
      <c r="BS1505">
        <v>1</v>
      </c>
      <c r="BT1505">
        <v>1</v>
      </c>
      <c r="BU1505">
        <v>1</v>
      </c>
      <c r="BV1505">
        <v>1</v>
      </c>
      <c r="BW1505">
        <v>0</v>
      </c>
    </row>
    <row r="1506" spans="1:75" x14ac:dyDescent="0.25">
      <c r="A1506">
        <v>2449000</v>
      </c>
      <c r="B1506">
        <v>1</v>
      </c>
      <c r="C1506" s="1">
        <v>37226</v>
      </c>
      <c r="D1506">
        <v>1</v>
      </c>
      <c r="E1506">
        <v>40.700000000000003</v>
      </c>
      <c r="F1506">
        <v>151</v>
      </c>
      <c r="G1506">
        <v>9</v>
      </c>
      <c r="H1506">
        <v>6</v>
      </c>
      <c r="I1506">
        <v>1</v>
      </c>
      <c r="J1506">
        <v>1</v>
      </c>
      <c r="K1506">
        <v>1</v>
      </c>
      <c r="N1506">
        <v>0</v>
      </c>
      <c r="O1506">
        <v>0</v>
      </c>
      <c r="P1506">
        <v>0</v>
      </c>
      <c r="Q1506">
        <v>0</v>
      </c>
      <c r="R1506">
        <v>0</v>
      </c>
      <c r="S1506">
        <v>0</v>
      </c>
      <c r="T1506">
        <v>0</v>
      </c>
      <c r="U1506">
        <v>0</v>
      </c>
      <c r="V1506">
        <v>40.700000000000003</v>
      </c>
      <c r="W1506">
        <v>0</v>
      </c>
      <c r="X1506">
        <v>0</v>
      </c>
      <c r="Y1506">
        <v>0</v>
      </c>
      <c r="Z1506">
        <v>17.5</v>
      </c>
      <c r="AA1506">
        <v>25.8</v>
      </c>
      <c r="AB1506">
        <v>0</v>
      </c>
      <c r="AC1506">
        <v>32.1</v>
      </c>
      <c r="AD1506">
        <v>0</v>
      </c>
      <c r="AE1506">
        <v>0</v>
      </c>
      <c r="AF1506">
        <v>0</v>
      </c>
      <c r="AG1506">
        <v>0</v>
      </c>
      <c r="AH1506">
        <v>0</v>
      </c>
      <c r="AI1506">
        <v>0</v>
      </c>
      <c r="AJ1506">
        <v>0</v>
      </c>
      <c r="AK1506">
        <v>31.9</v>
      </c>
      <c r="AL1506">
        <v>0</v>
      </c>
      <c r="AM1506">
        <v>0</v>
      </c>
      <c r="AN1506">
        <v>0</v>
      </c>
      <c r="AO1506">
        <v>0</v>
      </c>
      <c r="AP1506">
        <v>0</v>
      </c>
      <c r="AQ1506">
        <v>3</v>
      </c>
      <c r="AR1506">
        <v>0</v>
      </c>
      <c r="AS1506">
        <v>1</v>
      </c>
      <c r="AT1506">
        <v>1</v>
      </c>
      <c r="AU1506">
        <v>1</v>
      </c>
      <c r="AV1506">
        <v>1</v>
      </c>
      <c r="AW1506">
        <v>1</v>
      </c>
      <c r="AX1506">
        <v>1</v>
      </c>
      <c r="AY1506">
        <v>1</v>
      </c>
      <c r="AZ1506">
        <v>1</v>
      </c>
      <c r="BA1506">
        <v>1</v>
      </c>
      <c r="BB1506">
        <v>1</v>
      </c>
      <c r="BC1506">
        <v>1</v>
      </c>
      <c r="BD1506">
        <v>1</v>
      </c>
      <c r="BE1506">
        <v>1</v>
      </c>
      <c r="BF1506">
        <v>1</v>
      </c>
      <c r="BG1506">
        <v>1</v>
      </c>
      <c r="BH1506">
        <v>1</v>
      </c>
      <c r="BI1506">
        <v>1</v>
      </c>
      <c r="BJ1506">
        <v>1</v>
      </c>
      <c r="BK1506">
        <v>1</v>
      </c>
      <c r="BL1506">
        <v>1</v>
      </c>
      <c r="BM1506">
        <v>1</v>
      </c>
      <c r="BN1506">
        <v>1</v>
      </c>
      <c r="BO1506">
        <v>1</v>
      </c>
      <c r="BP1506">
        <v>1</v>
      </c>
      <c r="BQ1506">
        <v>1</v>
      </c>
      <c r="BR1506">
        <v>1</v>
      </c>
      <c r="BS1506">
        <v>1</v>
      </c>
      <c r="BT1506">
        <v>1</v>
      </c>
      <c r="BU1506">
        <v>1</v>
      </c>
      <c r="BV1506">
        <v>1</v>
      </c>
      <c r="BW1506">
        <v>1</v>
      </c>
    </row>
    <row r="1507" spans="1:75" s="2" customFormat="1" x14ac:dyDescent="0.25">
      <c r="A1507" s="2">
        <v>2449000</v>
      </c>
      <c r="B1507" s="2">
        <v>1</v>
      </c>
      <c r="C1507" s="3">
        <v>37257</v>
      </c>
      <c r="D1507" s="2">
        <v>1</v>
      </c>
      <c r="E1507" s="2">
        <v>120.2</v>
      </c>
      <c r="F1507" s="2">
        <v>248.7</v>
      </c>
      <c r="G1507" s="2">
        <v>13</v>
      </c>
      <c r="H1507" s="2">
        <v>7</v>
      </c>
      <c r="I1507" s="2">
        <v>1</v>
      </c>
      <c r="J1507" s="2">
        <v>1</v>
      </c>
      <c r="K1507" s="2">
        <v>1</v>
      </c>
      <c r="N1507" s="2">
        <v>0</v>
      </c>
      <c r="O1507" s="2">
        <v>0</v>
      </c>
      <c r="P1507" s="2">
        <v>0</v>
      </c>
      <c r="Q1507" s="2">
        <v>0</v>
      </c>
      <c r="R1507" s="2">
        <v>0</v>
      </c>
      <c r="S1507" s="2">
        <v>0</v>
      </c>
      <c r="T1507" s="2">
        <v>0</v>
      </c>
      <c r="U1507" s="2">
        <v>0</v>
      </c>
      <c r="V1507" s="2">
        <v>0</v>
      </c>
      <c r="W1507" s="2">
        <v>0</v>
      </c>
      <c r="X1507" s="2">
        <v>0</v>
      </c>
      <c r="Y1507" s="2">
        <v>0</v>
      </c>
      <c r="Z1507" s="2">
        <v>120.2</v>
      </c>
      <c r="AA1507" s="2">
        <v>19.5</v>
      </c>
      <c r="AB1507" s="2">
        <v>0</v>
      </c>
      <c r="AC1507" s="2">
        <v>0</v>
      </c>
      <c r="AD1507" s="2">
        <v>0</v>
      </c>
      <c r="AE1507" s="2">
        <v>0</v>
      </c>
      <c r="AF1507" s="2">
        <v>0</v>
      </c>
      <c r="AG1507" s="2">
        <v>0</v>
      </c>
      <c r="AH1507" s="2">
        <v>0</v>
      </c>
      <c r="AI1507" s="2">
        <v>0</v>
      </c>
      <c r="AJ1507" s="2">
        <v>34.1</v>
      </c>
      <c r="AK1507" s="2">
        <v>24.4</v>
      </c>
      <c r="AL1507" s="2">
        <v>38.1</v>
      </c>
      <c r="AM1507" s="2">
        <v>6</v>
      </c>
      <c r="AN1507" s="2">
        <v>6.4</v>
      </c>
      <c r="AO1507" s="2">
        <v>0</v>
      </c>
      <c r="AP1507" s="2">
        <v>0</v>
      </c>
      <c r="AQ1507" s="2">
        <v>0</v>
      </c>
      <c r="AR1507" s="2">
        <v>0</v>
      </c>
      <c r="AS1507" s="2">
        <v>1</v>
      </c>
      <c r="AT1507" s="2">
        <v>1</v>
      </c>
      <c r="AU1507" s="2">
        <v>1</v>
      </c>
      <c r="AV1507" s="2">
        <v>1</v>
      </c>
      <c r="AW1507" s="2">
        <v>1</v>
      </c>
      <c r="AX1507" s="2">
        <v>1</v>
      </c>
      <c r="AY1507" s="2">
        <v>1</v>
      </c>
      <c r="AZ1507" s="2">
        <v>1</v>
      </c>
      <c r="BA1507" s="2">
        <v>1</v>
      </c>
      <c r="BB1507" s="2">
        <v>1</v>
      </c>
      <c r="BC1507" s="2">
        <v>1</v>
      </c>
      <c r="BD1507" s="2">
        <v>1</v>
      </c>
      <c r="BE1507" s="2">
        <v>1</v>
      </c>
      <c r="BF1507" s="2">
        <v>1</v>
      </c>
      <c r="BG1507" s="2">
        <v>1</v>
      </c>
      <c r="BH1507" s="2">
        <v>1</v>
      </c>
      <c r="BI1507" s="2">
        <v>1</v>
      </c>
      <c r="BJ1507" s="2">
        <v>1</v>
      </c>
      <c r="BK1507" s="2">
        <v>1</v>
      </c>
      <c r="BL1507" s="2">
        <v>1</v>
      </c>
      <c r="BM1507" s="2">
        <v>1</v>
      </c>
      <c r="BN1507" s="2">
        <v>1</v>
      </c>
      <c r="BO1507" s="2">
        <v>1</v>
      </c>
      <c r="BP1507" s="2">
        <v>1</v>
      </c>
      <c r="BQ1507" s="2">
        <v>1</v>
      </c>
      <c r="BR1507" s="2">
        <v>1</v>
      </c>
      <c r="BS1507" s="2">
        <v>1</v>
      </c>
      <c r="BT1507" s="2">
        <v>1</v>
      </c>
      <c r="BU1507" s="2">
        <v>1</v>
      </c>
      <c r="BV1507" s="2">
        <v>1</v>
      </c>
      <c r="BW1507" s="2">
        <v>1</v>
      </c>
    </row>
    <row r="1508" spans="1:75" x14ac:dyDescent="0.25">
      <c r="A1508">
        <v>2449000</v>
      </c>
      <c r="B1508">
        <v>1</v>
      </c>
      <c r="C1508" s="1">
        <v>37288</v>
      </c>
      <c r="D1508">
        <v>1</v>
      </c>
      <c r="E1508">
        <v>36.6</v>
      </c>
      <c r="F1508">
        <v>156.9</v>
      </c>
      <c r="G1508">
        <v>22</v>
      </c>
      <c r="H1508">
        <v>7</v>
      </c>
      <c r="I1508">
        <v>1</v>
      </c>
      <c r="J1508">
        <v>1</v>
      </c>
      <c r="K1508">
        <v>1</v>
      </c>
      <c r="N1508">
        <v>0</v>
      </c>
      <c r="O1508">
        <v>0</v>
      </c>
      <c r="P1508">
        <v>0</v>
      </c>
      <c r="Q1508">
        <v>0</v>
      </c>
      <c r="R1508">
        <v>0</v>
      </c>
      <c r="S1508">
        <v>0</v>
      </c>
      <c r="T1508">
        <v>0</v>
      </c>
      <c r="U1508">
        <v>16.399999999999999</v>
      </c>
      <c r="V1508">
        <v>0</v>
      </c>
      <c r="W1508">
        <v>30.3</v>
      </c>
      <c r="X1508">
        <v>0</v>
      </c>
      <c r="Y1508">
        <v>0</v>
      </c>
      <c r="Z1508">
        <v>3.3</v>
      </c>
      <c r="AA1508">
        <v>32.9</v>
      </c>
      <c r="AB1508">
        <v>30.9</v>
      </c>
      <c r="AC1508">
        <v>0</v>
      </c>
      <c r="AD1508">
        <v>0</v>
      </c>
      <c r="AE1508">
        <v>0</v>
      </c>
      <c r="AF1508">
        <v>0</v>
      </c>
      <c r="AG1508">
        <v>0</v>
      </c>
      <c r="AH1508">
        <v>0</v>
      </c>
      <c r="AI1508">
        <v>36.6</v>
      </c>
      <c r="AJ1508">
        <v>0</v>
      </c>
      <c r="AK1508">
        <v>0</v>
      </c>
      <c r="AL1508">
        <v>0</v>
      </c>
      <c r="AM1508">
        <v>0</v>
      </c>
      <c r="AN1508">
        <v>0</v>
      </c>
      <c r="AO1508">
        <v>6.5</v>
      </c>
      <c r="AS1508">
        <v>1</v>
      </c>
      <c r="AT1508">
        <v>1</v>
      </c>
      <c r="AU1508">
        <v>1</v>
      </c>
      <c r="AV1508">
        <v>1</v>
      </c>
      <c r="AW1508">
        <v>1</v>
      </c>
      <c r="AX1508">
        <v>1</v>
      </c>
      <c r="AY1508">
        <v>1</v>
      </c>
      <c r="AZ1508">
        <v>1</v>
      </c>
      <c r="BA1508">
        <v>1</v>
      </c>
      <c r="BB1508">
        <v>1</v>
      </c>
      <c r="BC1508">
        <v>1</v>
      </c>
      <c r="BD1508">
        <v>1</v>
      </c>
      <c r="BE1508">
        <v>1</v>
      </c>
      <c r="BF1508">
        <v>1</v>
      </c>
      <c r="BG1508">
        <v>1</v>
      </c>
      <c r="BH1508">
        <v>1</v>
      </c>
      <c r="BI1508">
        <v>1</v>
      </c>
      <c r="BJ1508">
        <v>1</v>
      </c>
      <c r="BK1508">
        <v>1</v>
      </c>
      <c r="BL1508">
        <v>1</v>
      </c>
      <c r="BM1508">
        <v>1</v>
      </c>
      <c r="BN1508">
        <v>1</v>
      </c>
      <c r="BO1508">
        <v>1</v>
      </c>
      <c r="BP1508">
        <v>1</v>
      </c>
      <c r="BQ1508">
        <v>1</v>
      </c>
      <c r="BR1508">
        <v>1</v>
      </c>
      <c r="BS1508">
        <v>1</v>
      </c>
      <c r="BT1508">
        <v>1</v>
      </c>
      <c r="BU1508">
        <v>0</v>
      </c>
    </row>
    <row r="1509" spans="1:75" x14ac:dyDescent="0.25">
      <c r="A1509">
        <v>2449000</v>
      </c>
      <c r="B1509">
        <v>1</v>
      </c>
      <c r="C1509" s="1">
        <v>37316</v>
      </c>
      <c r="D1509">
        <v>1</v>
      </c>
      <c r="E1509">
        <v>52.1</v>
      </c>
      <c r="F1509">
        <v>94.3</v>
      </c>
      <c r="G1509">
        <v>25</v>
      </c>
      <c r="H1509">
        <v>2</v>
      </c>
      <c r="I1509">
        <v>1</v>
      </c>
      <c r="J1509">
        <v>1</v>
      </c>
      <c r="K1509">
        <v>1</v>
      </c>
      <c r="N1509">
        <v>0</v>
      </c>
      <c r="O1509">
        <v>0</v>
      </c>
      <c r="P1509">
        <v>0</v>
      </c>
      <c r="Q1509">
        <v>0</v>
      </c>
      <c r="R1509">
        <v>0</v>
      </c>
      <c r="S1509">
        <v>0</v>
      </c>
      <c r="T1509">
        <v>42.2</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52.1</v>
      </c>
      <c r="AM1509">
        <v>0</v>
      </c>
      <c r="AN1509">
        <v>0</v>
      </c>
      <c r="AO1509">
        <v>0</v>
      </c>
      <c r="AP1509">
        <v>0</v>
      </c>
      <c r="AQ1509">
        <v>0</v>
      </c>
      <c r="AR1509">
        <v>0</v>
      </c>
      <c r="AS1509">
        <v>1</v>
      </c>
      <c r="AT1509">
        <v>1</v>
      </c>
      <c r="AU1509">
        <v>1</v>
      </c>
      <c r="AV1509">
        <v>1</v>
      </c>
      <c r="AW1509">
        <v>1</v>
      </c>
      <c r="AX1509">
        <v>1</v>
      </c>
      <c r="AY1509">
        <v>1</v>
      </c>
      <c r="AZ1509">
        <v>1</v>
      </c>
      <c r="BA1509">
        <v>1</v>
      </c>
      <c r="BB1509">
        <v>1</v>
      </c>
      <c r="BC1509">
        <v>1</v>
      </c>
      <c r="BD1509">
        <v>1</v>
      </c>
      <c r="BE1509">
        <v>1</v>
      </c>
      <c r="BF1509">
        <v>1</v>
      </c>
      <c r="BG1509">
        <v>1</v>
      </c>
      <c r="BH1509">
        <v>1</v>
      </c>
      <c r="BI1509">
        <v>1</v>
      </c>
      <c r="BJ1509">
        <v>1</v>
      </c>
      <c r="BK1509">
        <v>1</v>
      </c>
      <c r="BL1509">
        <v>1</v>
      </c>
      <c r="BM1509">
        <v>1</v>
      </c>
      <c r="BN1509">
        <v>1</v>
      </c>
      <c r="BO1509">
        <v>1</v>
      </c>
      <c r="BP1509">
        <v>1</v>
      </c>
      <c r="BQ1509">
        <v>1</v>
      </c>
      <c r="BR1509">
        <v>1</v>
      </c>
      <c r="BS1509">
        <v>1</v>
      </c>
      <c r="BT1509">
        <v>1</v>
      </c>
      <c r="BU1509">
        <v>1</v>
      </c>
      <c r="BV1509">
        <v>1</v>
      </c>
      <c r="BW1509">
        <v>1</v>
      </c>
    </row>
    <row r="1510" spans="1:75" x14ac:dyDescent="0.25">
      <c r="A1510">
        <v>2449000</v>
      </c>
      <c r="B1510">
        <v>1</v>
      </c>
      <c r="C1510" s="1">
        <v>37469</v>
      </c>
      <c r="D1510">
        <v>1</v>
      </c>
      <c r="E1510">
        <v>23.2</v>
      </c>
      <c r="F1510">
        <v>90.9</v>
      </c>
      <c r="G1510">
        <v>23</v>
      </c>
      <c r="H1510">
        <v>6</v>
      </c>
      <c r="I1510">
        <v>1</v>
      </c>
      <c r="J1510">
        <v>1</v>
      </c>
      <c r="K1510">
        <v>1</v>
      </c>
      <c r="N1510">
        <v>11.8</v>
      </c>
      <c r="O1510">
        <v>21</v>
      </c>
      <c r="P1510">
        <v>7.5</v>
      </c>
      <c r="Q1510">
        <v>0</v>
      </c>
      <c r="R1510">
        <v>0</v>
      </c>
      <c r="S1510">
        <v>6.9</v>
      </c>
      <c r="T1510">
        <v>0</v>
      </c>
      <c r="U1510">
        <v>0</v>
      </c>
      <c r="V1510">
        <v>0</v>
      </c>
      <c r="W1510">
        <v>0</v>
      </c>
      <c r="X1510">
        <v>0</v>
      </c>
      <c r="Y1510">
        <v>0</v>
      </c>
      <c r="Z1510">
        <v>0</v>
      </c>
      <c r="AA1510">
        <v>0</v>
      </c>
      <c r="AB1510">
        <v>0</v>
      </c>
      <c r="AC1510">
        <v>0</v>
      </c>
      <c r="AD1510">
        <v>0</v>
      </c>
      <c r="AE1510">
        <v>0</v>
      </c>
      <c r="AF1510">
        <v>0</v>
      </c>
      <c r="AG1510">
        <v>0</v>
      </c>
      <c r="AH1510">
        <v>0</v>
      </c>
      <c r="AI1510">
        <v>0</v>
      </c>
      <c r="AJ1510">
        <v>23.2</v>
      </c>
      <c r="AK1510">
        <v>0</v>
      </c>
      <c r="AL1510">
        <v>0</v>
      </c>
      <c r="AM1510">
        <v>0</v>
      </c>
      <c r="AN1510">
        <v>0</v>
      </c>
      <c r="AO1510">
        <v>0</v>
      </c>
      <c r="AP1510">
        <v>0</v>
      </c>
      <c r="AQ1510">
        <v>20.5</v>
      </c>
      <c r="AR1510">
        <v>0</v>
      </c>
      <c r="AS1510">
        <v>1</v>
      </c>
      <c r="AT1510">
        <v>1</v>
      </c>
      <c r="AU1510">
        <v>1</v>
      </c>
      <c r="AV1510">
        <v>1</v>
      </c>
      <c r="AW1510">
        <v>1</v>
      </c>
      <c r="AX1510">
        <v>1</v>
      </c>
      <c r="AY1510">
        <v>1</v>
      </c>
      <c r="AZ1510">
        <v>1</v>
      </c>
      <c r="BA1510">
        <v>1</v>
      </c>
      <c r="BB1510">
        <v>1</v>
      </c>
      <c r="BC1510">
        <v>1</v>
      </c>
      <c r="BD1510">
        <v>1</v>
      </c>
      <c r="BE1510">
        <v>1</v>
      </c>
      <c r="BF1510">
        <v>1</v>
      </c>
      <c r="BG1510">
        <v>1</v>
      </c>
      <c r="BH1510">
        <v>1</v>
      </c>
      <c r="BI1510">
        <v>1</v>
      </c>
      <c r="BJ1510">
        <v>1</v>
      </c>
      <c r="BK1510">
        <v>1</v>
      </c>
      <c r="BL1510">
        <v>1</v>
      </c>
      <c r="BM1510">
        <v>1</v>
      </c>
      <c r="BN1510">
        <v>1</v>
      </c>
      <c r="BO1510">
        <v>1</v>
      </c>
      <c r="BP1510">
        <v>1</v>
      </c>
      <c r="BQ1510">
        <v>1</v>
      </c>
      <c r="BR1510">
        <v>1</v>
      </c>
      <c r="BS1510">
        <v>1</v>
      </c>
      <c r="BT1510">
        <v>1</v>
      </c>
      <c r="BU1510">
        <v>1</v>
      </c>
      <c r="BV1510">
        <v>1</v>
      </c>
      <c r="BW1510">
        <v>1</v>
      </c>
    </row>
    <row r="1511" spans="1:75" x14ac:dyDescent="0.25">
      <c r="A1511">
        <v>2449000</v>
      </c>
      <c r="B1511">
        <v>1</v>
      </c>
      <c r="C1511" s="1">
        <v>37530</v>
      </c>
      <c r="D1511">
        <v>1</v>
      </c>
      <c r="E1511">
        <v>38.700000000000003</v>
      </c>
      <c r="F1511">
        <v>75.8</v>
      </c>
      <c r="G1511">
        <v>30</v>
      </c>
      <c r="H1511">
        <v>4</v>
      </c>
      <c r="I1511">
        <v>1</v>
      </c>
      <c r="J1511">
        <v>1</v>
      </c>
      <c r="K1511">
        <v>1</v>
      </c>
      <c r="N1511">
        <v>0</v>
      </c>
      <c r="O1511">
        <v>0</v>
      </c>
      <c r="P1511">
        <v>0</v>
      </c>
      <c r="Q1511">
        <v>0</v>
      </c>
      <c r="R1511">
        <v>0</v>
      </c>
      <c r="S1511">
        <v>0</v>
      </c>
      <c r="T1511">
        <v>0</v>
      </c>
      <c r="U1511">
        <v>0</v>
      </c>
      <c r="V1511">
        <v>0</v>
      </c>
      <c r="W1511">
        <v>0</v>
      </c>
      <c r="X1511">
        <v>0</v>
      </c>
      <c r="Y1511">
        <v>0</v>
      </c>
      <c r="Z1511">
        <v>12</v>
      </c>
      <c r="AA1511">
        <v>0</v>
      </c>
      <c r="AB1511">
        <v>0</v>
      </c>
      <c r="AC1511">
        <v>0</v>
      </c>
      <c r="AD1511">
        <v>0</v>
      </c>
      <c r="AE1511">
        <v>0</v>
      </c>
      <c r="AF1511">
        <v>0</v>
      </c>
      <c r="AG1511">
        <v>0</v>
      </c>
      <c r="AH1511">
        <v>0</v>
      </c>
      <c r="AI1511">
        <v>0</v>
      </c>
      <c r="AJ1511">
        <v>0</v>
      </c>
      <c r="AK1511">
        <v>0</v>
      </c>
      <c r="AL1511">
        <v>0</v>
      </c>
      <c r="AM1511">
        <v>19.899999999999999</v>
      </c>
      <c r="AN1511">
        <v>0</v>
      </c>
      <c r="AO1511">
        <v>0</v>
      </c>
      <c r="AP1511">
        <v>0</v>
      </c>
      <c r="AQ1511">
        <v>38.700000000000003</v>
      </c>
      <c r="AR1511">
        <v>5.2</v>
      </c>
      <c r="AS1511">
        <v>1</v>
      </c>
      <c r="AT1511">
        <v>1</v>
      </c>
      <c r="AU1511">
        <v>1</v>
      </c>
      <c r="AV1511">
        <v>1</v>
      </c>
      <c r="AW1511">
        <v>1</v>
      </c>
      <c r="AX1511">
        <v>1</v>
      </c>
      <c r="AY1511">
        <v>1</v>
      </c>
      <c r="AZ1511">
        <v>1</v>
      </c>
      <c r="BA1511">
        <v>1</v>
      </c>
      <c r="BB1511">
        <v>1</v>
      </c>
      <c r="BC1511">
        <v>1</v>
      </c>
      <c r="BD1511">
        <v>1</v>
      </c>
      <c r="BE1511">
        <v>1</v>
      </c>
      <c r="BF1511">
        <v>1</v>
      </c>
      <c r="BG1511">
        <v>1</v>
      </c>
      <c r="BH1511">
        <v>1</v>
      </c>
      <c r="BI1511">
        <v>1</v>
      </c>
      <c r="BJ1511">
        <v>1</v>
      </c>
      <c r="BK1511">
        <v>1</v>
      </c>
      <c r="BL1511">
        <v>1</v>
      </c>
      <c r="BM1511">
        <v>1</v>
      </c>
      <c r="BN1511">
        <v>1</v>
      </c>
      <c r="BO1511">
        <v>1</v>
      </c>
      <c r="BP1511">
        <v>1</v>
      </c>
      <c r="BQ1511">
        <v>1</v>
      </c>
      <c r="BR1511">
        <v>1</v>
      </c>
      <c r="BS1511">
        <v>1</v>
      </c>
      <c r="BT1511">
        <v>1</v>
      </c>
      <c r="BU1511">
        <v>1</v>
      </c>
      <c r="BV1511">
        <v>1</v>
      </c>
      <c r="BW1511">
        <v>1</v>
      </c>
    </row>
    <row r="1512" spans="1:75" x14ac:dyDescent="0.25">
      <c r="A1512">
        <v>2449000</v>
      </c>
      <c r="B1512">
        <v>1</v>
      </c>
      <c r="C1512" s="1">
        <v>37347</v>
      </c>
      <c r="D1512">
        <v>1</v>
      </c>
      <c r="E1512">
        <v>29.7</v>
      </c>
      <c r="F1512">
        <v>53.3</v>
      </c>
      <c r="G1512">
        <v>2</v>
      </c>
      <c r="H1512">
        <v>3</v>
      </c>
      <c r="I1512">
        <v>1</v>
      </c>
      <c r="J1512">
        <v>1</v>
      </c>
      <c r="K1512">
        <v>1</v>
      </c>
      <c r="N1512">
        <v>0</v>
      </c>
      <c r="O1512">
        <v>29.7</v>
      </c>
      <c r="P1512">
        <v>0</v>
      </c>
      <c r="Q1512">
        <v>3.1</v>
      </c>
      <c r="R1512">
        <v>0</v>
      </c>
      <c r="S1512">
        <v>20.5</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S1512">
        <v>1</v>
      </c>
      <c r="AT1512">
        <v>1</v>
      </c>
      <c r="AU1512">
        <v>1</v>
      </c>
      <c r="AV1512">
        <v>1</v>
      </c>
      <c r="AW1512">
        <v>1</v>
      </c>
      <c r="AX1512">
        <v>1</v>
      </c>
      <c r="AY1512">
        <v>1</v>
      </c>
      <c r="AZ1512">
        <v>1</v>
      </c>
      <c r="BA1512">
        <v>1</v>
      </c>
      <c r="BB1512">
        <v>1</v>
      </c>
      <c r="BC1512">
        <v>1</v>
      </c>
      <c r="BD1512">
        <v>1</v>
      </c>
      <c r="BE1512">
        <v>1</v>
      </c>
      <c r="BF1512">
        <v>1</v>
      </c>
      <c r="BG1512">
        <v>1</v>
      </c>
      <c r="BH1512">
        <v>1</v>
      </c>
      <c r="BI1512">
        <v>1</v>
      </c>
      <c r="BJ1512">
        <v>1</v>
      </c>
      <c r="BK1512">
        <v>1</v>
      </c>
      <c r="BL1512">
        <v>1</v>
      </c>
      <c r="BM1512">
        <v>1</v>
      </c>
      <c r="BN1512">
        <v>1</v>
      </c>
      <c r="BO1512">
        <v>1</v>
      </c>
      <c r="BP1512">
        <v>1</v>
      </c>
      <c r="BQ1512">
        <v>1</v>
      </c>
      <c r="BR1512">
        <v>1</v>
      </c>
      <c r="BS1512">
        <v>1</v>
      </c>
      <c r="BT1512">
        <v>1</v>
      </c>
      <c r="BU1512">
        <v>1</v>
      </c>
      <c r="BV1512">
        <v>1</v>
      </c>
      <c r="BW1512">
        <v>0</v>
      </c>
    </row>
    <row r="1513" spans="1:75" x14ac:dyDescent="0.25">
      <c r="A1513">
        <v>2449000</v>
      </c>
      <c r="B1513">
        <v>1</v>
      </c>
      <c r="C1513" s="1">
        <v>37377</v>
      </c>
      <c r="D1513">
        <v>1</v>
      </c>
      <c r="E1513">
        <v>35.9</v>
      </c>
      <c r="F1513">
        <v>105.8</v>
      </c>
      <c r="G1513">
        <v>1</v>
      </c>
      <c r="H1513">
        <v>4</v>
      </c>
      <c r="I1513">
        <v>1</v>
      </c>
      <c r="J1513">
        <v>1</v>
      </c>
      <c r="K1513">
        <v>1</v>
      </c>
      <c r="N1513">
        <v>35.9</v>
      </c>
      <c r="O1513">
        <v>0</v>
      </c>
      <c r="P1513">
        <v>0</v>
      </c>
      <c r="Q1513">
        <v>0</v>
      </c>
      <c r="R1513">
        <v>19.100000000000001</v>
      </c>
      <c r="S1513">
        <v>0</v>
      </c>
      <c r="T1513">
        <v>0</v>
      </c>
      <c r="U1513">
        <v>0</v>
      </c>
      <c r="V1513">
        <v>0</v>
      </c>
      <c r="W1513">
        <v>0</v>
      </c>
      <c r="X1513">
        <v>0</v>
      </c>
      <c r="Y1513">
        <v>0</v>
      </c>
      <c r="Z1513">
        <v>0</v>
      </c>
      <c r="AA1513">
        <v>0</v>
      </c>
      <c r="AB1513">
        <v>0</v>
      </c>
      <c r="AC1513">
        <v>0</v>
      </c>
      <c r="AD1513">
        <v>0</v>
      </c>
      <c r="AE1513">
        <v>0</v>
      </c>
      <c r="AF1513">
        <v>34.5</v>
      </c>
      <c r="AG1513">
        <v>0</v>
      </c>
      <c r="AH1513">
        <v>16.3</v>
      </c>
      <c r="AI1513">
        <v>0</v>
      </c>
      <c r="AJ1513">
        <v>0</v>
      </c>
      <c r="AK1513">
        <v>0</v>
      </c>
      <c r="AL1513">
        <v>0</v>
      </c>
      <c r="AM1513">
        <v>0</v>
      </c>
      <c r="AN1513">
        <v>0</v>
      </c>
      <c r="AO1513">
        <v>0</v>
      </c>
      <c r="AP1513">
        <v>0</v>
      </c>
      <c r="AQ1513">
        <v>0</v>
      </c>
      <c r="AR1513">
        <v>0</v>
      </c>
      <c r="AS1513">
        <v>1</v>
      </c>
      <c r="AT1513">
        <v>1</v>
      </c>
      <c r="AU1513">
        <v>1</v>
      </c>
      <c r="AV1513">
        <v>1</v>
      </c>
      <c r="AW1513">
        <v>1</v>
      </c>
      <c r="AX1513">
        <v>1</v>
      </c>
      <c r="AY1513">
        <v>1</v>
      </c>
      <c r="AZ1513">
        <v>1</v>
      </c>
      <c r="BA1513">
        <v>1</v>
      </c>
      <c r="BB1513">
        <v>1</v>
      </c>
      <c r="BC1513">
        <v>1</v>
      </c>
      <c r="BD1513">
        <v>1</v>
      </c>
      <c r="BE1513">
        <v>1</v>
      </c>
      <c r="BF1513">
        <v>1</v>
      </c>
      <c r="BG1513">
        <v>1</v>
      </c>
      <c r="BH1513">
        <v>1</v>
      </c>
      <c r="BI1513">
        <v>1</v>
      </c>
      <c r="BJ1513">
        <v>1</v>
      </c>
      <c r="BK1513">
        <v>1</v>
      </c>
      <c r="BL1513">
        <v>1</v>
      </c>
      <c r="BM1513">
        <v>1</v>
      </c>
      <c r="BN1513">
        <v>1</v>
      </c>
      <c r="BO1513">
        <v>1</v>
      </c>
      <c r="BP1513">
        <v>1</v>
      </c>
      <c r="BQ1513">
        <v>1</v>
      </c>
      <c r="BR1513">
        <v>1</v>
      </c>
      <c r="BS1513">
        <v>1</v>
      </c>
      <c r="BT1513">
        <v>1</v>
      </c>
      <c r="BU1513">
        <v>1</v>
      </c>
      <c r="BV1513">
        <v>1</v>
      </c>
      <c r="BW1513">
        <v>1</v>
      </c>
    </row>
    <row r="1514" spans="1:75" x14ac:dyDescent="0.25">
      <c r="A1514">
        <v>2449000</v>
      </c>
      <c r="B1514">
        <v>1</v>
      </c>
      <c r="C1514" s="1">
        <v>37408</v>
      </c>
      <c r="D1514">
        <v>1</v>
      </c>
      <c r="E1514">
        <v>0</v>
      </c>
      <c r="F1514">
        <v>0</v>
      </c>
      <c r="G1514">
        <v>1</v>
      </c>
      <c r="H1514">
        <v>0</v>
      </c>
      <c r="I1514">
        <v>1</v>
      </c>
      <c r="J1514">
        <v>1</v>
      </c>
      <c r="K1514">
        <v>1</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S1514">
        <v>1</v>
      </c>
      <c r="AT1514">
        <v>1</v>
      </c>
      <c r="AU1514">
        <v>1</v>
      </c>
      <c r="AV1514">
        <v>1</v>
      </c>
      <c r="AW1514">
        <v>1</v>
      </c>
      <c r="AX1514">
        <v>1</v>
      </c>
      <c r="AY1514">
        <v>1</v>
      </c>
      <c r="AZ1514">
        <v>1</v>
      </c>
      <c r="BA1514">
        <v>1</v>
      </c>
      <c r="BB1514">
        <v>1</v>
      </c>
      <c r="BC1514">
        <v>1</v>
      </c>
      <c r="BD1514">
        <v>1</v>
      </c>
      <c r="BE1514">
        <v>1</v>
      </c>
      <c r="BF1514">
        <v>1</v>
      </c>
      <c r="BG1514">
        <v>1</v>
      </c>
      <c r="BH1514">
        <v>1</v>
      </c>
      <c r="BI1514">
        <v>1</v>
      </c>
      <c r="BJ1514">
        <v>1</v>
      </c>
      <c r="BK1514">
        <v>1</v>
      </c>
      <c r="BL1514">
        <v>1</v>
      </c>
      <c r="BM1514">
        <v>1</v>
      </c>
      <c r="BN1514">
        <v>1</v>
      </c>
      <c r="BO1514">
        <v>1</v>
      </c>
      <c r="BP1514">
        <v>1</v>
      </c>
      <c r="BQ1514">
        <v>1</v>
      </c>
      <c r="BR1514">
        <v>1</v>
      </c>
      <c r="BS1514">
        <v>1</v>
      </c>
      <c r="BT1514">
        <v>1</v>
      </c>
      <c r="BU1514">
        <v>1</v>
      </c>
      <c r="BV1514">
        <v>1</v>
      </c>
      <c r="BW1514">
        <v>0</v>
      </c>
    </row>
    <row r="1515" spans="1:75" x14ac:dyDescent="0.25">
      <c r="A1515">
        <v>2449000</v>
      </c>
      <c r="B1515">
        <v>1</v>
      </c>
      <c r="C1515" s="1">
        <v>37438</v>
      </c>
      <c r="D1515">
        <v>1</v>
      </c>
      <c r="E1515">
        <v>51.2</v>
      </c>
      <c r="F1515">
        <v>63.6</v>
      </c>
      <c r="G1515">
        <v>12</v>
      </c>
      <c r="H1515">
        <v>3</v>
      </c>
      <c r="I1515">
        <v>1</v>
      </c>
      <c r="J1515">
        <v>1</v>
      </c>
      <c r="K1515">
        <v>1</v>
      </c>
      <c r="N1515">
        <v>0</v>
      </c>
      <c r="O1515">
        <v>0</v>
      </c>
      <c r="P1515">
        <v>0</v>
      </c>
      <c r="Q1515">
        <v>0</v>
      </c>
      <c r="R1515">
        <v>0</v>
      </c>
      <c r="S1515">
        <v>0</v>
      </c>
      <c r="T1515">
        <v>0</v>
      </c>
      <c r="U1515">
        <v>0</v>
      </c>
      <c r="V1515">
        <v>0</v>
      </c>
      <c r="W1515">
        <v>0</v>
      </c>
      <c r="X1515">
        <v>0</v>
      </c>
      <c r="Y1515">
        <v>51.2</v>
      </c>
      <c r="Z1515">
        <v>2.5</v>
      </c>
      <c r="AA1515">
        <v>0</v>
      </c>
      <c r="AB1515">
        <v>0</v>
      </c>
      <c r="AC1515">
        <v>0</v>
      </c>
      <c r="AD1515">
        <v>0</v>
      </c>
      <c r="AE1515">
        <v>0</v>
      </c>
      <c r="AF1515">
        <v>0</v>
      </c>
      <c r="AG1515">
        <v>0</v>
      </c>
      <c r="AH1515">
        <v>0</v>
      </c>
      <c r="AI1515">
        <v>9.9</v>
      </c>
      <c r="AJ1515">
        <v>0</v>
      </c>
      <c r="AK1515">
        <v>0</v>
      </c>
      <c r="AL1515">
        <v>0</v>
      </c>
      <c r="AM1515">
        <v>0</v>
      </c>
      <c r="AN1515">
        <v>0</v>
      </c>
      <c r="AO1515">
        <v>0</v>
      </c>
      <c r="AP1515">
        <v>0</v>
      </c>
      <c r="AQ1515">
        <v>0</v>
      </c>
      <c r="AR1515">
        <v>0</v>
      </c>
      <c r="AS1515">
        <v>1</v>
      </c>
      <c r="AT1515">
        <v>1</v>
      </c>
      <c r="AU1515">
        <v>1</v>
      </c>
      <c r="AV1515">
        <v>1</v>
      </c>
      <c r="AW1515">
        <v>1</v>
      </c>
      <c r="AX1515">
        <v>1</v>
      </c>
      <c r="AY1515">
        <v>1</v>
      </c>
      <c r="AZ1515">
        <v>1</v>
      </c>
      <c r="BA1515">
        <v>1</v>
      </c>
      <c r="BB1515">
        <v>1</v>
      </c>
      <c r="BC1515">
        <v>1</v>
      </c>
      <c r="BD1515">
        <v>1</v>
      </c>
      <c r="BE1515">
        <v>1</v>
      </c>
      <c r="BF1515">
        <v>1</v>
      </c>
      <c r="BG1515">
        <v>1</v>
      </c>
      <c r="BH1515">
        <v>1</v>
      </c>
      <c r="BI1515">
        <v>1</v>
      </c>
      <c r="BJ1515">
        <v>1</v>
      </c>
      <c r="BK1515">
        <v>1</v>
      </c>
      <c r="BL1515">
        <v>1</v>
      </c>
      <c r="BM1515">
        <v>1</v>
      </c>
      <c r="BN1515">
        <v>1</v>
      </c>
      <c r="BO1515">
        <v>1</v>
      </c>
      <c r="BP1515">
        <v>1</v>
      </c>
      <c r="BQ1515">
        <v>1</v>
      </c>
      <c r="BR1515">
        <v>1</v>
      </c>
      <c r="BS1515">
        <v>1</v>
      </c>
      <c r="BT1515">
        <v>1</v>
      </c>
      <c r="BU1515">
        <v>1</v>
      </c>
      <c r="BV1515">
        <v>1</v>
      </c>
      <c r="BW1515">
        <v>1</v>
      </c>
    </row>
    <row r="1516" spans="1:75" x14ac:dyDescent="0.25">
      <c r="A1516">
        <v>2449000</v>
      </c>
      <c r="B1516">
        <v>1</v>
      </c>
      <c r="C1516" s="1">
        <v>37500</v>
      </c>
      <c r="D1516">
        <v>1</v>
      </c>
      <c r="E1516">
        <v>57.5</v>
      </c>
      <c r="F1516">
        <v>116.3</v>
      </c>
      <c r="G1516">
        <v>14</v>
      </c>
      <c r="H1516">
        <v>4</v>
      </c>
      <c r="I1516">
        <v>1</v>
      </c>
      <c r="J1516">
        <v>1</v>
      </c>
      <c r="K1516">
        <v>1</v>
      </c>
      <c r="N1516">
        <v>0</v>
      </c>
      <c r="O1516">
        <v>0</v>
      </c>
      <c r="P1516">
        <v>0</v>
      </c>
      <c r="Q1516">
        <v>0</v>
      </c>
      <c r="R1516">
        <v>0</v>
      </c>
      <c r="S1516">
        <v>0</v>
      </c>
      <c r="T1516">
        <v>0</v>
      </c>
      <c r="U1516">
        <v>16.7</v>
      </c>
      <c r="V1516">
        <v>0</v>
      </c>
      <c r="W1516">
        <v>0</v>
      </c>
      <c r="X1516">
        <v>0</v>
      </c>
      <c r="Y1516">
        <v>0</v>
      </c>
      <c r="Z1516">
        <v>0</v>
      </c>
      <c r="AA1516">
        <v>57.5</v>
      </c>
      <c r="AB1516">
        <v>0</v>
      </c>
      <c r="AC1516">
        <v>0</v>
      </c>
      <c r="AD1516">
        <v>0</v>
      </c>
      <c r="AE1516">
        <v>0</v>
      </c>
      <c r="AF1516">
        <v>0</v>
      </c>
      <c r="AG1516">
        <v>21.5</v>
      </c>
      <c r="AH1516">
        <v>20.6</v>
      </c>
      <c r="AI1516">
        <v>0</v>
      </c>
      <c r="AJ1516">
        <v>0</v>
      </c>
      <c r="AK1516">
        <v>0</v>
      </c>
      <c r="AL1516">
        <v>0</v>
      </c>
      <c r="AM1516">
        <v>0</v>
      </c>
      <c r="AN1516">
        <v>0</v>
      </c>
      <c r="AO1516">
        <v>0</v>
      </c>
      <c r="AP1516">
        <v>0</v>
      </c>
      <c r="AQ1516">
        <v>0</v>
      </c>
      <c r="AS1516">
        <v>1</v>
      </c>
      <c r="AT1516">
        <v>1</v>
      </c>
      <c r="AU1516">
        <v>1</v>
      </c>
      <c r="AV1516">
        <v>1</v>
      </c>
      <c r="AW1516">
        <v>1</v>
      </c>
      <c r="AX1516">
        <v>1</v>
      </c>
      <c r="AY1516">
        <v>1</v>
      </c>
      <c r="AZ1516">
        <v>1</v>
      </c>
      <c r="BA1516">
        <v>1</v>
      </c>
      <c r="BB1516">
        <v>1</v>
      </c>
      <c r="BC1516">
        <v>1</v>
      </c>
      <c r="BD1516">
        <v>1</v>
      </c>
      <c r="BE1516">
        <v>1</v>
      </c>
      <c r="BF1516">
        <v>1</v>
      </c>
      <c r="BG1516">
        <v>1</v>
      </c>
      <c r="BH1516">
        <v>1</v>
      </c>
      <c r="BI1516">
        <v>1</v>
      </c>
      <c r="BJ1516">
        <v>1</v>
      </c>
      <c r="BK1516">
        <v>1</v>
      </c>
      <c r="BL1516">
        <v>1</v>
      </c>
      <c r="BM1516">
        <v>1</v>
      </c>
      <c r="BN1516">
        <v>1</v>
      </c>
      <c r="BO1516">
        <v>1</v>
      </c>
      <c r="BP1516">
        <v>1</v>
      </c>
      <c r="BQ1516">
        <v>1</v>
      </c>
      <c r="BR1516">
        <v>1</v>
      </c>
      <c r="BS1516">
        <v>1</v>
      </c>
      <c r="BT1516">
        <v>1</v>
      </c>
      <c r="BU1516">
        <v>1</v>
      </c>
      <c r="BV1516">
        <v>1</v>
      </c>
      <c r="BW1516">
        <v>0</v>
      </c>
    </row>
    <row r="1517" spans="1:75" x14ac:dyDescent="0.25">
      <c r="A1517">
        <v>2449000</v>
      </c>
      <c r="B1517">
        <v>1</v>
      </c>
      <c r="C1517" s="1">
        <v>37591</v>
      </c>
      <c r="D1517">
        <v>1</v>
      </c>
      <c r="E1517">
        <v>51.2</v>
      </c>
      <c r="F1517">
        <v>149.30000000000001</v>
      </c>
      <c r="G1517">
        <v>1</v>
      </c>
      <c r="H1517">
        <v>6</v>
      </c>
      <c r="I1517">
        <v>1</v>
      </c>
      <c r="J1517">
        <v>1</v>
      </c>
      <c r="K1517">
        <v>1</v>
      </c>
      <c r="N1517">
        <v>51.2</v>
      </c>
      <c r="O1517">
        <v>9</v>
      </c>
      <c r="P1517">
        <v>0</v>
      </c>
      <c r="Q1517">
        <v>0</v>
      </c>
      <c r="R1517">
        <v>25.5</v>
      </c>
      <c r="S1517">
        <v>11.6</v>
      </c>
      <c r="T1517">
        <v>0</v>
      </c>
      <c r="U1517">
        <v>15.5</v>
      </c>
      <c r="V1517">
        <v>0</v>
      </c>
      <c r="W1517">
        <v>0</v>
      </c>
      <c r="X1517">
        <v>0</v>
      </c>
      <c r="Y1517">
        <v>0</v>
      </c>
      <c r="Z1517">
        <v>0</v>
      </c>
      <c r="AA1517">
        <v>36.5</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1</v>
      </c>
      <c r="AT1517">
        <v>1</v>
      </c>
      <c r="AU1517">
        <v>1</v>
      </c>
      <c r="AV1517">
        <v>1</v>
      </c>
      <c r="AW1517">
        <v>1</v>
      </c>
      <c r="AX1517">
        <v>1</v>
      </c>
      <c r="AY1517">
        <v>1</v>
      </c>
      <c r="AZ1517">
        <v>1</v>
      </c>
      <c r="BA1517">
        <v>1</v>
      </c>
      <c r="BB1517">
        <v>1</v>
      </c>
      <c r="BC1517">
        <v>1</v>
      </c>
      <c r="BD1517">
        <v>1</v>
      </c>
      <c r="BE1517">
        <v>1</v>
      </c>
      <c r="BF1517">
        <v>1</v>
      </c>
      <c r="BG1517">
        <v>1</v>
      </c>
      <c r="BH1517">
        <v>1</v>
      </c>
      <c r="BI1517">
        <v>1</v>
      </c>
      <c r="BJ1517">
        <v>1</v>
      </c>
      <c r="BK1517">
        <v>1</v>
      </c>
      <c r="BL1517">
        <v>1</v>
      </c>
      <c r="BM1517">
        <v>1</v>
      </c>
      <c r="BN1517">
        <v>1</v>
      </c>
      <c r="BO1517">
        <v>1</v>
      </c>
      <c r="BP1517">
        <v>1</v>
      </c>
      <c r="BQ1517">
        <v>1</v>
      </c>
      <c r="BR1517">
        <v>1</v>
      </c>
      <c r="BS1517">
        <v>1</v>
      </c>
      <c r="BT1517">
        <v>1</v>
      </c>
      <c r="BU1517">
        <v>1</v>
      </c>
      <c r="BV1517">
        <v>1</v>
      </c>
      <c r="BW1517">
        <v>1</v>
      </c>
    </row>
    <row r="1518" spans="1:75" x14ac:dyDescent="0.25">
      <c r="A1518">
        <v>2449000</v>
      </c>
      <c r="B1518">
        <v>1</v>
      </c>
      <c r="C1518" s="1">
        <v>37561</v>
      </c>
      <c r="D1518">
        <v>1</v>
      </c>
      <c r="E1518">
        <v>26.8</v>
      </c>
      <c r="F1518">
        <v>82.9</v>
      </c>
      <c r="G1518">
        <v>25</v>
      </c>
      <c r="H1518">
        <v>6</v>
      </c>
      <c r="I1518">
        <v>1</v>
      </c>
      <c r="J1518">
        <v>1</v>
      </c>
      <c r="K1518">
        <v>1</v>
      </c>
      <c r="N1518">
        <v>0</v>
      </c>
      <c r="O1518">
        <v>0</v>
      </c>
      <c r="P1518">
        <v>0</v>
      </c>
      <c r="Q1518">
        <v>0</v>
      </c>
      <c r="R1518">
        <v>0</v>
      </c>
      <c r="S1518">
        <v>0</v>
      </c>
      <c r="T1518">
        <v>0</v>
      </c>
      <c r="U1518">
        <v>0</v>
      </c>
      <c r="V1518">
        <v>0</v>
      </c>
      <c r="W1518">
        <v>0</v>
      </c>
      <c r="X1518">
        <v>10.5</v>
      </c>
      <c r="Y1518">
        <v>0</v>
      </c>
      <c r="Z1518">
        <v>0</v>
      </c>
      <c r="AA1518">
        <v>15.7</v>
      </c>
      <c r="AB1518">
        <v>0</v>
      </c>
      <c r="AC1518">
        <v>0</v>
      </c>
      <c r="AD1518">
        <v>0</v>
      </c>
      <c r="AE1518">
        <v>0</v>
      </c>
      <c r="AF1518">
        <v>0</v>
      </c>
      <c r="AG1518">
        <v>0</v>
      </c>
      <c r="AH1518">
        <v>0</v>
      </c>
      <c r="AI1518">
        <v>0</v>
      </c>
      <c r="AJ1518">
        <v>0</v>
      </c>
      <c r="AK1518">
        <v>0</v>
      </c>
      <c r="AL1518">
        <v>26.8</v>
      </c>
      <c r="AM1518">
        <v>9.1999999999999993</v>
      </c>
      <c r="AN1518">
        <v>0</v>
      </c>
      <c r="AO1518">
        <v>0</v>
      </c>
      <c r="AP1518">
        <v>10.8</v>
      </c>
      <c r="AQ1518">
        <v>9.9</v>
      </c>
      <c r="AS1518">
        <v>1</v>
      </c>
      <c r="AT1518">
        <v>1</v>
      </c>
      <c r="AU1518">
        <v>1</v>
      </c>
      <c r="AV1518">
        <v>1</v>
      </c>
      <c r="AW1518">
        <v>1</v>
      </c>
      <c r="AX1518">
        <v>1</v>
      </c>
      <c r="AY1518">
        <v>1</v>
      </c>
      <c r="AZ1518">
        <v>1</v>
      </c>
      <c r="BA1518">
        <v>1</v>
      </c>
      <c r="BB1518">
        <v>1</v>
      </c>
      <c r="BC1518">
        <v>1</v>
      </c>
      <c r="BD1518">
        <v>1</v>
      </c>
      <c r="BE1518">
        <v>1</v>
      </c>
      <c r="BF1518">
        <v>1</v>
      </c>
      <c r="BG1518">
        <v>1</v>
      </c>
      <c r="BH1518">
        <v>1</v>
      </c>
      <c r="BI1518">
        <v>1</v>
      </c>
      <c r="BJ1518">
        <v>1</v>
      </c>
      <c r="BK1518">
        <v>1</v>
      </c>
      <c r="BL1518">
        <v>1</v>
      </c>
      <c r="BM1518">
        <v>1</v>
      </c>
      <c r="BN1518">
        <v>1</v>
      </c>
      <c r="BO1518">
        <v>1</v>
      </c>
      <c r="BP1518">
        <v>1</v>
      </c>
      <c r="BQ1518">
        <v>1</v>
      </c>
      <c r="BR1518">
        <v>1</v>
      </c>
      <c r="BS1518">
        <v>1</v>
      </c>
      <c r="BT1518">
        <v>1</v>
      </c>
      <c r="BU1518">
        <v>1</v>
      </c>
      <c r="BV1518">
        <v>1</v>
      </c>
      <c r="BW1518">
        <v>0</v>
      </c>
    </row>
    <row r="1519" spans="1:75" s="2" customFormat="1" x14ac:dyDescent="0.25">
      <c r="A1519" s="2">
        <v>2449000</v>
      </c>
      <c r="B1519" s="2">
        <v>1</v>
      </c>
      <c r="C1519" s="3">
        <v>37622</v>
      </c>
      <c r="D1519" s="2">
        <v>1</v>
      </c>
      <c r="E1519" s="2">
        <v>50.4</v>
      </c>
      <c r="F1519" s="2">
        <v>237.4</v>
      </c>
      <c r="G1519" s="2">
        <v>28</v>
      </c>
      <c r="H1519" s="2">
        <v>13</v>
      </c>
      <c r="I1519" s="2">
        <v>1</v>
      </c>
      <c r="J1519" s="2">
        <v>1</v>
      </c>
      <c r="K1519" s="2">
        <v>1</v>
      </c>
      <c r="N1519" s="2">
        <v>0</v>
      </c>
      <c r="O1519" s="2">
        <v>14.4</v>
      </c>
      <c r="P1519" s="2">
        <v>9.1</v>
      </c>
      <c r="Q1519" s="2">
        <v>5.9</v>
      </c>
      <c r="R1519" s="2">
        <v>50.1</v>
      </c>
      <c r="S1519" s="2">
        <v>7.7</v>
      </c>
      <c r="T1519" s="2">
        <v>0</v>
      </c>
      <c r="U1519" s="2">
        <v>0</v>
      </c>
      <c r="V1519" s="2">
        <v>0</v>
      </c>
      <c r="W1519" s="2">
        <v>0</v>
      </c>
      <c r="X1519" s="2">
        <v>16.7</v>
      </c>
      <c r="Y1519" s="2">
        <v>3.7</v>
      </c>
      <c r="Z1519" s="2">
        <v>0</v>
      </c>
      <c r="AA1519" s="2">
        <v>0</v>
      </c>
      <c r="AB1519" s="2">
        <v>0</v>
      </c>
      <c r="AC1519" s="2">
        <v>0</v>
      </c>
      <c r="AD1519" s="2">
        <v>0</v>
      </c>
      <c r="AE1519" s="2">
        <v>0</v>
      </c>
      <c r="AF1519" s="2">
        <v>0</v>
      </c>
      <c r="AG1519" s="2">
        <v>0</v>
      </c>
      <c r="AH1519" s="2">
        <v>0</v>
      </c>
      <c r="AI1519" s="2">
        <v>31.2</v>
      </c>
      <c r="AJ1519" s="2">
        <v>0</v>
      </c>
      <c r="AK1519" s="2">
        <v>7.8</v>
      </c>
      <c r="AL1519" s="2">
        <v>0</v>
      </c>
      <c r="AM1519" s="2">
        <v>4.5</v>
      </c>
      <c r="AN1519" s="2">
        <v>30.7</v>
      </c>
      <c r="AO1519" s="2">
        <v>50.4</v>
      </c>
      <c r="AP1519" s="2">
        <v>0</v>
      </c>
      <c r="AQ1519" s="2">
        <v>0</v>
      </c>
      <c r="AR1519" s="2">
        <v>5.2</v>
      </c>
      <c r="AS1519" s="2">
        <v>1</v>
      </c>
      <c r="AT1519" s="2">
        <v>1</v>
      </c>
      <c r="AU1519" s="2">
        <v>1</v>
      </c>
      <c r="AV1519" s="2">
        <v>1</v>
      </c>
      <c r="AW1519" s="2">
        <v>1</v>
      </c>
      <c r="AX1519" s="2">
        <v>1</v>
      </c>
      <c r="AY1519" s="2">
        <v>1</v>
      </c>
      <c r="AZ1519" s="2">
        <v>1</v>
      </c>
      <c r="BA1519" s="2">
        <v>1</v>
      </c>
      <c r="BB1519" s="2">
        <v>1</v>
      </c>
      <c r="BC1519" s="2">
        <v>1</v>
      </c>
      <c r="BD1519" s="2">
        <v>1</v>
      </c>
      <c r="BE1519" s="2">
        <v>1</v>
      </c>
      <c r="BF1519" s="2">
        <v>1</v>
      </c>
      <c r="BG1519" s="2">
        <v>1</v>
      </c>
      <c r="BH1519" s="2">
        <v>1</v>
      </c>
      <c r="BI1519" s="2">
        <v>1</v>
      </c>
      <c r="BJ1519" s="2">
        <v>1</v>
      </c>
      <c r="BK1519" s="2">
        <v>1</v>
      </c>
      <c r="BL1519" s="2">
        <v>1</v>
      </c>
      <c r="BM1519" s="2">
        <v>1</v>
      </c>
      <c r="BN1519" s="2">
        <v>1</v>
      </c>
      <c r="BO1519" s="2">
        <v>1</v>
      </c>
      <c r="BP1519" s="2">
        <v>1</v>
      </c>
      <c r="BQ1519" s="2">
        <v>1</v>
      </c>
      <c r="BR1519" s="2">
        <v>1</v>
      </c>
      <c r="BS1519" s="2">
        <v>1</v>
      </c>
      <c r="BT1519" s="2">
        <v>1</v>
      </c>
      <c r="BU1519" s="2">
        <v>1</v>
      </c>
      <c r="BV1519" s="2">
        <v>1</v>
      </c>
      <c r="BW1519" s="2">
        <v>1</v>
      </c>
    </row>
    <row r="1520" spans="1:75" x14ac:dyDescent="0.25">
      <c r="A1520">
        <v>2449000</v>
      </c>
      <c r="B1520">
        <v>1</v>
      </c>
      <c r="C1520" s="1">
        <v>37653</v>
      </c>
      <c r="D1520">
        <v>1</v>
      </c>
      <c r="E1520">
        <v>37.5</v>
      </c>
      <c r="F1520">
        <v>73.599999999999994</v>
      </c>
      <c r="G1520">
        <v>17</v>
      </c>
      <c r="H1520">
        <v>3</v>
      </c>
      <c r="I1520">
        <v>1</v>
      </c>
      <c r="J1520">
        <v>1</v>
      </c>
      <c r="K1520">
        <v>1</v>
      </c>
      <c r="N1520">
        <v>0</v>
      </c>
      <c r="O1520">
        <v>0</v>
      </c>
      <c r="P1520">
        <v>0</v>
      </c>
      <c r="Q1520">
        <v>0</v>
      </c>
      <c r="R1520">
        <v>0</v>
      </c>
      <c r="S1520">
        <v>0</v>
      </c>
      <c r="T1520">
        <v>0</v>
      </c>
      <c r="U1520">
        <v>0</v>
      </c>
      <c r="V1520">
        <v>15.9</v>
      </c>
      <c r="W1520">
        <v>20.2</v>
      </c>
      <c r="X1520">
        <v>0</v>
      </c>
      <c r="Y1520">
        <v>0</v>
      </c>
      <c r="Z1520">
        <v>0</v>
      </c>
      <c r="AA1520">
        <v>0</v>
      </c>
      <c r="AB1520">
        <v>0</v>
      </c>
      <c r="AC1520">
        <v>0</v>
      </c>
      <c r="AD1520">
        <v>37.5</v>
      </c>
      <c r="AE1520">
        <v>0</v>
      </c>
      <c r="AF1520">
        <v>0</v>
      </c>
      <c r="AG1520">
        <v>0</v>
      </c>
      <c r="AH1520">
        <v>0</v>
      </c>
      <c r="AI1520">
        <v>0</v>
      </c>
      <c r="AJ1520">
        <v>0</v>
      </c>
      <c r="AK1520">
        <v>0</v>
      </c>
      <c r="AL1520">
        <v>0</v>
      </c>
      <c r="AM1520">
        <v>0</v>
      </c>
      <c r="AN1520">
        <v>0</v>
      </c>
      <c r="AO1520">
        <v>0</v>
      </c>
      <c r="AS1520">
        <v>1</v>
      </c>
      <c r="AT1520">
        <v>1</v>
      </c>
      <c r="AU1520">
        <v>1</v>
      </c>
      <c r="AV1520">
        <v>1</v>
      </c>
      <c r="AW1520">
        <v>1</v>
      </c>
      <c r="AX1520">
        <v>1</v>
      </c>
      <c r="AY1520">
        <v>1</v>
      </c>
      <c r="AZ1520">
        <v>1</v>
      </c>
      <c r="BA1520">
        <v>1</v>
      </c>
      <c r="BB1520">
        <v>1</v>
      </c>
      <c r="BC1520">
        <v>1</v>
      </c>
      <c r="BD1520">
        <v>1</v>
      </c>
      <c r="BE1520">
        <v>1</v>
      </c>
      <c r="BF1520">
        <v>1</v>
      </c>
      <c r="BG1520">
        <v>1</v>
      </c>
      <c r="BH1520">
        <v>1</v>
      </c>
      <c r="BI1520">
        <v>1</v>
      </c>
      <c r="BJ1520">
        <v>1</v>
      </c>
      <c r="BK1520">
        <v>1</v>
      </c>
      <c r="BL1520">
        <v>1</v>
      </c>
      <c r="BM1520">
        <v>1</v>
      </c>
      <c r="BN1520">
        <v>1</v>
      </c>
      <c r="BO1520">
        <v>1</v>
      </c>
      <c r="BP1520">
        <v>1</v>
      </c>
      <c r="BQ1520">
        <v>1</v>
      </c>
      <c r="BR1520">
        <v>1</v>
      </c>
      <c r="BS1520">
        <v>1</v>
      </c>
      <c r="BT1520">
        <v>1</v>
      </c>
      <c r="BU1520">
        <v>0</v>
      </c>
    </row>
    <row r="1521" spans="1:75" x14ac:dyDescent="0.25">
      <c r="A1521">
        <v>2449000</v>
      </c>
      <c r="B1521">
        <v>1</v>
      </c>
      <c r="C1521" s="1">
        <v>37681</v>
      </c>
      <c r="D1521">
        <v>1</v>
      </c>
      <c r="E1521">
        <v>60.9</v>
      </c>
      <c r="F1521">
        <v>169.9</v>
      </c>
      <c r="G1521">
        <v>4</v>
      </c>
      <c r="H1521">
        <v>6</v>
      </c>
      <c r="I1521">
        <v>1</v>
      </c>
      <c r="J1521">
        <v>1</v>
      </c>
      <c r="K1521">
        <v>1</v>
      </c>
      <c r="N1521">
        <v>0</v>
      </c>
      <c r="O1521">
        <v>0</v>
      </c>
      <c r="P1521">
        <v>0</v>
      </c>
      <c r="Q1521">
        <v>60.9</v>
      </c>
      <c r="R1521">
        <v>0</v>
      </c>
      <c r="S1521">
        <v>0</v>
      </c>
      <c r="T1521">
        <v>0</v>
      </c>
      <c r="U1521">
        <v>31.9</v>
      </c>
      <c r="V1521">
        <v>18.8</v>
      </c>
      <c r="W1521">
        <v>26.6</v>
      </c>
      <c r="X1521">
        <v>0</v>
      </c>
      <c r="Y1521">
        <v>5.4</v>
      </c>
      <c r="Z1521">
        <v>0</v>
      </c>
      <c r="AA1521">
        <v>0</v>
      </c>
      <c r="AB1521">
        <v>0</v>
      </c>
      <c r="AC1521">
        <v>0</v>
      </c>
      <c r="AD1521">
        <v>0</v>
      </c>
      <c r="AE1521">
        <v>0</v>
      </c>
      <c r="AF1521">
        <v>0</v>
      </c>
      <c r="AG1521">
        <v>0</v>
      </c>
      <c r="AH1521">
        <v>26.3</v>
      </c>
      <c r="AI1521">
        <v>0</v>
      </c>
      <c r="AJ1521">
        <v>0</v>
      </c>
      <c r="AK1521">
        <v>0</v>
      </c>
      <c r="AL1521">
        <v>0</v>
      </c>
      <c r="AM1521">
        <v>0</v>
      </c>
      <c r="AN1521">
        <v>0</v>
      </c>
      <c r="AO1521">
        <v>0</v>
      </c>
      <c r="AP1521">
        <v>0</v>
      </c>
      <c r="AQ1521">
        <v>0</v>
      </c>
      <c r="AR1521">
        <v>0</v>
      </c>
      <c r="AS1521">
        <v>1</v>
      </c>
      <c r="AT1521">
        <v>1</v>
      </c>
      <c r="AU1521">
        <v>1</v>
      </c>
      <c r="AV1521">
        <v>1</v>
      </c>
      <c r="AW1521">
        <v>1</v>
      </c>
      <c r="AX1521">
        <v>1</v>
      </c>
      <c r="AY1521">
        <v>1</v>
      </c>
      <c r="AZ1521">
        <v>1</v>
      </c>
      <c r="BA1521">
        <v>1</v>
      </c>
      <c r="BB1521">
        <v>1</v>
      </c>
      <c r="BC1521">
        <v>1</v>
      </c>
      <c r="BD1521">
        <v>1</v>
      </c>
      <c r="BE1521">
        <v>1</v>
      </c>
      <c r="BF1521">
        <v>1</v>
      </c>
      <c r="BG1521">
        <v>1</v>
      </c>
      <c r="BH1521">
        <v>1</v>
      </c>
      <c r="BI1521">
        <v>1</v>
      </c>
      <c r="BJ1521">
        <v>1</v>
      </c>
      <c r="BK1521">
        <v>1</v>
      </c>
      <c r="BL1521">
        <v>1</v>
      </c>
      <c r="BM1521">
        <v>1</v>
      </c>
      <c r="BN1521">
        <v>1</v>
      </c>
      <c r="BO1521">
        <v>1</v>
      </c>
      <c r="BP1521">
        <v>1</v>
      </c>
      <c r="BQ1521">
        <v>1</v>
      </c>
      <c r="BR1521">
        <v>1</v>
      </c>
      <c r="BS1521">
        <v>1</v>
      </c>
      <c r="BT1521">
        <v>1</v>
      </c>
      <c r="BU1521">
        <v>1</v>
      </c>
      <c r="BV1521">
        <v>1</v>
      </c>
      <c r="BW1521">
        <v>1</v>
      </c>
    </row>
    <row r="1522" spans="1:75" x14ac:dyDescent="0.25">
      <c r="A1522">
        <v>2449000</v>
      </c>
      <c r="B1522">
        <v>1</v>
      </c>
      <c r="C1522" s="1">
        <v>37712</v>
      </c>
      <c r="D1522">
        <v>1</v>
      </c>
      <c r="E1522">
        <v>55.7</v>
      </c>
      <c r="F1522">
        <v>132.80000000000001</v>
      </c>
      <c r="G1522">
        <v>19</v>
      </c>
      <c r="H1522">
        <v>3</v>
      </c>
      <c r="I1522">
        <v>1</v>
      </c>
      <c r="J1522">
        <v>1</v>
      </c>
      <c r="K1522">
        <v>1</v>
      </c>
      <c r="N1522">
        <v>0</v>
      </c>
      <c r="O1522">
        <v>0</v>
      </c>
      <c r="P1522">
        <v>0</v>
      </c>
      <c r="Q1522">
        <v>0</v>
      </c>
      <c r="R1522">
        <v>40</v>
      </c>
      <c r="S1522">
        <v>0</v>
      </c>
      <c r="T1522">
        <v>0</v>
      </c>
      <c r="U1522">
        <v>0</v>
      </c>
      <c r="V1522">
        <v>0</v>
      </c>
      <c r="W1522">
        <v>0</v>
      </c>
      <c r="X1522">
        <v>0</v>
      </c>
      <c r="Y1522">
        <v>0</v>
      </c>
      <c r="Z1522">
        <v>0</v>
      </c>
      <c r="AA1522">
        <v>0</v>
      </c>
      <c r="AB1522">
        <v>0</v>
      </c>
      <c r="AC1522">
        <v>0</v>
      </c>
      <c r="AD1522">
        <v>0</v>
      </c>
      <c r="AE1522">
        <v>0</v>
      </c>
      <c r="AF1522">
        <v>55.7</v>
      </c>
      <c r="AG1522">
        <v>37.1</v>
      </c>
      <c r="AH1522">
        <v>0</v>
      </c>
      <c r="AI1522">
        <v>0</v>
      </c>
      <c r="AJ1522">
        <v>0</v>
      </c>
      <c r="AK1522">
        <v>0</v>
      </c>
      <c r="AL1522">
        <v>0</v>
      </c>
      <c r="AM1522">
        <v>0</v>
      </c>
      <c r="AN1522">
        <v>0</v>
      </c>
      <c r="AO1522">
        <v>0</v>
      </c>
      <c r="AP1522">
        <v>0</v>
      </c>
      <c r="AQ1522">
        <v>0</v>
      </c>
      <c r="AS1522">
        <v>1</v>
      </c>
      <c r="AT1522">
        <v>1</v>
      </c>
      <c r="AU1522">
        <v>1</v>
      </c>
      <c r="AV1522">
        <v>1</v>
      </c>
      <c r="AW1522">
        <v>1</v>
      </c>
      <c r="AX1522">
        <v>1</v>
      </c>
      <c r="AY1522">
        <v>1</v>
      </c>
      <c r="AZ1522">
        <v>1</v>
      </c>
      <c r="BA1522">
        <v>1</v>
      </c>
      <c r="BB1522">
        <v>1</v>
      </c>
      <c r="BC1522">
        <v>1</v>
      </c>
      <c r="BD1522">
        <v>1</v>
      </c>
      <c r="BE1522">
        <v>1</v>
      </c>
      <c r="BF1522">
        <v>1</v>
      </c>
      <c r="BG1522">
        <v>1</v>
      </c>
      <c r="BH1522">
        <v>1</v>
      </c>
      <c r="BI1522">
        <v>1</v>
      </c>
      <c r="BJ1522">
        <v>1</v>
      </c>
      <c r="BK1522">
        <v>1</v>
      </c>
      <c r="BL1522">
        <v>1</v>
      </c>
      <c r="BM1522">
        <v>1</v>
      </c>
      <c r="BN1522">
        <v>1</v>
      </c>
      <c r="BO1522">
        <v>1</v>
      </c>
      <c r="BP1522">
        <v>1</v>
      </c>
      <c r="BQ1522">
        <v>1</v>
      </c>
      <c r="BR1522">
        <v>1</v>
      </c>
      <c r="BS1522">
        <v>1</v>
      </c>
      <c r="BT1522">
        <v>1</v>
      </c>
      <c r="BU1522">
        <v>1</v>
      </c>
      <c r="BV1522">
        <v>1</v>
      </c>
      <c r="BW1522">
        <v>0</v>
      </c>
    </row>
    <row r="1523" spans="1:75" x14ac:dyDescent="0.25">
      <c r="A1523">
        <v>2449000</v>
      </c>
      <c r="B1523">
        <v>1</v>
      </c>
      <c r="C1523" s="1">
        <v>37742</v>
      </c>
      <c r="D1523">
        <v>1</v>
      </c>
      <c r="E1523">
        <v>25.9</v>
      </c>
      <c r="F1523">
        <v>25.9</v>
      </c>
      <c r="G1523">
        <v>24</v>
      </c>
      <c r="H1523">
        <v>1</v>
      </c>
      <c r="I1523">
        <v>1</v>
      </c>
      <c r="J1523">
        <v>1</v>
      </c>
      <c r="K1523">
        <v>1</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25.9</v>
      </c>
      <c r="AL1523">
        <v>0</v>
      </c>
      <c r="AM1523">
        <v>0</v>
      </c>
      <c r="AN1523">
        <v>0</v>
      </c>
      <c r="AO1523">
        <v>0</v>
      </c>
      <c r="AP1523">
        <v>0</v>
      </c>
      <c r="AQ1523">
        <v>0</v>
      </c>
      <c r="AR1523">
        <v>0</v>
      </c>
      <c r="AS1523">
        <v>1</v>
      </c>
      <c r="AT1523">
        <v>1</v>
      </c>
      <c r="AU1523">
        <v>1</v>
      </c>
      <c r="AV1523">
        <v>1</v>
      </c>
      <c r="AW1523">
        <v>1</v>
      </c>
      <c r="AX1523">
        <v>1</v>
      </c>
      <c r="AY1523">
        <v>1</v>
      </c>
      <c r="AZ1523">
        <v>1</v>
      </c>
      <c r="BA1523">
        <v>1</v>
      </c>
      <c r="BB1523">
        <v>1</v>
      </c>
      <c r="BC1523">
        <v>1</v>
      </c>
      <c r="BD1523">
        <v>1</v>
      </c>
      <c r="BE1523">
        <v>1</v>
      </c>
      <c r="BF1523">
        <v>1</v>
      </c>
      <c r="BG1523">
        <v>1</v>
      </c>
      <c r="BH1523">
        <v>1</v>
      </c>
      <c r="BI1523">
        <v>1</v>
      </c>
      <c r="BJ1523">
        <v>1</v>
      </c>
      <c r="BK1523">
        <v>1</v>
      </c>
      <c r="BL1523">
        <v>1</v>
      </c>
      <c r="BM1523">
        <v>1</v>
      </c>
      <c r="BN1523">
        <v>1</v>
      </c>
      <c r="BO1523">
        <v>1</v>
      </c>
      <c r="BP1523">
        <v>1</v>
      </c>
      <c r="BQ1523">
        <v>1</v>
      </c>
      <c r="BR1523">
        <v>1</v>
      </c>
      <c r="BS1523">
        <v>1</v>
      </c>
      <c r="BT1523">
        <v>1</v>
      </c>
      <c r="BU1523">
        <v>1</v>
      </c>
      <c r="BV1523">
        <v>1</v>
      </c>
      <c r="BW1523">
        <v>1</v>
      </c>
    </row>
    <row r="1524" spans="1:75" x14ac:dyDescent="0.25">
      <c r="A1524">
        <v>2449000</v>
      </c>
      <c r="B1524">
        <v>1</v>
      </c>
      <c r="C1524" s="1">
        <v>37773</v>
      </c>
      <c r="D1524">
        <v>1</v>
      </c>
      <c r="E1524">
        <v>24.9</v>
      </c>
      <c r="F1524">
        <v>34.299999999999997</v>
      </c>
      <c r="G1524">
        <v>8</v>
      </c>
      <c r="H1524">
        <v>2</v>
      </c>
      <c r="I1524">
        <v>1</v>
      </c>
      <c r="J1524">
        <v>1</v>
      </c>
      <c r="K1524">
        <v>1</v>
      </c>
      <c r="N1524">
        <v>0</v>
      </c>
      <c r="O1524">
        <v>0</v>
      </c>
      <c r="P1524">
        <v>0</v>
      </c>
      <c r="Q1524">
        <v>0</v>
      </c>
      <c r="R1524">
        <v>9.4</v>
      </c>
      <c r="S1524">
        <v>0</v>
      </c>
      <c r="T1524">
        <v>0</v>
      </c>
      <c r="U1524">
        <v>24.9</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S1524">
        <v>1</v>
      </c>
      <c r="AT1524">
        <v>1</v>
      </c>
      <c r="AU1524">
        <v>1</v>
      </c>
      <c r="AV1524">
        <v>1</v>
      </c>
      <c r="AW1524">
        <v>1</v>
      </c>
      <c r="AX1524">
        <v>1</v>
      </c>
      <c r="AY1524">
        <v>1</v>
      </c>
      <c r="AZ1524">
        <v>1</v>
      </c>
      <c r="BA1524">
        <v>1</v>
      </c>
      <c r="BB1524">
        <v>1</v>
      </c>
      <c r="BC1524">
        <v>1</v>
      </c>
      <c r="BD1524">
        <v>1</v>
      </c>
      <c r="BE1524">
        <v>1</v>
      </c>
      <c r="BF1524">
        <v>1</v>
      </c>
      <c r="BG1524">
        <v>1</v>
      </c>
      <c r="BH1524">
        <v>1</v>
      </c>
      <c r="BI1524">
        <v>1</v>
      </c>
      <c r="BJ1524">
        <v>1</v>
      </c>
      <c r="BK1524">
        <v>1</v>
      </c>
      <c r="BL1524">
        <v>1</v>
      </c>
      <c r="BM1524">
        <v>1</v>
      </c>
      <c r="BN1524">
        <v>1</v>
      </c>
      <c r="BO1524">
        <v>1</v>
      </c>
      <c r="BP1524">
        <v>1</v>
      </c>
      <c r="BQ1524">
        <v>1</v>
      </c>
      <c r="BR1524">
        <v>1</v>
      </c>
      <c r="BS1524">
        <v>1</v>
      </c>
      <c r="BT1524">
        <v>1</v>
      </c>
      <c r="BU1524">
        <v>1</v>
      </c>
      <c r="BV1524">
        <v>1</v>
      </c>
      <c r="BW1524">
        <v>0</v>
      </c>
    </row>
    <row r="1525" spans="1:75" x14ac:dyDescent="0.25">
      <c r="A1525">
        <v>2449000</v>
      </c>
      <c r="B1525">
        <v>1</v>
      </c>
      <c r="C1525" s="1">
        <v>37803</v>
      </c>
      <c r="D1525">
        <v>1</v>
      </c>
      <c r="E1525">
        <v>45.7</v>
      </c>
      <c r="F1525">
        <v>100.6</v>
      </c>
      <c r="G1525">
        <v>7</v>
      </c>
      <c r="H1525">
        <v>4</v>
      </c>
      <c r="I1525">
        <v>1</v>
      </c>
      <c r="J1525">
        <v>1</v>
      </c>
      <c r="K1525">
        <v>1</v>
      </c>
      <c r="N1525">
        <v>0</v>
      </c>
      <c r="O1525">
        <v>0</v>
      </c>
      <c r="P1525">
        <v>0</v>
      </c>
      <c r="Q1525">
        <v>0</v>
      </c>
      <c r="R1525">
        <v>0</v>
      </c>
      <c r="S1525">
        <v>0</v>
      </c>
      <c r="T1525">
        <v>45.7</v>
      </c>
      <c r="U1525">
        <v>10</v>
      </c>
      <c r="V1525">
        <v>0</v>
      </c>
      <c r="W1525">
        <v>32.4</v>
      </c>
      <c r="X1525">
        <v>12.5</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1</v>
      </c>
      <c r="AT1525">
        <v>1</v>
      </c>
      <c r="AU1525">
        <v>1</v>
      </c>
      <c r="AV1525">
        <v>1</v>
      </c>
      <c r="AW1525">
        <v>1</v>
      </c>
      <c r="AX1525">
        <v>1</v>
      </c>
      <c r="AY1525">
        <v>1</v>
      </c>
      <c r="AZ1525">
        <v>1</v>
      </c>
      <c r="BA1525">
        <v>1</v>
      </c>
      <c r="BB1525">
        <v>1</v>
      </c>
      <c r="BC1525">
        <v>1</v>
      </c>
      <c r="BD1525">
        <v>1</v>
      </c>
      <c r="BE1525">
        <v>1</v>
      </c>
      <c r="BF1525">
        <v>1</v>
      </c>
      <c r="BG1525">
        <v>1</v>
      </c>
      <c r="BH1525">
        <v>1</v>
      </c>
      <c r="BI1525">
        <v>1</v>
      </c>
      <c r="BJ1525">
        <v>1</v>
      </c>
      <c r="BK1525">
        <v>1</v>
      </c>
      <c r="BL1525">
        <v>1</v>
      </c>
      <c r="BM1525">
        <v>1</v>
      </c>
      <c r="BN1525">
        <v>1</v>
      </c>
      <c r="BO1525">
        <v>1</v>
      </c>
      <c r="BP1525">
        <v>1</v>
      </c>
      <c r="BQ1525">
        <v>1</v>
      </c>
      <c r="BR1525">
        <v>1</v>
      </c>
      <c r="BS1525">
        <v>1</v>
      </c>
      <c r="BT1525">
        <v>1</v>
      </c>
      <c r="BU1525">
        <v>1</v>
      </c>
      <c r="BV1525">
        <v>1</v>
      </c>
      <c r="BW1525">
        <v>1</v>
      </c>
    </row>
    <row r="1526" spans="1:75" x14ac:dyDescent="0.25">
      <c r="A1526">
        <v>2449000</v>
      </c>
      <c r="B1526">
        <v>1</v>
      </c>
      <c r="C1526" s="1">
        <v>37834</v>
      </c>
      <c r="D1526">
        <v>1</v>
      </c>
      <c r="E1526">
        <v>18</v>
      </c>
      <c r="F1526">
        <v>32.6</v>
      </c>
      <c r="G1526">
        <v>9</v>
      </c>
      <c r="H1526">
        <v>2</v>
      </c>
      <c r="I1526">
        <v>1</v>
      </c>
      <c r="J1526">
        <v>1</v>
      </c>
      <c r="K1526">
        <v>1</v>
      </c>
      <c r="N1526">
        <v>0</v>
      </c>
      <c r="O1526">
        <v>0</v>
      </c>
      <c r="P1526">
        <v>0</v>
      </c>
      <c r="Q1526">
        <v>0</v>
      </c>
      <c r="R1526">
        <v>0</v>
      </c>
      <c r="S1526">
        <v>0</v>
      </c>
      <c r="T1526">
        <v>0</v>
      </c>
      <c r="U1526">
        <v>0</v>
      </c>
      <c r="V1526">
        <v>18</v>
      </c>
      <c r="W1526">
        <v>0</v>
      </c>
      <c r="X1526">
        <v>0</v>
      </c>
      <c r="Y1526">
        <v>0</v>
      </c>
      <c r="Z1526">
        <v>0</v>
      </c>
      <c r="AA1526">
        <v>0</v>
      </c>
      <c r="AB1526">
        <v>0</v>
      </c>
      <c r="AC1526">
        <v>14.6</v>
      </c>
      <c r="AD1526">
        <v>0</v>
      </c>
      <c r="AE1526">
        <v>0</v>
      </c>
      <c r="AF1526">
        <v>0</v>
      </c>
      <c r="AG1526">
        <v>0</v>
      </c>
      <c r="AH1526">
        <v>0</v>
      </c>
      <c r="AI1526">
        <v>0</v>
      </c>
      <c r="AJ1526">
        <v>0</v>
      </c>
      <c r="AK1526">
        <v>0</v>
      </c>
      <c r="AL1526">
        <v>0</v>
      </c>
      <c r="AM1526">
        <v>0</v>
      </c>
      <c r="AN1526">
        <v>0</v>
      </c>
      <c r="AO1526">
        <v>0</v>
      </c>
      <c r="AP1526">
        <v>0</v>
      </c>
      <c r="AQ1526">
        <v>0</v>
      </c>
      <c r="AR1526">
        <v>0</v>
      </c>
      <c r="AS1526">
        <v>1</v>
      </c>
      <c r="AT1526">
        <v>1</v>
      </c>
      <c r="AU1526">
        <v>1</v>
      </c>
      <c r="AV1526">
        <v>1</v>
      </c>
      <c r="AW1526">
        <v>1</v>
      </c>
      <c r="AX1526">
        <v>1</v>
      </c>
      <c r="AY1526">
        <v>1</v>
      </c>
      <c r="AZ1526">
        <v>1</v>
      </c>
      <c r="BA1526">
        <v>1</v>
      </c>
      <c r="BB1526">
        <v>1</v>
      </c>
      <c r="BC1526">
        <v>1</v>
      </c>
      <c r="BD1526">
        <v>1</v>
      </c>
      <c r="BE1526">
        <v>1</v>
      </c>
      <c r="BF1526">
        <v>1</v>
      </c>
      <c r="BG1526">
        <v>1</v>
      </c>
      <c r="BH1526">
        <v>1</v>
      </c>
      <c r="BI1526">
        <v>1</v>
      </c>
      <c r="BJ1526">
        <v>1</v>
      </c>
      <c r="BK1526">
        <v>1</v>
      </c>
      <c r="BL1526">
        <v>1</v>
      </c>
      <c r="BM1526">
        <v>1</v>
      </c>
      <c r="BN1526">
        <v>1</v>
      </c>
      <c r="BO1526">
        <v>1</v>
      </c>
      <c r="BP1526">
        <v>1</v>
      </c>
      <c r="BQ1526">
        <v>1</v>
      </c>
      <c r="BR1526">
        <v>1</v>
      </c>
      <c r="BS1526">
        <v>1</v>
      </c>
      <c r="BT1526">
        <v>1</v>
      </c>
      <c r="BU1526">
        <v>1</v>
      </c>
      <c r="BV1526">
        <v>1</v>
      </c>
      <c r="BW1526">
        <v>1</v>
      </c>
    </row>
    <row r="1527" spans="1:75" x14ac:dyDescent="0.25">
      <c r="A1527">
        <v>2449000</v>
      </c>
      <c r="B1527">
        <v>1</v>
      </c>
      <c r="C1527" s="1">
        <v>37865</v>
      </c>
      <c r="D1527">
        <v>1</v>
      </c>
      <c r="E1527">
        <v>30.4</v>
      </c>
      <c r="F1527">
        <v>115.8</v>
      </c>
      <c r="G1527">
        <v>10</v>
      </c>
      <c r="H1527">
        <v>5</v>
      </c>
      <c r="I1527">
        <v>1</v>
      </c>
      <c r="J1527">
        <v>1</v>
      </c>
      <c r="K1527">
        <v>1</v>
      </c>
      <c r="N1527">
        <v>0</v>
      </c>
      <c r="O1527">
        <v>0</v>
      </c>
      <c r="P1527">
        <v>0</v>
      </c>
      <c r="Q1527">
        <v>0</v>
      </c>
      <c r="R1527">
        <v>0</v>
      </c>
      <c r="S1527">
        <v>0</v>
      </c>
      <c r="T1527">
        <v>0</v>
      </c>
      <c r="U1527">
        <v>0</v>
      </c>
      <c r="V1527">
        <v>10.6</v>
      </c>
      <c r="W1527">
        <v>30.4</v>
      </c>
      <c r="X1527">
        <v>26.8</v>
      </c>
      <c r="Y1527">
        <v>0</v>
      </c>
      <c r="Z1527">
        <v>0</v>
      </c>
      <c r="AA1527">
        <v>0</v>
      </c>
      <c r="AB1527">
        <v>0</v>
      </c>
      <c r="AC1527">
        <v>0</v>
      </c>
      <c r="AD1527">
        <v>0</v>
      </c>
      <c r="AE1527">
        <v>0</v>
      </c>
      <c r="AF1527">
        <v>0</v>
      </c>
      <c r="AG1527">
        <v>0</v>
      </c>
      <c r="AH1527">
        <v>0</v>
      </c>
      <c r="AI1527">
        <v>0</v>
      </c>
      <c r="AJ1527">
        <v>0</v>
      </c>
      <c r="AK1527">
        <v>0</v>
      </c>
      <c r="AL1527">
        <v>0</v>
      </c>
      <c r="AM1527">
        <v>23.5</v>
      </c>
      <c r="AN1527">
        <v>0</v>
      </c>
      <c r="AO1527">
        <v>0</v>
      </c>
      <c r="AP1527">
        <v>24.5</v>
      </c>
      <c r="AQ1527">
        <v>0</v>
      </c>
      <c r="AS1527">
        <v>1</v>
      </c>
      <c r="AT1527">
        <v>1</v>
      </c>
      <c r="AU1527">
        <v>1</v>
      </c>
      <c r="AV1527">
        <v>1</v>
      </c>
      <c r="AW1527">
        <v>1</v>
      </c>
      <c r="AX1527">
        <v>1</v>
      </c>
      <c r="AY1527">
        <v>1</v>
      </c>
      <c r="AZ1527">
        <v>1</v>
      </c>
      <c r="BA1527">
        <v>1</v>
      </c>
      <c r="BB1527">
        <v>1</v>
      </c>
      <c r="BC1527">
        <v>1</v>
      </c>
      <c r="BD1527">
        <v>1</v>
      </c>
      <c r="BE1527">
        <v>1</v>
      </c>
      <c r="BF1527">
        <v>1</v>
      </c>
      <c r="BG1527">
        <v>1</v>
      </c>
      <c r="BH1527">
        <v>1</v>
      </c>
      <c r="BI1527">
        <v>1</v>
      </c>
      <c r="BJ1527">
        <v>1</v>
      </c>
      <c r="BK1527">
        <v>1</v>
      </c>
      <c r="BL1527">
        <v>1</v>
      </c>
      <c r="BM1527">
        <v>1</v>
      </c>
      <c r="BN1527">
        <v>1</v>
      </c>
      <c r="BO1527">
        <v>1</v>
      </c>
      <c r="BP1527">
        <v>1</v>
      </c>
      <c r="BQ1527">
        <v>1</v>
      </c>
      <c r="BR1527">
        <v>1</v>
      </c>
      <c r="BS1527">
        <v>1</v>
      </c>
      <c r="BT1527">
        <v>1</v>
      </c>
      <c r="BU1527">
        <v>1</v>
      </c>
      <c r="BV1527">
        <v>1</v>
      </c>
      <c r="BW1527">
        <v>0</v>
      </c>
    </row>
    <row r="1528" spans="1:75" x14ac:dyDescent="0.25">
      <c r="A1528">
        <v>2449000</v>
      </c>
      <c r="B1528">
        <v>1</v>
      </c>
      <c r="C1528" s="1">
        <v>37895</v>
      </c>
      <c r="D1528">
        <v>1</v>
      </c>
      <c r="E1528">
        <v>28.6</v>
      </c>
      <c r="F1528">
        <v>79.900000000000006</v>
      </c>
      <c r="G1528">
        <v>7</v>
      </c>
      <c r="H1528">
        <v>4</v>
      </c>
      <c r="I1528">
        <v>1</v>
      </c>
      <c r="J1528">
        <v>1</v>
      </c>
      <c r="K1528">
        <v>1</v>
      </c>
      <c r="N1528">
        <v>0</v>
      </c>
      <c r="O1528">
        <v>0</v>
      </c>
      <c r="P1528">
        <v>0</v>
      </c>
      <c r="Q1528">
        <v>0</v>
      </c>
      <c r="R1528">
        <v>0</v>
      </c>
      <c r="S1528">
        <v>0</v>
      </c>
      <c r="T1528">
        <v>28.6</v>
      </c>
      <c r="U1528">
        <v>0</v>
      </c>
      <c r="V1528">
        <v>0</v>
      </c>
      <c r="W1528">
        <v>14.5</v>
      </c>
      <c r="X1528">
        <v>9.1999999999999993</v>
      </c>
      <c r="Y1528">
        <v>0</v>
      </c>
      <c r="Z1528">
        <v>0</v>
      </c>
      <c r="AA1528">
        <v>0</v>
      </c>
      <c r="AB1528">
        <v>0</v>
      </c>
      <c r="AC1528">
        <v>0</v>
      </c>
      <c r="AD1528">
        <v>0</v>
      </c>
      <c r="AE1528">
        <v>0</v>
      </c>
      <c r="AF1528">
        <v>0</v>
      </c>
      <c r="AG1528">
        <v>0</v>
      </c>
      <c r="AH1528">
        <v>0</v>
      </c>
      <c r="AI1528">
        <v>0</v>
      </c>
      <c r="AJ1528">
        <v>0</v>
      </c>
      <c r="AK1528">
        <v>0</v>
      </c>
      <c r="AL1528">
        <v>0</v>
      </c>
      <c r="AM1528">
        <v>0</v>
      </c>
      <c r="AN1528">
        <v>27.6</v>
      </c>
      <c r="AO1528">
        <v>0</v>
      </c>
      <c r="AP1528">
        <v>0</v>
      </c>
      <c r="AQ1528">
        <v>0</v>
      </c>
      <c r="AR1528">
        <v>0</v>
      </c>
      <c r="AS1528">
        <v>1</v>
      </c>
      <c r="AT1528">
        <v>1</v>
      </c>
      <c r="AU1528">
        <v>1</v>
      </c>
      <c r="AV1528">
        <v>1</v>
      </c>
      <c r="AW1528">
        <v>1</v>
      </c>
      <c r="AX1528">
        <v>1</v>
      </c>
      <c r="AY1528">
        <v>1</v>
      </c>
      <c r="AZ1528">
        <v>1</v>
      </c>
      <c r="BA1528">
        <v>1</v>
      </c>
      <c r="BB1528">
        <v>1</v>
      </c>
      <c r="BC1528">
        <v>1</v>
      </c>
      <c r="BD1528">
        <v>1</v>
      </c>
      <c r="BE1528">
        <v>1</v>
      </c>
      <c r="BF1528">
        <v>1</v>
      </c>
      <c r="BG1528">
        <v>1</v>
      </c>
      <c r="BH1528">
        <v>1</v>
      </c>
      <c r="BI1528">
        <v>1</v>
      </c>
      <c r="BJ1528">
        <v>1</v>
      </c>
      <c r="BK1528">
        <v>1</v>
      </c>
      <c r="BL1528">
        <v>1</v>
      </c>
      <c r="BM1528">
        <v>1</v>
      </c>
      <c r="BN1528">
        <v>1</v>
      </c>
      <c r="BO1528">
        <v>1</v>
      </c>
      <c r="BP1528">
        <v>1</v>
      </c>
      <c r="BQ1528">
        <v>1</v>
      </c>
      <c r="BR1528">
        <v>1</v>
      </c>
      <c r="BS1528">
        <v>1</v>
      </c>
      <c r="BT1528">
        <v>1</v>
      </c>
      <c r="BU1528">
        <v>1</v>
      </c>
      <c r="BV1528">
        <v>1</v>
      </c>
      <c r="BW1528">
        <v>1</v>
      </c>
    </row>
    <row r="1529" spans="1:75" x14ac:dyDescent="0.25">
      <c r="A1529">
        <v>2449000</v>
      </c>
      <c r="B1529">
        <v>1</v>
      </c>
      <c r="C1529" s="1">
        <v>37926</v>
      </c>
      <c r="D1529">
        <v>1</v>
      </c>
      <c r="E1529">
        <v>37</v>
      </c>
      <c r="F1529">
        <v>77.3</v>
      </c>
      <c r="G1529">
        <v>17</v>
      </c>
      <c r="H1529">
        <v>4</v>
      </c>
      <c r="I1529">
        <v>1</v>
      </c>
      <c r="J1529">
        <v>1</v>
      </c>
      <c r="K1529">
        <v>1</v>
      </c>
      <c r="N1529">
        <v>0</v>
      </c>
      <c r="O1529">
        <v>10.9</v>
      </c>
      <c r="P1529">
        <v>0</v>
      </c>
      <c r="Q1529">
        <v>0</v>
      </c>
      <c r="R1529">
        <v>0</v>
      </c>
      <c r="S1529">
        <v>0</v>
      </c>
      <c r="T1529">
        <v>0</v>
      </c>
      <c r="U1529">
        <v>0</v>
      </c>
      <c r="V1529">
        <v>0</v>
      </c>
      <c r="W1529">
        <v>0</v>
      </c>
      <c r="X1529">
        <v>0</v>
      </c>
      <c r="Y1529">
        <v>0</v>
      </c>
      <c r="Z1529">
        <v>13.3</v>
      </c>
      <c r="AA1529">
        <v>0</v>
      </c>
      <c r="AB1529">
        <v>0</v>
      </c>
      <c r="AC1529">
        <v>0</v>
      </c>
      <c r="AD1529">
        <v>37</v>
      </c>
      <c r="AE1529">
        <v>0</v>
      </c>
      <c r="AF1529">
        <v>0</v>
      </c>
      <c r="AG1529">
        <v>0</v>
      </c>
      <c r="AH1529">
        <v>0</v>
      </c>
      <c r="AI1529">
        <v>0</v>
      </c>
      <c r="AJ1529">
        <v>0</v>
      </c>
      <c r="AK1529">
        <v>0</v>
      </c>
      <c r="AL1529">
        <v>0</v>
      </c>
      <c r="AM1529">
        <v>16.100000000000001</v>
      </c>
      <c r="AN1529">
        <v>0</v>
      </c>
      <c r="AO1529">
        <v>0</v>
      </c>
      <c r="AP1529">
        <v>0</v>
      </c>
      <c r="AQ1529">
        <v>0</v>
      </c>
      <c r="AS1529">
        <v>1</v>
      </c>
      <c r="AT1529">
        <v>1</v>
      </c>
      <c r="AU1529">
        <v>1</v>
      </c>
      <c r="AV1529">
        <v>1</v>
      </c>
      <c r="AW1529">
        <v>1</v>
      </c>
      <c r="AX1529">
        <v>1</v>
      </c>
      <c r="AY1529">
        <v>1</v>
      </c>
      <c r="AZ1529">
        <v>1</v>
      </c>
      <c r="BA1529">
        <v>1</v>
      </c>
      <c r="BB1529">
        <v>1</v>
      </c>
      <c r="BC1529">
        <v>1</v>
      </c>
      <c r="BD1529">
        <v>1</v>
      </c>
      <c r="BE1529">
        <v>1</v>
      </c>
      <c r="BF1529">
        <v>1</v>
      </c>
      <c r="BG1529">
        <v>1</v>
      </c>
      <c r="BH1529">
        <v>1</v>
      </c>
      <c r="BI1529">
        <v>1</v>
      </c>
      <c r="BJ1529">
        <v>1</v>
      </c>
      <c r="BK1529">
        <v>1</v>
      </c>
      <c r="BL1529">
        <v>1</v>
      </c>
      <c r="BM1529">
        <v>1</v>
      </c>
      <c r="BN1529">
        <v>1</v>
      </c>
      <c r="BO1529">
        <v>1</v>
      </c>
      <c r="BP1529">
        <v>1</v>
      </c>
      <c r="BQ1529">
        <v>1</v>
      </c>
      <c r="BR1529">
        <v>1</v>
      </c>
      <c r="BS1529">
        <v>1</v>
      </c>
      <c r="BT1529">
        <v>1</v>
      </c>
      <c r="BU1529">
        <v>1</v>
      </c>
      <c r="BV1529">
        <v>1</v>
      </c>
      <c r="BW1529">
        <v>0</v>
      </c>
    </row>
    <row r="1530" spans="1:75" x14ac:dyDescent="0.25">
      <c r="A1530">
        <v>2449000</v>
      </c>
      <c r="B1530">
        <v>1</v>
      </c>
      <c r="C1530" s="1">
        <v>37956</v>
      </c>
      <c r="D1530">
        <v>1</v>
      </c>
      <c r="E1530">
        <v>32</v>
      </c>
      <c r="F1530">
        <v>169.2</v>
      </c>
      <c r="G1530">
        <v>31</v>
      </c>
      <c r="H1530">
        <v>16</v>
      </c>
      <c r="I1530">
        <v>1</v>
      </c>
      <c r="J1530">
        <v>1</v>
      </c>
      <c r="K1530">
        <v>1</v>
      </c>
      <c r="N1530">
        <v>0</v>
      </c>
      <c r="O1530">
        <v>0</v>
      </c>
      <c r="P1530">
        <v>0</v>
      </c>
      <c r="Q1530">
        <v>7.3</v>
      </c>
      <c r="R1530">
        <v>20.8</v>
      </c>
      <c r="S1530">
        <v>0.1</v>
      </c>
      <c r="T1530">
        <v>0</v>
      </c>
      <c r="U1530">
        <v>0</v>
      </c>
      <c r="V1530">
        <v>17.3</v>
      </c>
      <c r="W1530">
        <v>0</v>
      </c>
      <c r="X1530">
        <v>0.5</v>
      </c>
      <c r="Y1530">
        <v>12.8</v>
      </c>
      <c r="Z1530">
        <v>0</v>
      </c>
      <c r="AA1530">
        <v>0</v>
      </c>
      <c r="AB1530">
        <v>23.6</v>
      </c>
      <c r="AC1530">
        <v>0.7</v>
      </c>
      <c r="AD1530">
        <v>0.6</v>
      </c>
      <c r="AE1530">
        <v>0.1</v>
      </c>
      <c r="AF1530">
        <v>0.2</v>
      </c>
      <c r="AG1530">
        <v>0</v>
      </c>
      <c r="AH1530">
        <v>23.1</v>
      </c>
      <c r="AI1530">
        <v>11.6</v>
      </c>
      <c r="AJ1530">
        <v>18.2</v>
      </c>
      <c r="AK1530">
        <v>0.3</v>
      </c>
      <c r="AL1530">
        <v>0</v>
      </c>
      <c r="AM1530">
        <v>0</v>
      </c>
      <c r="AN1530">
        <v>0</v>
      </c>
      <c r="AO1530">
        <v>0</v>
      </c>
      <c r="AP1530">
        <v>0</v>
      </c>
      <c r="AQ1530">
        <v>0</v>
      </c>
      <c r="AR1530">
        <v>32</v>
      </c>
      <c r="AS1530">
        <v>1</v>
      </c>
      <c r="AT1530">
        <v>1</v>
      </c>
      <c r="AU1530">
        <v>1</v>
      </c>
      <c r="AV1530">
        <v>1</v>
      </c>
      <c r="AW1530">
        <v>1</v>
      </c>
      <c r="AX1530">
        <v>1</v>
      </c>
      <c r="AY1530">
        <v>1</v>
      </c>
      <c r="AZ1530">
        <v>1</v>
      </c>
      <c r="BA1530">
        <v>1</v>
      </c>
      <c r="BB1530">
        <v>1</v>
      </c>
      <c r="BC1530">
        <v>1</v>
      </c>
      <c r="BD1530">
        <v>1</v>
      </c>
      <c r="BE1530">
        <v>1</v>
      </c>
      <c r="BF1530">
        <v>1</v>
      </c>
      <c r="BG1530">
        <v>1</v>
      </c>
      <c r="BH1530">
        <v>1</v>
      </c>
      <c r="BI1530">
        <v>1</v>
      </c>
      <c r="BJ1530">
        <v>1</v>
      </c>
      <c r="BK1530">
        <v>1</v>
      </c>
      <c r="BL1530">
        <v>1</v>
      </c>
      <c r="BM1530">
        <v>1</v>
      </c>
      <c r="BN1530">
        <v>1</v>
      </c>
      <c r="BO1530">
        <v>1</v>
      </c>
      <c r="BP1530">
        <v>1</v>
      </c>
      <c r="BQ1530">
        <v>1</v>
      </c>
      <c r="BR1530">
        <v>1</v>
      </c>
      <c r="BS1530">
        <v>1</v>
      </c>
      <c r="BT1530">
        <v>1</v>
      </c>
      <c r="BU1530">
        <v>1</v>
      </c>
      <c r="BV1530">
        <v>1</v>
      </c>
      <c r="BW1530">
        <v>1</v>
      </c>
    </row>
    <row r="1531" spans="1:75" s="2" customFormat="1" x14ac:dyDescent="0.25">
      <c r="A1531" s="2">
        <v>2449000</v>
      </c>
      <c r="B1531" s="2">
        <v>1</v>
      </c>
      <c r="C1531" s="3">
        <v>37987</v>
      </c>
      <c r="D1531" s="2">
        <v>1</v>
      </c>
      <c r="E1531" s="2">
        <v>58.6</v>
      </c>
      <c r="F1531" s="2">
        <v>159.6</v>
      </c>
      <c r="G1531" s="2">
        <v>26</v>
      </c>
      <c r="H1531" s="2">
        <v>17</v>
      </c>
      <c r="I1531" s="2">
        <v>1</v>
      </c>
      <c r="J1531" s="2">
        <v>1</v>
      </c>
      <c r="K1531" s="2">
        <v>1</v>
      </c>
      <c r="N1531" s="2">
        <v>18.2</v>
      </c>
      <c r="O1531" s="2">
        <v>0</v>
      </c>
      <c r="P1531" s="2">
        <v>0</v>
      </c>
      <c r="Q1531" s="2">
        <v>0.4</v>
      </c>
      <c r="R1531" s="2">
        <v>0.1</v>
      </c>
      <c r="S1531" s="2">
        <v>0</v>
      </c>
      <c r="T1531" s="2">
        <v>0.4</v>
      </c>
      <c r="U1531" s="2">
        <v>1.9</v>
      </c>
      <c r="V1531" s="2">
        <v>1</v>
      </c>
      <c r="W1531" s="2">
        <v>0</v>
      </c>
      <c r="X1531" s="2">
        <v>0</v>
      </c>
      <c r="Y1531" s="2">
        <v>3.5</v>
      </c>
      <c r="Z1531" s="2">
        <v>0</v>
      </c>
      <c r="AA1531" s="2">
        <v>0</v>
      </c>
      <c r="AB1531" s="2">
        <v>0.2</v>
      </c>
      <c r="AC1531" s="2">
        <v>1.6</v>
      </c>
      <c r="AD1531" s="2">
        <v>0</v>
      </c>
      <c r="AE1531" s="2">
        <v>0.2</v>
      </c>
      <c r="AF1531" s="2">
        <v>0</v>
      </c>
      <c r="AG1531" s="2">
        <v>0</v>
      </c>
      <c r="AH1531" s="2">
        <v>0</v>
      </c>
      <c r="AI1531" s="2">
        <v>1.1000000000000001</v>
      </c>
      <c r="AJ1531" s="2">
        <v>0</v>
      </c>
      <c r="AK1531" s="2">
        <v>0.2</v>
      </c>
      <c r="AL1531" s="2">
        <v>51.6</v>
      </c>
      <c r="AM1531" s="2">
        <v>58.6</v>
      </c>
      <c r="AN1531" s="2">
        <v>0</v>
      </c>
      <c r="AO1531" s="2">
        <v>0</v>
      </c>
      <c r="AP1531" s="2">
        <v>19.899999999999999</v>
      </c>
      <c r="AQ1531" s="2">
        <v>0.3</v>
      </c>
      <c r="AR1531" s="2">
        <v>0.4</v>
      </c>
      <c r="AS1531" s="2">
        <v>1</v>
      </c>
      <c r="AT1531" s="2">
        <v>1</v>
      </c>
      <c r="AU1531" s="2">
        <v>1</v>
      </c>
      <c r="AV1531" s="2">
        <v>1</v>
      </c>
      <c r="AW1531" s="2">
        <v>1</v>
      </c>
      <c r="AX1531" s="2">
        <v>1</v>
      </c>
      <c r="AY1531" s="2">
        <v>1</v>
      </c>
      <c r="AZ1531" s="2">
        <v>1</v>
      </c>
      <c r="BA1531" s="2">
        <v>1</v>
      </c>
      <c r="BB1531" s="2">
        <v>1</v>
      </c>
      <c r="BC1531" s="2">
        <v>1</v>
      </c>
      <c r="BD1531" s="2">
        <v>1</v>
      </c>
      <c r="BE1531" s="2">
        <v>1</v>
      </c>
      <c r="BF1531" s="2">
        <v>1</v>
      </c>
      <c r="BG1531" s="2">
        <v>1</v>
      </c>
      <c r="BH1531" s="2">
        <v>1</v>
      </c>
      <c r="BI1531" s="2">
        <v>1</v>
      </c>
      <c r="BJ1531" s="2">
        <v>1</v>
      </c>
      <c r="BK1531" s="2">
        <v>1</v>
      </c>
      <c r="BL1531" s="2">
        <v>1</v>
      </c>
      <c r="BM1531" s="2">
        <v>1</v>
      </c>
      <c r="BN1531" s="2">
        <v>1</v>
      </c>
      <c r="BO1531" s="2">
        <v>1</v>
      </c>
      <c r="BP1531" s="2">
        <v>1</v>
      </c>
      <c r="BQ1531" s="2">
        <v>1</v>
      </c>
      <c r="BR1531" s="2">
        <v>1</v>
      </c>
      <c r="BS1531" s="2">
        <v>1</v>
      </c>
      <c r="BT1531" s="2">
        <v>1</v>
      </c>
      <c r="BU1531" s="2">
        <v>1</v>
      </c>
      <c r="BV1531" s="2">
        <v>1</v>
      </c>
      <c r="BW1531" s="2">
        <v>1</v>
      </c>
    </row>
    <row r="1532" spans="1:75" x14ac:dyDescent="0.25">
      <c r="A1532">
        <v>2449000</v>
      </c>
      <c r="B1532">
        <v>1</v>
      </c>
      <c r="C1532" s="1">
        <v>38018</v>
      </c>
      <c r="D1532">
        <v>1</v>
      </c>
      <c r="E1532">
        <v>65.5</v>
      </c>
      <c r="F1532">
        <v>201.3</v>
      </c>
      <c r="G1532">
        <v>15</v>
      </c>
      <c r="H1532">
        <v>15</v>
      </c>
      <c r="I1532">
        <v>1</v>
      </c>
      <c r="J1532">
        <v>1</v>
      </c>
      <c r="K1532">
        <v>1</v>
      </c>
      <c r="N1532">
        <v>4.8</v>
      </c>
      <c r="O1532">
        <v>22.8</v>
      </c>
      <c r="P1532">
        <v>0</v>
      </c>
      <c r="Q1532">
        <v>0</v>
      </c>
      <c r="R1532">
        <v>6.8</v>
      </c>
      <c r="S1532">
        <v>40.6</v>
      </c>
      <c r="T1532">
        <v>3.4</v>
      </c>
      <c r="U1532">
        <v>1.3</v>
      </c>
      <c r="V1532">
        <v>0.1</v>
      </c>
      <c r="W1532">
        <v>10.8</v>
      </c>
      <c r="X1532">
        <v>24.9</v>
      </c>
      <c r="Y1532">
        <v>0</v>
      </c>
      <c r="Z1532">
        <v>0</v>
      </c>
      <c r="AA1532">
        <v>0</v>
      </c>
      <c r="AB1532">
        <v>65.5</v>
      </c>
      <c r="AC1532">
        <v>2.8</v>
      </c>
      <c r="AD1532">
        <v>0</v>
      </c>
      <c r="AE1532">
        <v>0</v>
      </c>
      <c r="AF1532">
        <v>0.2</v>
      </c>
      <c r="AG1532">
        <v>7.4</v>
      </c>
      <c r="AH1532">
        <v>0</v>
      </c>
      <c r="AI1532">
        <v>0</v>
      </c>
      <c r="AJ1532">
        <v>0</v>
      </c>
      <c r="AK1532">
        <v>0</v>
      </c>
      <c r="AL1532">
        <v>0</v>
      </c>
      <c r="AM1532">
        <v>0</v>
      </c>
      <c r="AN1532">
        <v>5.6</v>
      </c>
      <c r="AO1532">
        <v>4.3</v>
      </c>
      <c r="AP1532">
        <v>0</v>
      </c>
      <c r="AS1532">
        <v>1</v>
      </c>
      <c r="AT1532">
        <v>1</v>
      </c>
      <c r="AU1532">
        <v>1</v>
      </c>
      <c r="AV1532">
        <v>1</v>
      </c>
      <c r="AW1532">
        <v>1</v>
      </c>
      <c r="AX1532">
        <v>1</v>
      </c>
      <c r="AY1532">
        <v>1</v>
      </c>
      <c r="AZ1532">
        <v>1</v>
      </c>
      <c r="BA1532">
        <v>1</v>
      </c>
      <c r="BB1532">
        <v>1</v>
      </c>
      <c r="BC1532">
        <v>1</v>
      </c>
      <c r="BD1532">
        <v>1</v>
      </c>
      <c r="BE1532">
        <v>1</v>
      </c>
      <c r="BF1532">
        <v>1</v>
      </c>
      <c r="BG1532">
        <v>1</v>
      </c>
      <c r="BH1532">
        <v>1</v>
      </c>
      <c r="BI1532">
        <v>1</v>
      </c>
      <c r="BJ1532">
        <v>1</v>
      </c>
      <c r="BK1532">
        <v>1</v>
      </c>
      <c r="BL1532">
        <v>1</v>
      </c>
      <c r="BM1532">
        <v>1</v>
      </c>
      <c r="BN1532">
        <v>1</v>
      </c>
      <c r="BO1532">
        <v>1</v>
      </c>
      <c r="BP1532">
        <v>1</v>
      </c>
      <c r="BQ1532">
        <v>1</v>
      </c>
      <c r="BR1532">
        <v>1</v>
      </c>
      <c r="BS1532">
        <v>1</v>
      </c>
      <c r="BT1532">
        <v>1</v>
      </c>
      <c r="BU1532">
        <v>1</v>
      </c>
      <c r="BV1532">
        <v>0</v>
      </c>
    </row>
    <row r="1533" spans="1:75" x14ac:dyDescent="0.25">
      <c r="A1533">
        <v>2449000</v>
      </c>
      <c r="B1533">
        <v>1</v>
      </c>
      <c r="C1533" s="1">
        <v>38047</v>
      </c>
      <c r="D1533">
        <v>1</v>
      </c>
      <c r="E1533">
        <v>39</v>
      </c>
      <c r="F1533">
        <v>114.5</v>
      </c>
      <c r="G1533">
        <v>15</v>
      </c>
      <c r="H1533">
        <v>12</v>
      </c>
      <c r="I1533">
        <v>1</v>
      </c>
      <c r="J1533">
        <v>1</v>
      </c>
      <c r="K1533">
        <v>1</v>
      </c>
      <c r="N1533">
        <v>0</v>
      </c>
      <c r="O1533">
        <v>10.7</v>
      </c>
      <c r="P1533">
        <v>0</v>
      </c>
      <c r="Q1533">
        <v>1.1000000000000001</v>
      </c>
      <c r="R1533">
        <v>0</v>
      </c>
      <c r="S1533">
        <v>2.7</v>
      </c>
      <c r="T1533">
        <v>0</v>
      </c>
      <c r="U1533">
        <v>0</v>
      </c>
      <c r="V1533">
        <v>0</v>
      </c>
      <c r="W1533">
        <v>14.2</v>
      </c>
      <c r="X1533">
        <v>0</v>
      </c>
      <c r="Y1533">
        <v>5.2</v>
      </c>
      <c r="Z1533">
        <v>1.7</v>
      </c>
      <c r="AA1533">
        <v>5.2</v>
      </c>
      <c r="AB1533">
        <v>39</v>
      </c>
      <c r="AC1533">
        <v>0</v>
      </c>
      <c r="AD1533">
        <v>0</v>
      </c>
      <c r="AE1533">
        <v>5.0999999999999996</v>
      </c>
      <c r="AF1533">
        <v>1.6</v>
      </c>
      <c r="AG1533">
        <v>27.9</v>
      </c>
      <c r="AH1533">
        <v>0.1</v>
      </c>
      <c r="AI1533">
        <v>0</v>
      </c>
      <c r="AJ1533">
        <v>0</v>
      </c>
      <c r="AK1533">
        <v>0</v>
      </c>
      <c r="AL1533">
        <v>0</v>
      </c>
      <c r="AM1533">
        <v>0</v>
      </c>
      <c r="AN1533">
        <v>0</v>
      </c>
      <c r="AO1533">
        <v>0</v>
      </c>
      <c r="AP1533">
        <v>0</v>
      </c>
      <c r="AQ1533">
        <v>0</v>
      </c>
      <c r="AR1533">
        <v>0</v>
      </c>
      <c r="AS1533">
        <v>1</v>
      </c>
      <c r="AT1533">
        <v>1</v>
      </c>
      <c r="AU1533">
        <v>1</v>
      </c>
      <c r="AV1533">
        <v>1</v>
      </c>
      <c r="AW1533">
        <v>1</v>
      </c>
      <c r="AX1533">
        <v>1</v>
      </c>
      <c r="AY1533">
        <v>1</v>
      </c>
      <c r="AZ1533">
        <v>1</v>
      </c>
      <c r="BA1533">
        <v>1</v>
      </c>
      <c r="BB1533">
        <v>1</v>
      </c>
      <c r="BC1533">
        <v>1</v>
      </c>
      <c r="BD1533">
        <v>1</v>
      </c>
      <c r="BE1533">
        <v>1</v>
      </c>
      <c r="BF1533">
        <v>1</v>
      </c>
      <c r="BG1533">
        <v>1</v>
      </c>
      <c r="BH1533">
        <v>1</v>
      </c>
      <c r="BI1533">
        <v>1</v>
      </c>
      <c r="BJ1533">
        <v>1</v>
      </c>
      <c r="BK1533">
        <v>1</v>
      </c>
      <c r="BL1533">
        <v>1</v>
      </c>
      <c r="BM1533">
        <v>1</v>
      </c>
      <c r="BN1533">
        <v>1</v>
      </c>
      <c r="BO1533">
        <v>1</v>
      </c>
      <c r="BP1533">
        <v>1</v>
      </c>
      <c r="BQ1533">
        <v>1</v>
      </c>
      <c r="BR1533">
        <v>1</v>
      </c>
      <c r="BS1533">
        <v>1</v>
      </c>
      <c r="BT1533">
        <v>1</v>
      </c>
      <c r="BU1533">
        <v>1</v>
      </c>
      <c r="BV1533">
        <v>1</v>
      </c>
      <c r="BW1533">
        <v>1</v>
      </c>
    </row>
    <row r="1534" spans="1:75" x14ac:dyDescent="0.25">
      <c r="A1534">
        <v>2449000</v>
      </c>
      <c r="B1534">
        <v>1</v>
      </c>
      <c r="C1534" s="1">
        <v>38078</v>
      </c>
      <c r="D1534">
        <v>1</v>
      </c>
      <c r="E1534">
        <v>10.5</v>
      </c>
      <c r="F1534">
        <v>25.6</v>
      </c>
      <c r="G1534">
        <v>4</v>
      </c>
      <c r="H1534">
        <v>7</v>
      </c>
      <c r="I1534">
        <v>1</v>
      </c>
      <c r="J1534">
        <v>1</v>
      </c>
      <c r="K1534">
        <v>1</v>
      </c>
      <c r="N1534">
        <v>0</v>
      </c>
      <c r="O1534">
        <v>0</v>
      </c>
      <c r="P1534">
        <v>0</v>
      </c>
      <c r="Q1534">
        <v>10.5</v>
      </c>
      <c r="R1534">
        <v>0.3</v>
      </c>
      <c r="S1534">
        <v>0</v>
      </c>
      <c r="T1534">
        <v>0</v>
      </c>
      <c r="U1534">
        <v>0</v>
      </c>
      <c r="V1534">
        <v>0</v>
      </c>
      <c r="W1534">
        <v>0</v>
      </c>
      <c r="X1534">
        <v>0</v>
      </c>
      <c r="Y1534">
        <v>0</v>
      </c>
      <c r="Z1534">
        <v>0</v>
      </c>
      <c r="AA1534">
        <v>0</v>
      </c>
      <c r="AB1534">
        <v>6.5</v>
      </c>
      <c r="AC1534">
        <v>0</v>
      </c>
      <c r="AD1534">
        <v>0</v>
      </c>
      <c r="AE1534">
        <v>0</v>
      </c>
      <c r="AF1534">
        <v>2.7</v>
      </c>
      <c r="AG1534">
        <v>1</v>
      </c>
      <c r="AH1534">
        <v>0.4</v>
      </c>
      <c r="AI1534">
        <v>0</v>
      </c>
      <c r="AJ1534">
        <v>0</v>
      </c>
      <c r="AK1534">
        <v>4.2</v>
      </c>
      <c r="AL1534">
        <v>0</v>
      </c>
      <c r="AM1534">
        <v>0</v>
      </c>
      <c r="AN1534">
        <v>0</v>
      </c>
      <c r="AO1534">
        <v>0</v>
      </c>
      <c r="AP1534">
        <v>0</v>
      </c>
      <c r="AQ1534">
        <v>0</v>
      </c>
      <c r="AS1534">
        <v>1</v>
      </c>
      <c r="AT1534">
        <v>1</v>
      </c>
      <c r="AU1534">
        <v>1</v>
      </c>
      <c r="AV1534">
        <v>1</v>
      </c>
      <c r="AW1534">
        <v>1</v>
      </c>
      <c r="AX1534">
        <v>1</v>
      </c>
      <c r="AY1534">
        <v>1</v>
      </c>
      <c r="AZ1534">
        <v>1</v>
      </c>
      <c r="BA1534">
        <v>1</v>
      </c>
      <c r="BB1534">
        <v>1</v>
      </c>
      <c r="BC1534">
        <v>1</v>
      </c>
      <c r="BD1534">
        <v>1</v>
      </c>
      <c r="BE1534">
        <v>1</v>
      </c>
      <c r="BF1534">
        <v>1</v>
      </c>
      <c r="BG1534">
        <v>1</v>
      </c>
      <c r="BH1534">
        <v>1</v>
      </c>
      <c r="BI1534">
        <v>1</v>
      </c>
      <c r="BJ1534">
        <v>1</v>
      </c>
      <c r="BK1534">
        <v>1</v>
      </c>
      <c r="BL1534">
        <v>1</v>
      </c>
      <c r="BM1534">
        <v>1</v>
      </c>
      <c r="BN1534">
        <v>1</v>
      </c>
      <c r="BO1534">
        <v>1</v>
      </c>
      <c r="BP1534">
        <v>1</v>
      </c>
      <c r="BQ1534">
        <v>1</v>
      </c>
      <c r="BR1534">
        <v>1</v>
      </c>
      <c r="BS1534">
        <v>1</v>
      </c>
      <c r="BT1534">
        <v>1</v>
      </c>
      <c r="BU1534">
        <v>1</v>
      </c>
      <c r="BV1534">
        <v>1</v>
      </c>
      <c r="BW1534">
        <v>0</v>
      </c>
    </row>
    <row r="1535" spans="1:75" x14ac:dyDescent="0.25">
      <c r="A1535">
        <v>2449000</v>
      </c>
      <c r="B1535">
        <v>1</v>
      </c>
      <c r="C1535" s="1">
        <v>38108</v>
      </c>
      <c r="D1535">
        <v>1</v>
      </c>
      <c r="E1535">
        <v>40.700000000000003</v>
      </c>
      <c r="F1535">
        <v>177.9</v>
      </c>
      <c r="G1535">
        <v>25</v>
      </c>
      <c r="H1535">
        <v>16</v>
      </c>
      <c r="I1535">
        <v>1</v>
      </c>
      <c r="J1535">
        <v>1</v>
      </c>
      <c r="K1535">
        <v>1</v>
      </c>
      <c r="N1535">
        <v>0</v>
      </c>
      <c r="O1535">
        <v>18.8</v>
      </c>
      <c r="P1535">
        <v>0.1</v>
      </c>
      <c r="Q1535">
        <v>12.1</v>
      </c>
      <c r="R1535">
        <v>0</v>
      </c>
      <c r="S1535">
        <v>4.3</v>
      </c>
      <c r="T1535">
        <v>28</v>
      </c>
      <c r="U1535">
        <v>2.2000000000000002</v>
      </c>
      <c r="V1535">
        <v>0</v>
      </c>
      <c r="W1535">
        <v>0</v>
      </c>
      <c r="X1535">
        <v>0</v>
      </c>
      <c r="Y1535">
        <v>0</v>
      </c>
      <c r="Z1535">
        <v>8.3000000000000007</v>
      </c>
      <c r="AA1535">
        <v>1.9</v>
      </c>
      <c r="AB1535">
        <v>0</v>
      </c>
      <c r="AC1535">
        <v>3.8</v>
      </c>
      <c r="AD1535">
        <v>0</v>
      </c>
      <c r="AE1535">
        <v>0</v>
      </c>
      <c r="AF1535">
        <v>0</v>
      </c>
      <c r="AG1535">
        <v>0.1</v>
      </c>
      <c r="AH1535">
        <v>0</v>
      </c>
      <c r="AI1535">
        <v>18</v>
      </c>
      <c r="AJ1535">
        <v>0.8</v>
      </c>
      <c r="AK1535">
        <v>0.8</v>
      </c>
      <c r="AL1535">
        <v>40.700000000000003</v>
      </c>
      <c r="AM1535">
        <v>29.4</v>
      </c>
      <c r="AN1535">
        <v>0</v>
      </c>
      <c r="AO1535">
        <v>0</v>
      </c>
      <c r="AP1535">
        <v>0</v>
      </c>
      <c r="AQ1535">
        <v>0</v>
      </c>
      <c r="AR1535">
        <v>8.6</v>
      </c>
      <c r="AS1535">
        <v>1</v>
      </c>
      <c r="AT1535">
        <v>1</v>
      </c>
      <c r="AU1535">
        <v>1</v>
      </c>
      <c r="AV1535">
        <v>1</v>
      </c>
      <c r="AW1535">
        <v>1</v>
      </c>
      <c r="AX1535">
        <v>1</v>
      </c>
      <c r="AY1535">
        <v>1</v>
      </c>
      <c r="AZ1535">
        <v>1</v>
      </c>
      <c r="BA1535">
        <v>1</v>
      </c>
      <c r="BB1535">
        <v>1</v>
      </c>
      <c r="BC1535">
        <v>1</v>
      </c>
      <c r="BD1535">
        <v>1</v>
      </c>
      <c r="BE1535">
        <v>1</v>
      </c>
      <c r="BF1535">
        <v>1</v>
      </c>
      <c r="BG1535">
        <v>1</v>
      </c>
      <c r="BH1535">
        <v>1</v>
      </c>
      <c r="BI1535">
        <v>1</v>
      </c>
      <c r="BJ1535">
        <v>1</v>
      </c>
      <c r="BK1535">
        <v>1</v>
      </c>
      <c r="BL1535">
        <v>1</v>
      </c>
      <c r="BM1535">
        <v>1</v>
      </c>
      <c r="BN1535">
        <v>1</v>
      </c>
      <c r="BO1535">
        <v>1</v>
      </c>
      <c r="BP1535">
        <v>1</v>
      </c>
      <c r="BQ1535">
        <v>1</v>
      </c>
      <c r="BR1535">
        <v>1</v>
      </c>
      <c r="BS1535">
        <v>1</v>
      </c>
      <c r="BT1535">
        <v>1</v>
      </c>
      <c r="BU1535">
        <v>1</v>
      </c>
      <c r="BV1535">
        <v>1</v>
      </c>
      <c r="BW1535">
        <v>1</v>
      </c>
    </row>
    <row r="1536" spans="1:75" x14ac:dyDescent="0.25">
      <c r="A1536">
        <v>2449000</v>
      </c>
      <c r="B1536">
        <v>1</v>
      </c>
      <c r="C1536" s="1">
        <v>38139</v>
      </c>
      <c r="D1536">
        <v>1</v>
      </c>
      <c r="E1536">
        <v>22.2</v>
      </c>
      <c r="F1536">
        <v>51</v>
      </c>
      <c r="G1536">
        <v>1</v>
      </c>
      <c r="H1536">
        <v>9</v>
      </c>
      <c r="I1536">
        <v>1</v>
      </c>
      <c r="J1536">
        <v>1</v>
      </c>
      <c r="K1536">
        <v>1</v>
      </c>
      <c r="N1536">
        <v>22.2</v>
      </c>
      <c r="O1536">
        <v>0</v>
      </c>
      <c r="P1536">
        <v>1.2</v>
      </c>
      <c r="Q1536">
        <v>0.2</v>
      </c>
      <c r="R1536">
        <v>0</v>
      </c>
      <c r="S1536">
        <v>0</v>
      </c>
      <c r="T1536">
        <v>0</v>
      </c>
      <c r="U1536">
        <v>0</v>
      </c>
      <c r="V1536">
        <v>0</v>
      </c>
      <c r="W1536">
        <v>3.8</v>
      </c>
      <c r="X1536">
        <v>2.2999999999999998</v>
      </c>
      <c r="Y1536">
        <v>20.3</v>
      </c>
      <c r="Z1536">
        <v>0.4</v>
      </c>
      <c r="AA1536">
        <v>0</v>
      </c>
      <c r="AB1536">
        <v>0</v>
      </c>
      <c r="AC1536">
        <v>0</v>
      </c>
      <c r="AD1536">
        <v>0</v>
      </c>
      <c r="AE1536">
        <v>0</v>
      </c>
      <c r="AF1536">
        <v>0</v>
      </c>
      <c r="AG1536">
        <v>0</v>
      </c>
      <c r="AH1536">
        <v>0</v>
      </c>
      <c r="AI1536">
        <v>0</v>
      </c>
      <c r="AJ1536">
        <v>0</v>
      </c>
      <c r="AK1536">
        <v>0</v>
      </c>
      <c r="AL1536">
        <v>0</v>
      </c>
      <c r="AM1536">
        <v>0.4</v>
      </c>
      <c r="AN1536">
        <v>0</v>
      </c>
      <c r="AO1536">
        <v>0.2</v>
      </c>
      <c r="AP1536">
        <v>0</v>
      </c>
      <c r="AQ1536">
        <v>0</v>
      </c>
      <c r="AS1536">
        <v>1</v>
      </c>
      <c r="AT1536">
        <v>1</v>
      </c>
      <c r="AU1536">
        <v>1</v>
      </c>
      <c r="AV1536">
        <v>1</v>
      </c>
      <c r="AW1536">
        <v>1</v>
      </c>
      <c r="AX1536">
        <v>1</v>
      </c>
      <c r="AY1536">
        <v>1</v>
      </c>
      <c r="AZ1536">
        <v>1</v>
      </c>
      <c r="BA1536">
        <v>1</v>
      </c>
      <c r="BB1536">
        <v>1</v>
      </c>
      <c r="BC1536">
        <v>1</v>
      </c>
      <c r="BD1536">
        <v>1</v>
      </c>
      <c r="BE1536">
        <v>1</v>
      </c>
      <c r="BF1536">
        <v>1</v>
      </c>
      <c r="BG1536">
        <v>1</v>
      </c>
      <c r="BH1536">
        <v>1</v>
      </c>
      <c r="BI1536">
        <v>1</v>
      </c>
      <c r="BJ1536">
        <v>1</v>
      </c>
      <c r="BK1536">
        <v>1</v>
      </c>
      <c r="BL1536">
        <v>1</v>
      </c>
      <c r="BM1536">
        <v>1</v>
      </c>
      <c r="BN1536">
        <v>1</v>
      </c>
      <c r="BO1536">
        <v>1</v>
      </c>
      <c r="BP1536">
        <v>1</v>
      </c>
      <c r="BQ1536">
        <v>1</v>
      </c>
      <c r="BR1536">
        <v>1</v>
      </c>
      <c r="BS1536">
        <v>1</v>
      </c>
      <c r="BT1536">
        <v>1</v>
      </c>
      <c r="BU1536">
        <v>1</v>
      </c>
      <c r="BV1536">
        <v>1</v>
      </c>
      <c r="BW1536">
        <v>0</v>
      </c>
    </row>
    <row r="1537" spans="1:75" x14ac:dyDescent="0.25">
      <c r="A1537">
        <v>2449000</v>
      </c>
      <c r="B1537">
        <v>1</v>
      </c>
      <c r="C1537" s="1">
        <v>38169</v>
      </c>
      <c r="D1537">
        <v>1</v>
      </c>
      <c r="E1537">
        <v>23.3</v>
      </c>
      <c r="F1537">
        <v>103.6</v>
      </c>
      <c r="G1537">
        <v>17</v>
      </c>
      <c r="H1537">
        <v>11</v>
      </c>
      <c r="I1537">
        <v>1</v>
      </c>
      <c r="J1537">
        <v>1</v>
      </c>
      <c r="K1537">
        <v>1</v>
      </c>
      <c r="N1537">
        <v>0</v>
      </c>
      <c r="O1537">
        <v>0</v>
      </c>
      <c r="P1537">
        <v>0</v>
      </c>
      <c r="Q1537">
        <v>0</v>
      </c>
      <c r="R1537">
        <v>0.5</v>
      </c>
      <c r="S1537">
        <v>4.7</v>
      </c>
      <c r="T1537">
        <v>0</v>
      </c>
      <c r="U1537">
        <v>0</v>
      </c>
      <c r="V1537">
        <v>17</v>
      </c>
      <c r="W1537">
        <v>1.6</v>
      </c>
      <c r="X1537">
        <v>19</v>
      </c>
      <c r="Y1537">
        <v>0</v>
      </c>
      <c r="Z1537">
        <v>0</v>
      </c>
      <c r="AA1537">
        <v>0</v>
      </c>
      <c r="AB1537">
        <v>0</v>
      </c>
      <c r="AC1537">
        <v>3</v>
      </c>
      <c r="AD1537">
        <v>23.3</v>
      </c>
      <c r="AE1537">
        <v>0</v>
      </c>
      <c r="AF1537">
        <v>21.4</v>
      </c>
      <c r="AG1537">
        <v>10.7</v>
      </c>
      <c r="AH1537">
        <v>1.3</v>
      </c>
      <c r="AI1537">
        <v>0</v>
      </c>
      <c r="AJ1537">
        <v>1.1000000000000001</v>
      </c>
      <c r="AK1537">
        <v>0</v>
      </c>
      <c r="AL1537">
        <v>0</v>
      </c>
      <c r="AM1537">
        <v>0</v>
      </c>
      <c r="AN1537">
        <v>0</v>
      </c>
      <c r="AO1537">
        <v>0</v>
      </c>
      <c r="AP1537">
        <v>0</v>
      </c>
      <c r="AQ1537">
        <v>0</v>
      </c>
      <c r="AR1537">
        <v>0</v>
      </c>
      <c r="AS1537">
        <v>1</v>
      </c>
      <c r="AT1537">
        <v>1</v>
      </c>
      <c r="AU1537">
        <v>1</v>
      </c>
      <c r="AV1537">
        <v>1</v>
      </c>
      <c r="AW1537">
        <v>1</v>
      </c>
      <c r="AX1537">
        <v>1</v>
      </c>
      <c r="AY1537">
        <v>1</v>
      </c>
      <c r="AZ1537">
        <v>1</v>
      </c>
      <c r="BA1537">
        <v>1</v>
      </c>
      <c r="BB1537">
        <v>1</v>
      </c>
      <c r="BC1537">
        <v>1</v>
      </c>
      <c r="BD1537">
        <v>1</v>
      </c>
      <c r="BE1537">
        <v>1</v>
      </c>
      <c r="BF1537">
        <v>1</v>
      </c>
      <c r="BG1537">
        <v>1</v>
      </c>
      <c r="BH1537">
        <v>1</v>
      </c>
      <c r="BI1537">
        <v>1</v>
      </c>
      <c r="BJ1537">
        <v>1</v>
      </c>
      <c r="BK1537">
        <v>1</v>
      </c>
      <c r="BL1537">
        <v>1</v>
      </c>
      <c r="BM1537">
        <v>1</v>
      </c>
      <c r="BN1537">
        <v>1</v>
      </c>
      <c r="BO1537">
        <v>1</v>
      </c>
      <c r="BP1537">
        <v>1</v>
      </c>
      <c r="BQ1537">
        <v>1</v>
      </c>
      <c r="BR1537">
        <v>1</v>
      </c>
      <c r="BS1537">
        <v>1</v>
      </c>
      <c r="BT1537">
        <v>1</v>
      </c>
      <c r="BU1537">
        <v>1</v>
      </c>
      <c r="BV1537">
        <v>1</v>
      </c>
      <c r="BW1537">
        <v>1</v>
      </c>
    </row>
    <row r="1538" spans="1:75" x14ac:dyDescent="0.25">
      <c r="A1538">
        <v>2449000</v>
      </c>
      <c r="B1538">
        <v>1</v>
      </c>
      <c r="C1538" s="1">
        <v>38200</v>
      </c>
      <c r="D1538">
        <v>1</v>
      </c>
      <c r="E1538">
        <v>3</v>
      </c>
      <c r="F1538">
        <v>5.7</v>
      </c>
      <c r="G1538">
        <v>8</v>
      </c>
      <c r="H1538">
        <v>3</v>
      </c>
      <c r="I1538">
        <v>1</v>
      </c>
      <c r="J1538">
        <v>1</v>
      </c>
      <c r="K1538">
        <v>1</v>
      </c>
      <c r="N1538">
        <v>0</v>
      </c>
      <c r="O1538">
        <v>0</v>
      </c>
      <c r="P1538">
        <v>0</v>
      </c>
      <c r="Q1538">
        <v>0</v>
      </c>
      <c r="R1538">
        <v>0</v>
      </c>
      <c r="S1538">
        <v>0</v>
      </c>
      <c r="T1538">
        <v>0</v>
      </c>
      <c r="U1538">
        <v>3</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0.8</v>
      </c>
      <c r="AP1538">
        <v>1.9</v>
      </c>
      <c r="AQ1538">
        <v>0</v>
      </c>
      <c r="AR1538">
        <v>0</v>
      </c>
      <c r="AS1538">
        <v>1</v>
      </c>
      <c r="AT1538">
        <v>1</v>
      </c>
      <c r="AU1538">
        <v>1</v>
      </c>
      <c r="AV1538">
        <v>1</v>
      </c>
      <c r="AW1538">
        <v>1</v>
      </c>
      <c r="AX1538">
        <v>1</v>
      </c>
      <c r="AY1538">
        <v>1</v>
      </c>
      <c r="AZ1538">
        <v>1</v>
      </c>
      <c r="BA1538">
        <v>1</v>
      </c>
      <c r="BB1538">
        <v>1</v>
      </c>
      <c r="BC1538">
        <v>1</v>
      </c>
      <c r="BD1538">
        <v>1</v>
      </c>
      <c r="BE1538">
        <v>1</v>
      </c>
      <c r="BF1538">
        <v>1</v>
      </c>
      <c r="BG1538">
        <v>1</v>
      </c>
      <c r="BH1538">
        <v>1</v>
      </c>
      <c r="BI1538">
        <v>1</v>
      </c>
      <c r="BJ1538">
        <v>1</v>
      </c>
      <c r="BK1538">
        <v>1</v>
      </c>
      <c r="BL1538">
        <v>1</v>
      </c>
      <c r="BM1538">
        <v>1</v>
      </c>
      <c r="BN1538">
        <v>1</v>
      </c>
      <c r="BO1538">
        <v>1</v>
      </c>
      <c r="BP1538">
        <v>1</v>
      </c>
      <c r="BQ1538">
        <v>1</v>
      </c>
      <c r="BR1538">
        <v>1</v>
      </c>
      <c r="BS1538">
        <v>1</v>
      </c>
      <c r="BT1538">
        <v>1</v>
      </c>
      <c r="BU1538">
        <v>1</v>
      </c>
      <c r="BV1538">
        <v>1</v>
      </c>
      <c r="BW1538">
        <v>1</v>
      </c>
    </row>
    <row r="1539" spans="1:75" x14ac:dyDescent="0.25">
      <c r="A1539">
        <v>2449000</v>
      </c>
      <c r="B1539">
        <v>1</v>
      </c>
      <c r="C1539" s="1">
        <v>38231</v>
      </c>
      <c r="D1539">
        <v>1</v>
      </c>
      <c r="E1539">
        <v>12.8</v>
      </c>
      <c r="F1539">
        <v>17</v>
      </c>
      <c r="G1539">
        <v>14</v>
      </c>
      <c r="H1539">
        <v>4</v>
      </c>
      <c r="I1539">
        <v>1</v>
      </c>
      <c r="J1539">
        <v>1</v>
      </c>
      <c r="K1539">
        <v>1</v>
      </c>
      <c r="N1539">
        <v>0</v>
      </c>
      <c r="O1539">
        <v>0</v>
      </c>
      <c r="P1539">
        <v>0</v>
      </c>
      <c r="Q1539">
        <v>0</v>
      </c>
      <c r="R1539">
        <v>0</v>
      </c>
      <c r="S1539">
        <v>0</v>
      </c>
      <c r="T1539">
        <v>0</v>
      </c>
      <c r="U1539">
        <v>0</v>
      </c>
      <c r="V1539">
        <v>0</v>
      </c>
      <c r="W1539">
        <v>0</v>
      </c>
      <c r="X1539">
        <v>0</v>
      </c>
      <c r="Y1539">
        <v>0</v>
      </c>
      <c r="Z1539">
        <v>0</v>
      </c>
      <c r="AA1539">
        <v>12.8</v>
      </c>
      <c r="AB1539">
        <v>3.4</v>
      </c>
      <c r="AC1539">
        <v>0</v>
      </c>
      <c r="AD1539">
        <v>0</v>
      </c>
      <c r="AE1539">
        <v>0</v>
      </c>
      <c r="AF1539">
        <v>0</v>
      </c>
      <c r="AG1539">
        <v>0</v>
      </c>
      <c r="AH1539">
        <v>0</v>
      </c>
      <c r="AI1539">
        <v>0</v>
      </c>
      <c r="AJ1539">
        <v>0</v>
      </c>
      <c r="AK1539">
        <v>0</v>
      </c>
      <c r="AL1539">
        <v>0</v>
      </c>
      <c r="AM1539">
        <v>0</v>
      </c>
      <c r="AN1539">
        <v>0</v>
      </c>
      <c r="AO1539">
        <v>0</v>
      </c>
      <c r="AP1539">
        <v>0.7</v>
      </c>
      <c r="AQ1539">
        <v>0.1</v>
      </c>
      <c r="AS1539">
        <v>1</v>
      </c>
      <c r="AT1539">
        <v>1</v>
      </c>
      <c r="AU1539">
        <v>1</v>
      </c>
      <c r="AV1539">
        <v>1</v>
      </c>
      <c r="AW1539">
        <v>1</v>
      </c>
      <c r="AX1539">
        <v>1</v>
      </c>
      <c r="AY1539">
        <v>1</v>
      </c>
      <c r="AZ1539">
        <v>1</v>
      </c>
      <c r="BA1539">
        <v>1</v>
      </c>
      <c r="BB1539">
        <v>1</v>
      </c>
      <c r="BC1539">
        <v>1</v>
      </c>
      <c r="BD1539">
        <v>1</v>
      </c>
      <c r="BE1539">
        <v>1</v>
      </c>
      <c r="BF1539">
        <v>1</v>
      </c>
      <c r="BG1539">
        <v>1</v>
      </c>
      <c r="BH1539">
        <v>1</v>
      </c>
      <c r="BI1539">
        <v>1</v>
      </c>
      <c r="BJ1539">
        <v>1</v>
      </c>
      <c r="BK1539">
        <v>1</v>
      </c>
      <c r="BL1539">
        <v>1</v>
      </c>
      <c r="BM1539">
        <v>1</v>
      </c>
      <c r="BN1539">
        <v>1</v>
      </c>
      <c r="BO1539">
        <v>1</v>
      </c>
      <c r="BP1539">
        <v>1</v>
      </c>
      <c r="BQ1539">
        <v>1</v>
      </c>
      <c r="BR1539">
        <v>1</v>
      </c>
      <c r="BS1539">
        <v>1</v>
      </c>
      <c r="BT1539">
        <v>1</v>
      </c>
      <c r="BU1539">
        <v>1</v>
      </c>
      <c r="BV1539">
        <v>1</v>
      </c>
      <c r="BW1539">
        <v>0</v>
      </c>
    </row>
    <row r="1540" spans="1:75" x14ac:dyDescent="0.25">
      <c r="A1540">
        <v>2449000</v>
      </c>
      <c r="B1540">
        <v>1</v>
      </c>
      <c r="C1540" s="1">
        <v>38261</v>
      </c>
      <c r="D1540">
        <v>1</v>
      </c>
      <c r="E1540">
        <v>38.1</v>
      </c>
      <c r="F1540">
        <v>153.4</v>
      </c>
      <c r="G1540">
        <v>14</v>
      </c>
      <c r="H1540">
        <v>10</v>
      </c>
      <c r="I1540">
        <v>1</v>
      </c>
      <c r="J1540">
        <v>1</v>
      </c>
      <c r="K1540">
        <v>1</v>
      </c>
      <c r="N1540">
        <v>0</v>
      </c>
      <c r="O1540">
        <v>0</v>
      </c>
      <c r="P1540">
        <v>0</v>
      </c>
      <c r="Q1540">
        <v>0</v>
      </c>
      <c r="R1540">
        <v>0</v>
      </c>
      <c r="S1540">
        <v>0</v>
      </c>
      <c r="T1540">
        <v>0</v>
      </c>
      <c r="U1540">
        <v>0</v>
      </c>
      <c r="V1540">
        <v>0</v>
      </c>
      <c r="W1540">
        <v>0</v>
      </c>
      <c r="X1540">
        <v>19.399999999999999</v>
      </c>
      <c r="Y1540">
        <v>0</v>
      </c>
      <c r="Z1540">
        <v>0.4</v>
      </c>
      <c r="AA1540">
        <v>38.1</v>
      </c>
      <c r="AB1540">
        <v>0</v>
      </c>
      <c r="AC1540">
        <v>3.9</v>
      </c>
      <c r="AD1540">
        <v>28</v>
      </c>
      <c r="AE1540">
        <v>0</v>
      </c>
      <c r="AF1540">
        <v>23.5</v>
      </c>
      <c r="AG1540">
        <v>0</v>
      </c>
      <c r="AH1540">
        <v>0</v>
      </c>
      <c r="AI1540">
        <v>0.1</v>
      </c>
      <c r="AJ1540">
        <v>0</v>
      </c>
      <c r="AK1540">
        <v>13.8</v>
      </c>
      <c r="AL1540">
        <v>7</v>
      </c>
      <c r="AM1540">
        <v>19.2</v>
      </c>
      <c r="AN1540">
        <v>0</v>
      </c>
      <c r="AO1540">
        <v>0</v>
      </c>
      <c r="AP1540">
        <v>0</v>
      </c>
      <c r="AQ1540">
        <v>0</v>
      </c>
      <c r="AR1540">
        <v>0</v>
      </c>
      <c r="AS1540">
        <v>1</v>
      </c>
      <c r="AT1540">
        <v>1</v>
      </c>
      <c r="AU1540">
        <v>1</v>
      </c>
      <c r="AV1540">
        <v>1</v>
      </c>
      <c r="AW1540">
        <v>1</v>
      </c>
      <c r="AX1540">
        <v>1</v>
      </c>
      <c r="AY1540">
        <v>1</v>
      </c>
      <c r="AZ1540">
        <v>1</v>
      </c>
      <c r="BA1540">
        <v>1</v>
      </c>
      <c r="BB1540">
        <v>1</v>
      </c>
      <c r="BC1540">
        <v>1</v>
      </c>
      <c r="BD1540">
        <v>1</v>
      </c>
      <c r="BE1540">
        <v>1</v>
      </c>
      <c r="BF1540">
        <v>1</v>
      </c>
      <c r="BG1540">
        <v>1</v>
      </c>
      <c r="BH1540">
        <v>1</v>
      </c>
      <c r="BI1540">
        <v>1</v>
      </c>
      <c r="BJ1540">
        <v>1</v>
      </c>
      <c r="BK1540">
        <v>1</v>
      </c>
      <c r="BL1540">
        <v>1</v>
      </c>
      <c r="BM1540">
        <v>1</v>
      </c>
      <c r="BN1540">
        <v>1</v>
      </c>
      <c r="BO1540">
        <v>1</v>
      </c>
      <c r="BP1540">
        <v>1</v>
      </c>
      <c r="BQ1540">
        <v>1</v>
      </c>
      <c r="BR1540">
        <v>1</v>
      </c>
      <c r="BS1540">
        <v>1</v>
      </c>
      <c r="BT1540">
        <v>1</v>
      </c>
      <c r="BU1540">
        <v>1</v>
      </c>
      <c r="BV1540">
        <v>1</v>
      </c>
      <c r="BW1540">
        <v>1</v>
      </c>
    </row>
    <row r="1541" spans="1:75" x14ac:dyDescent="0.25">
      <c r="A1541">
        <v>2449000</v>
      </c>
      <c r="B1541">
        <v>1</v>
      </c>
      <c r="C1541" s="1">
        <v>38292</v>
      </c>
      <c r="D1541">
        <v>1</v>
      </c>
      <c r="E1541">
        <v>38.4</v>
      </c>
      <c r="F1541">
        <v>168.6</v>
      </c>
      <c r="G1541">
        <v>11</v>
      </c>
      <c r="H1541">
        <v>12</v>
      </c>
      <c r="I1541">
        <v>1</v>
      </c>
      <c r="J1541">
        <v>1</v>
      </c>
      <c r="K1541">
        <v>1</v>
      </c>
      <c r="N1541">
        <v>7.5</v>
      </c>
      <c r="O1541">
        <v>0</v>
      </c>
      <c r="P1541">
        <v>0</v>
      </c>
      <c r="Q1541">
        <v>4.4000000000000004</v>
      </c>
      <c r="R1541">
        <v>0</v>
      </c>
      <c r="S1541">
        <v>0</v>
      </c>
      <c r="T1541">
        <v>14.2</v>
      </c>
      <c r="U1541">
        <v>0</v>
      </c>
      <c r="V1541">
        <v>0</v>
      </c>
      <c r="W1541">
        <v>0</v>
      </c>
      <c r="X1541">
        <v>38.4</v>
      </c>
      <c r="Y1541">
        <v>3</v>
      </c>
      <c r="Z1541">
        <v>0</v>
      </c>
      <c r="AA1541">
        <v>0</v>
      </c>
      <c r="AB1541">
        <v>0</v>
      </c>
      <c r="AC1541">
        <v>21.5</v>
      </c>
      <c r="AD1541">
        <v>0.8</v>
      </c>
      <c r="AE1541">
        <v>26.7</v>
      </c>
      <c r="AF1541">
        <v>0.2</v>
      </c>
      <c r="AG1541">
        <v>0</v>
      </c>
      <c r="AH1541">
        <v>0</v>
      </c>
      <c r="AI1541">
        <v>0</v>
      </c>
      <c r="AJ1541">
        <v>0</v>
      </c>
      <c r="AK1541">
        <v>0</v>
      </c>
      <c r="AL1541">
        <v>0</v>
      </c>
      <c r="AM1541">
        <v>0</v>
      </c>
      <c r="AN1541">
        <v>3.3</v>
      </c>
      <c r="AO1541">
        <v>26.4</v>
      </c>
      <c r="AP1541">
        <v>22.2</v>
      </c>
      <c r="AQ1541">
        <v>0</v>
      </c>
      <c r="AS1541">
        <v>1</v>
      </c>
      <c r="AT1541">
        <v>1</v>
      </c>
      <c r="AU1541">
        <v>1</v>
      </c>
      <c r="AV1541">
        <v>1</v>
      </c>
      <c r="AW1541">
        <v>1</v>
      </c>
      <c r="AX1541">
        <v>1</v>
      </c>
      <c r="AY1541">
        <v>1</v>
      </c>
      <c r="AZ1541">
        <v>1</v>
      </c>
      <c r="BA1541">
        <v>1</v>
      </c>
      <c r="BB1541">
        <v>1</v>
      </c>
      <c r="BC1541">
        <v>1</v>
      </c>
      <c r="BD1541">
        <v>1</v>
      </c>
      <c r="BE1541">
        <v>1</v>
      </c>
      <c r="BF1541">
        <v>1</v>
      </c>
      <c r="BG1541">
        <v>1</v>
      </c>
      <c r="BH1541">
        <v>1</v>
      </c>
      <c r="BI1541">
        <v>1</v>
      </c>
      <c r="BJ1541">
        <v>1</v>
      </c>
      <c r="BK1541">
        <v>1</v>
      </c>
      <c r="BL1541">
        <v>1</v>
      </c>
      <c r="BM1541">
        <v>1</v>
      </c>
      <c r="BN1541">
        <v>1</v>
      </c>
      <c r="BO1541">
        <v>1</v>
      </c>
      <c r="BP1541">
        <v>1</v>
      </c>
      <c r="BQ1541">
        <v>1</v>
      </c>
      <c r="BR1541">
        <v>1</v>
      </c>
      <c r="BS1541">
        <v>1</v>
      </c>
      <c r="BT1541">
        <v>1</v>
      </c>
      <c r="BU1541">
        <v>1</v>
      </c>
      <c r="BV1541">
        <v>1</v>
      </c>
      <c r="BW1541">
        <v>0</v>
      </c>
    </row>
    <row r="1542" spans="1:75" x14ac:dyDescent="0.25">
      <c r="A1542">
        <v>2449000</v>
      </c>
      <c r="B1542">
        <v>1</v>
      </c>
      <c r="C1542" s="1">
        <v>38322</v>
      </c>
      <c r="D1542">
        <v>1</v>
      </c>
      <c r="E1542">
        <v>58.2</v>
      </c>
      <c r="F1542">
        <v>179.2</v>
      </c>
      <c r="G1542">
        <v>7</v>
      </c>
      <c r="H1542">
        <v>16</v>
      </c>
      <c r="I1542">
        <v>1</v>
      </c>
      <c r="J1542">
        <v>1</v>
      </c>
      <c r="K1542">
        <v>1</v>
      </c>
      <c r="N1542">
        <v>0.8</v>
      </c>
      <c r="O1542">
        <v>0.3</v>
      </c>
      <c r="P1542">
        <v>0</v>
      </c>
      <c r="Q1542">
        <v>0</v>
      </c>
      <c r="R1542">
        <v>2.2999999999999998</v>
      </c>
      <c r="S1542">
        <v>1.1000000000000001</v>
      </c>
      <c r="T1542">
        <v>58.2</v>
      </c>
      <c r="U1542">
        <v>17.399999999999999</v>
      </c>
      <c r="V1542">
        <v>16.5</v>
      </c>
      <c r="W1542">
        <v>12.7</v>
      </c>
      <c r="X1542">
        <v>14.1</v>
      </c>
      <c r="Y1542">
        <v>0</v>
      </c>
      <c r="Z1542">
        <v>0</v>
      </c>
      <c r="AA1542">
        <v>0</v>
      </c>
      <c r="AB1542">
        <v>0</v>
      </c>
      <c r="AC1542">
        <v>0</v>
      </c>
      <c r="AD1542">
        <v>0</v>
      </c>
      <c r="AE1542">
        <v>26.4</v>
      </c>
      <c r="AF1542">
        <v>0</v>
      </c>
      <c r="AG1542">
        <v>3.9</v>
      </c>
      <c r="AH1542">
        <v>8.5</v>
      </c>
      <c r="AI1542">
        <v>0.7</v>
      </c>
      <c r="AJ1542">
        <v>2.2000000000000002</v>
      </c>
      <c r="AK1542">
        <v>12.6</v>
      </c>
      <c r="AL1542">
        <v>0</v>
      </c>
      <c r="AM1542">
        <v>0</v>
      </c>
      <c r="AN1542">
        <v>0</v>
      </c>
      <c r="AO1542">
        <v>0</v>
      </c>
      <c r="AP1542">
        <v>0</v>
      </c>
      <c r="AQ1542">
        <v>0</v>
      </c>
      <c r="AR1542">
        <v>1.5</v>
      </c>
      <c r="AS1542">
        <v>1</v>
      </c>
      <c r="AT1542">
        <v>1</v>
      </c>
      <c r="AU1542">
        <v>1</v>
      </c>
      <c r="AV1542">
        <v>1</v>
      </c>
      <c r="AW1542">
        <v>1</v>
      </c>
      <c r="AX1542">
        <v>1</v>
      </c>
      <c r="AY1542">
        <v>1</v>
      </c>
      <c r="AZ1542">
        <v>1</v>
      </c>
      <c r="BA1542">
        <v>1</v>
      </c>
      <c r="BB1542">
        <v>1</v>
      </c>
      <c r="BC1542">
        <v>1</v>
      </c>
      <c r="BD1542">
        <v>1</v>
      </c>
      <c r="BE1542">
        <v>1</v>
      </c>
      <c r="BF1542">
        <v>1</v>
      </c>
      <c r="BG1542">
        <v>1</v>
      </c>
      <c r="BH1542">
        <v>1</v>
      </c>
      <c r="BI1542">
        <v>1</v>
      </c>
      <c r="BJ1542">
        <v>1</v>
      </c>
      <c r="BK1542">
        <v>1</v>
      </c>
      <c r="BL1542">
        <v>1</v>
      </c>
      <c r="BM1542">
        <v>1</v>
      </c>
      <c r="BN1542">
        <v>1</v>
      </c>
      <c r="BO1542">
        <v>1</v>
      </c>
      <c r="BP1542">
        <v>1</v>
      </c>
      <c r="BQ1542">
        <v>1</v>
      </c>
      <c r="BR1542">
        <v>1</v>
      </c>
      <c r="BS1542">
        <v>1</v>
      </c>
      <c r="BT1542">
        <v>1</v>
      </c>
      <c r="BU1542">
        <v>1</v>
      </c>
      <c r="BV1542">
        <v>1</v>
      </c>
      <c r="BW1542">
        <v>1</v>
      </c>
    </row>
    <row r="1543" spans="1:75" s="2" customFormat="1" x14ac:dyDescent="0.25">
      <c r="A1543" s="2">
        <v>2449000</v>
      </c>
      <c r="B1543" s="2">
        <v>1</v>
      </c>
      <c r="C1543" s="3">
        <v>38353</v>
      </c>
      <c r="D1543" s="2">
        <v>1</v>
      </c>
      <c r="E1543" s="2">
        <v>65.900000000000006</v>
      </c>
      <c r="F1543" s="2">
        <v>311.60000000000002</v>
      </c>
      <c r="G1543" s="2">
        <v>21</v>
      </c>
      <c r="H1543" s="2">
        <v>21</v>
      </c>
      <c r="I1543" s="2">
        <v>1</v>
      </c>
      <c r="J1543" s="2">
        <v>1</v>
      </c>
      <c r="K1543" s="2">
        <v>1</v>
      </c>
      <c r="N1543" s="2">
        <v>4.5</v>
      </c>
      <c r="O1543" s="2">
        <v>0</v>
      </c>
      <c r="P1543" s="2">
        <v>0</v>
      </c>
      <c r="Q1543" s="2">
        <v>36.700000000000003</v>
      </c>
      <c r="R1543" s="2">
        <v>22.5</v>
      </c>
      <c r="S1543" s="2">
        <v>4.8</v>
      </c>
      <c r="T1543" s="2">
        <v>8.6999999999999993</v>
      </c>
      <c r="U1543" s="2">
        <v>0</v>
      </c>
      <c r="V1543" s="2">
        <v>0.3</v>
      </c>
      <c r="W1543" s="2">
        <v>1.9</v>
      </c>
      <c r="X1543" s="2">
        <v>16.3</v>
      </c>
      <c r="Y1543" s="2">
        <v>0</v>
      </c>
      <c r="Z1543" s="2">
        <v>0</v>
      </c>
      <c r="AA1543" s="2">
        <v>0</v>
      </c>
      <c r="AB1543" s="2">
        <v>0</v>
      </c>
      <c r="AC1543" s="2">
        <v>0</v>
      </c>
      <c r="AD1543" s="2">
        <v>36.6</v>
      </c>
      <c r="AE1543" s="2">
        <v>0.3</v>
      </c>
      <c r="AF1543" s="2">
        <v>0.1</v>
      </c>
      <c r="AG1543" s="2">
        <v>30.6</v>
      </c>
      <c r="AH1543" s="2">
        <v>65.900000000000006</v>
      </c>
      <c r="AI1543" s="2">
        <v>12.3</v>
      </c>
      <c r="AJ1543" s="2">
        <v>7.1</v>
      </c>
      <c r="AK1543" s="2">
        <v>0</v>
      </c>
      <c r="AL1543" s="2">
        <v>15.6</v>
      </c>
      <c r="AM1543" s="2">
        <v>41.9</v>
      </c>
      <c r="AN1543" s="2">
        <v>0</v>
      </c>
      <c r="AO1543" s="2">
        <v>4</v>
      </c>
      <c r="AP1543" s="2">
        <v>0.2</v>
      </c>
      <c r="AQ1543" s="2">
        <v>1</v>
      </c>
      <c r="AR1543" s="2">
        <v>0.3</v>
      </c>
      <c r="AS1543" s="2">
        <v>1</v>
      </c>
      <c r="AT1543" s="2">
        <v>1</v>
      </c>
      <c r="AU1543" s="2">
        <v>1</v>
      </c>
      <c r="AV1543" s="2">
        <v>1</v>
      </c>
      <c r="AW1543" s="2">
        <v>1</v>
      </c>
      <c r="AX1543" s="2">
        <v>1</v>
      </c>
      <c r="AY1543" s="2">
        <v>1</v>
      </c>
      <c r="AZ1543" s="2">
        <v>1</v>
      </c>
      <c r="BA1543" s="2">
        <v>1</v>
      </c>
      <c r="BB1543" s="2">
        <v>1</v>
      </c>
      <c r="BC1543" s="2">
        <v>1</v>
      </c>
      <c r="BD1543" s="2">
        <v>1</v>
      </c>
      <c r="BE1543" s="2">
        <v>1</v>
      </c>
      <c r="BF1543" s="2">
        <v>1</v>
      </c>
      <c r="BG1543" s="2">
        <v>1</v>
      </c>
      <c r="BH1543" s="2">
        <v>1</v>
      </c>
      <c r="BI1543" s="2">
        <v>1</v>
      </c>
      <c r="BJ1543" s="2">
        <v>1</v>
      </c>
      <c r="BK1543" s="2">
        <v>1</v>
      </c>
      <c r="BL1543" s="2">
        <v>1</v>
      </c>
      <c r="BM1543" s="2">
        <v>1</v>
      </c>
      <c r="BN1543" s="2">
        <v>1</v>
      </c>
      <c r="BO1543" s="2">
        <v>1</v>
      </c>
      <c r="BP1543" s="2">
        <v>1</v>
      </c>
      <c r="BQ1543" s="2">
        <v>1</v>
      </c>
      <c r="BR1543" s="2">
        <v>1</v>
      </c>
      <c r="BS1543" s="2">
        <v>1</v>
      </c>
      <c r="BT1543" s="2">
        <v>1</v>
      </c>
      <c r="BU1543" s="2">
        <v>1</v>
      </c>
      <c r="BV1543" s="2">
        <v>1</v>
      </c>
      <c r="BW1543" s="2">
        <v>1</v>
      </c>
    </row>
    <row r="1544" spans="1:75" s="20" customFormat="1" x14ac:dyDescent="0.25">
      <c r="A1544" s="20">
        <v>2449000</v>
      </c>
      <c r="B1544" s="20">
        <v>1</v>
      </c>
      <c r="C1544" s="4">
        <v>38384</v>
      </c>
      <c r="D1544" s="20">
        <v>1</v>
      </c>
      <c r="E1544" s="20">
        <v>8.1999999999999993</v>
      </c>
      <c r="F1544" s="20">
        <v>23.8</v>
      </c>
      <c r="G1544" s="20">
        <v>24</v>
      </c>
      <c r="H1544" s="20">
        <v>8</v>
      </c>
      <c r="I1544" s="20">
        <v>1</v>
      </c>
      <c r="J1544" s="20">
        <v>1</v>
      </c>
      <c r="K1544" s="20">
        <v>1</v>
      </c>
      <c r="N1544" s="20">
        <v>0</v>
      </c>
      <c r="O1544" s="20">
        <v>0</v>
      </c>
      <c r="P1544" s="20">
        <v>0</v>
      </c>
      <c r="Q1544" s="20">
        <v>0</v>
      </c>
      <c r="R1544" s="20">
        <v>0</v>
      </c>
      <c r="S1544" s="20">
        <v>0</v>
      </c>
      <c r="T1544" s="20">
        <v>0</v>
      </c>
      <c r="U1544" s="20">
        <v>0</v>
      </c>
      <c r="V1544" s="20">
        <v>0</v>
      </c>
      <c r="W1544" s="20">
        <v>0</v>
      </c>
      <c r="X1544" s="20">
        <v>0</v>
      </c>
      <c r="Y1544" s="20">
        <v>0.5</v>
      </c>
      <c r="Z1544" s="20">
        <v>0</v>
      </c>
      <c r="AA1544" s="20">
        <v>0.8</v>
      </c>
      <c r="AB1544" s="20">
        <v>0</v>
      </c>
      <c r="AC1544" s="20">
        <v>0</v>
      </c>
      <c r="AD1544" s="20">
        <v>1.5</v>
      </c>
      <c r="AE1544" s="20">
        <v>0</v>
      </c>
      <c r="AF1544" s="20">
        <v>1</v>
      </c>
      <c r="AG1544" s="20">
        <v>0</v>
      </c>
      <c r="AH1544" s="20">
        <v>0</v>
      </c>
      <c r="AI1544" s="20">
        <v>0</v>
      </c>
      <c r="AJ1544" s="20">
        <v>0</v>
      </c>
      <c r="AK1544" s="20">
        <v>8.1999999999999993</v>
      </c>
      <c r="AL1544" s="20">
        <v>0.1</v>
      </c>
      <c r="AM1544" s="20">
        <v>7.5</v>
      </c>
      <c r="AN1544" s="20">
        <v>4.2</v>
      </c>
      <c r="AO1544" s="20">
        <v>0</v>
      </c>
      <c r="AS1544" s="20">
        <v>1</v>
      </c>
      <c r="AT1544" s="20">
        <v>1</v>
      </c>
      <c r="AU1544" s="20">
        <v>1</v>
      </c>
      <c r="AV1544" s="20">
        <v>1</v>
      </c>
      <c r="AW1544" s="20">
        <v>1</v>
      </c>
      <c r="AX1544" s="20">
        <v>1</v>
      </c>
      <c r="AY1544" s="20">
        <v>1</v>
      </c>
      <c r="AZ1544" s="20">
        <v>1</v>
      </c>
      <c r="BA1544" s="20">
        <v>1</v>
      </c>
      <c r="BB1544" s="20">
        <v>1</v>
      </c>
      <c r="BC1544" s="20">
        <v>1</v>
      </c>
      <c r="BD1544" s="20">
        <v>1</v>
      </c>
      <c r="BE1544" s="20">
        <v>1</v>
      </c>
      <c r="BF1544" s="20">
        <v>1</v>
      </c>
      <c r="BG1544" s="20">
        <v>1</v>
      </c>
      <c r="BH1544" s="20">
        <v>1</v>
      </c>
      <c r="BI1544" s="20">
        <v>1</v>
      </c>
      <c r="BJ1544" s="20">
        <v>1</v>
      </c>
      <c r="BK1544" s="20">
        <v>1</v>
      </c>
      <c r="BL1544" s="20">
        <v>1</v>
      </c>
      <c r="BM1544" s="20">
        <v>1</v>
      </c>
      <c r="BN1544" s="20">
        <v>1</v>
      </c>
      <c r="BO1544" s="20">
        <v>1</v>
      </c>
      <c r="BP1544" s="20">
        <v>1</v>
      </c>
      <c r="BQ1544" s="20">
        <v>1</v>
      </c>
      <c r="BR1544" s="20">
        <v>1</v>
      </c>
      <c r="BS1544" s="20">
        <v>1</v>
      </c>
      <c r="BT1544" s="20">
        <v>1</v>
      </c>
      <c r="BU1544" s="20">
        <v>0</v>
      </c>
    </row>
    <row r="1545" spans="1:75" s="20" customFormat="1" x14ac:dyDescent="0.25">
      <c r="A1545" s="20">
        <v>2449000</v>
      </c>
      <c r="B1545" s="20">
        <v>1</v>
      </c>
      <c r="C1545" s="4">
        <v>38412</v>
      </c>
      <c r="D1545" s="20">
        <v>1</v>
      </c>
      <c r="E1545" s="20">
        <v>29.1</v>
      </c>
      <c r="F1545" s="20">
        <v>64.3</v>
      </c>
      <c r="G1545" s="20">
        <v>22</v>
      </c>
      <c r="H1545" s="20">
        <v>9</v>
      </c>
      <c r="I1545" s="20">
        <v>1</v>
      </c>
      <c r="J1545" s="20">
        <v>1</v>
      </c>
      <c r="K1545" s="20">
        <v>1</v>
      </c>
      <c r="N1545" s="20">
        <v>0</v>
      </c>
      <c r="O1545" s="20">
        <v>0</v>
      </c>
      <c r="P1545" s="20">
        <v>0</v>
      </c>
      <c r="Q1545" s="20">
        <v>0</v>
      </c>
      <c r="R1545" s="20">
        <v>0</v>
      </c>
      <c r="S1545" s="20">
        <v>0</v>
      </c>
      <c r="T1545" s="20">
        <v>0</v>
      </c>
      <c r="U1545" s="20">
        <v>0</v>
      </c>
      <c r="V1545" s="20">
        <v>0</v>
      </c>
      <c r="W1545" s="20">
        <v>0</v>
      </c>
      <c r="X1545" s="20">
        <v>0</v>
      </c>
      <c r="Y1545" s="20">
        <v>4</v>
      </c>
      <c r="Z1545" s="20">
        <v>0</v>
      </c>
      <c r="AA1545" s="20">
        <v>1.9</v>
      </c>
      <c r="AB1545" s="20">
        <v>9.3000000000000007</v>
      </c>
      <c r="AC1545" s="20">
        <v>2.7</v>
      </c>
      <c r="AD1545" s="20">
        <v>0</v>
      </c>
      <c r="AE1545" s="20">
        <v>0</v>
      </c>
      <c r="AF1545" s="20">
        <v>0</v>
      </c>
      <c r="AG1545" s="20">
        <v>16</v>
      </c>
      <c r="AH1545" s="20">
        <v>0</v>
      </c>
      <c r="AI1545" s="20">
        <v>29.1</v>
      </c>
      <c r="AJ1545" s="20">
        <v>0.2</v>
      </c>
      <c r="AK1545" s="20">
        <v>0.4</v>
      </c>
      <c r="AL1545" s="20">
        <v>0</v>
      </c>
      <c r="AM1545" s="20">
        <v>0</v>
      </c>
      <c r="AN1545" s="20">
        <v>0</v>
      </c>
      <c r="AO1545" s="20">
        <v>0</v>
      </c>
      <c r="AP1545" s="20">
        <v>0</v>
      </c>
      <c r="AQ1545" s="20">
        <v>0</v>
      </c>
      <c r="AR1545" s="20">
        <v>0.7</v>
      </c>
      <c r="AS1545" s="20">
        <v>1</v>
      </c>
      <c r="AT1545" s="20">
        <v>1</v>
      </c>
      <c r="AU1545" s="20">
        <v>1</v>
      </c>
      <c r="AV1545" s="20">
        <v>1</v>
      </c>
      <c r="AW1545" s="20">
        <v>1</v>
      </c>
      <c r="AX1545" s="20">
        <v>1</v>
      </c>
      <c r="AY1545" s="20">
        <v>1</v>
      </c>
      <c r="AZ1545" s="20">
        <v>1</v>
      </c>
      <c r="BA1545" s="20">
        <v>1</v>
      </c>
      <c r="BB1545" s="20">
        <v>1</v>
      </c>
      <c r="BC1545" s="20">
        <v>1</v>
      </c>
      <c r="BD1545" s="20">
        <v>1</v>
      </c>
      <c r="BE1545" s="20">
        <v>1</v>
      </c>
      <c r="BF1545" s="20">
        <v>1</v>
      </c>
      <c r="BG1545" s="20">
        <v>1</v>
      </c>
      <c r="BH1545" s="20">
        <v>1</v>
      </c>
      <c r="BI1545" s="20">
        <v>1</v>
      </c>
      <c r="BJ1545" s="20">
        <v>1</v>
      </c>
      <c r="BK1545" s="20">
        <v>1</v>
      </c>
      <c r="BL1545" s="20">
        <v>1</v>
      </c>
      <c r="BM1545" s="20">
        <v>1</v>
      </c>
      <c r="BN1545" s="20">
        <v>1</v>
      </c>
      <c r="BO1545" s="20">
        <v>1</v>
      </c>
      <c r="BP1545" s="20">
        <v>1</v>
      </c>
      <c r="BQ1545" s="20">
        <v>1</v>
      </c>
      <c r="BR1545" s="20">
        <v>1</v>
      </c>
      <c r="BS1545" s="20">
        <v>1</v>
      </c>
      <c r="BT1545" s="20">
        <v>1</v>
      </c>
      <c r="BU1545" s="20">
        <v>1</v>
      </c>
      <c r="BV1545" s="20">
        <v>1</v>
      </c>
      <c r="BW1545" s="20">
        <v>1</v>
      </c>
    </row>
    <row r="1546" spans="1:75" s="20" customFormat="1" x14ac:dyDescent="0.25">
      <c r="A1546" s="20">
        <v>2449000</v>
      </c>
      <c r="B1546" s="20">
        <v>1</v>
      </c>
      <c r="C1546" s="4">
        <v>38443</v>
      </c>
      <c r="D1546" s="20">
        <v>1</v>
      </c>
      <c r="E1546" s="20">
        <v>19.399999999999999</v>
      </c>
      <c r="F1546" s="20">
        <v>41</v>
      </c>
      <c r="G1546" s="20">
        <v>4</v>
      </c>
      <c r="H1546" s="20">
        <v>9</v>
      </c>
      <c r="I1546" s="20">
        <v>1</v>
      </c>
      <c r="J1546" s="20">
        <v>1</v>
      </c>
      <c r="K1546" s="20">
        <v>1</v>
      </c>
      <c r="N1546" s="20">
        <v>0</v>
      </c>
      <c r="O1546" s="20">
        <v>0</v>
      </c>
      <c r="P1546" s="20">
        <v>0</v>
      </c>
      <c r="Q1546" s="20">
        <v>19.399999999999999</v>
      </c>
      <c r="R1546" s="20">
        <v>2.5</v>
      </c>
      <c r="S1546" s="20">
        <v>0.3</v>
      </c>
      <c r="T1546" s="20">
        <v>0</v>
      </c>
      <c r="U1546" s="20">
        <v>0</v>
      </c>
      <c r="V1546" s="20">
        <v>0.2</v>
      </c>
      <c r="W1546" s="20">
        <v>0</v>
      </c>
      <c r="X1546" s="20">
        <v>0</v>
      </c>
      <c r="Y1546" s="20">
        <v>0</v>
      </c>
      <c r="Z1546" s="20">
        <v>0</v>
      </c>
      <c r="AA1546" s="20">
        <v>0</v>
      </c>
      <c r="AB1546" s="20">
        <v>0</v>
      </c>
      <c r="AC1546" s="20">
        <v>0</v>
      </c>
      <c r="AD1546" s="20">
        <v>0</v>
      </c>
      <c r="AE1546" s="20">
        <v>0</v>
      </c>
      <c r="AF1546" s="20">
        <v>0</v>
      </c>
      <c r="AG1546" s="20">
        <v>0</v>
      </c>
      <c r="AH1546" s="20">
        <v>4.4000000000000004</v>
      </c>
      <c r="AI1546" s="20">
        <v>0</v>
      </c>
      <c r="AJ1546" s="20">
        <v>3.7</v>
      </c>
      <c r="AK1546" s="20">
        <v>0</v>
      </c>
      <c r="AL1546" s="20">
        <v>0.4</v>
      </c>
      <c r="AM1546" s="20">
        <v>2.2999999999999998</v>
      </c>
      <c r="AN1546" s="20">
        <v>0</v>
      </c>
      <c r="AO1546" s="20">
        <v>0</v>
      </c>
      <c r="AP1546" s="20">
        <v>0</v>
      </c>
      <c r="AQ1546" s="20">
        <v>7.8</v>
      </c>
      <c r="AS1546" s="20">
        <v>1</v>
      </c>
      <c r="AT1546" s="20">
        <v>1</v>
      </c>
      <c r="AU1546" s="20">
        <v>1</v>
      </c>
      <c r="AV1546" s="20">
        <v>1</v>
      </c>
      <c r="AW1546" s="20">
        <v>1</v>
      </c>
      <c r="AX1546" s="20">
        <v>1</v>
      </c>
      <c r="AY1546" s="20">
        <v>1</v>
      </c>
      <c r="AZ1546" s="20">
        <v>1</v>
      </c>
      <c r="BA1546" s="20">
        <v>1</v>
      </c>
      <c r="BB1546" s="20">
        <v>1</v>
      </c>
      <c r="BC1546" s="20">
        <v>1</v>
      </c>
      <c r="BD1546" s="20">
        <v>1</v>
      </c>
      <c r="BE1546" s="20">
        <v>1</v>
      </c>
      <c r="BF1546" s="20">
        <v>1</v>
      </c>
      <c r="BG1546" s="20">
        <v>1</v>
      </c>
      <c r="BH1546" s="20">
        <v>1</v>
      </c>
      <c r="BI1546" s="20">
        <v>1</v>
      </c>
      <c r="BJ1546" s="20">
        <v>1</v>
      </c>
      <c r="BK1546" s="20">
        <v>1</v>
      </c>
      <c r="BL1546" s="20">
        <v>1</v>
      </c>
      <c r="BM1546" s="20">
        <v>1</v>
      </c>
      <c r="BN1546" s="20">
        <v>1</v>
      </c>
      <c r="BO1546" s="20">
        <v>1</v>
      </c>
      <c r="BP1546" s="20">
        <v>1</v>
      </c>
      <c r="BQ1546" s="20">
        <v>1</v>
      </c>
      <c r="BR1546" s="20">
        <v>1</v>
      </c>
      <c r="BS1546" s="20">
        <v>1</v>
      </c>
      <c r="BT1546" s="20">
        <v>1</v>
      </c>
      <c r="BU1546" s="20">
        <v>1</v>
      </c>
      <c r="BV1546" s="20">
        <v>1</v>
      </c>
      <c r="BW1546" s="20">
        <v>0</v>
      </c>
    </row>
    <row r="1547" spans="1:75" s="20" customFormat="1" x14ac:dyDescent="0.25">
      <c r="A1547" s="20">
        <v>2449000</v>
      </c>
      <c r="B1547" s="20">
        <v>1</v>
      </c>
      <c r="C1547" s="4">
        <v>38473</v>
      </c>
      <c r="D1547" s="20">
        <v>1</v>
      </c>
      <c r="E1547" s="20">
        <v>90.7</v>
      </c>
      <c r="F1547" s="20">
        <v>106.4</v>
      </c>
      <c r="G1547" s="20">
        <v>25</v>
      </c>
      <c r="H1547" s="20">
        <v>5</v>
      </c>
      <c r="I1547" s="20">
        <v>1</v>
      </c>
      <c r="J1547" s="20">
        <v>1</v>
      </c>
      <c r="K1547" s="20">
        <v>1</v>
      </c>
      <c r="N1547" s="20">
        <v>0</v>
      </c>
      <c r="O1547" s="20">
        <v>0</v>
      </c>
      <c r="P1547" s="20">
        <v>0</v>
      </c>
      <c r="Q1547" s="20">
        <v>0</v>
      </c>
      <c r="R1547" s="20">
        <v>0</v>
      </c>
      <c r="S1547" s="20">
        <v>0</v>
      </c>
      <c r="T1547" s="20">
        <v>0</v>
      </c>
      <c r="U1547" s="20">
        <v>0</v>
      </c>
      <c r="V1547" s="20">
        <v>0</v>
      </c>
      <c r="W1547" s="20">
        <v>0</v>
      </c>
      <c r="X1547" s="20">
        <v>0</v>
      </c>
      <c r="Y1547" s="20">
        <v>0</v>
      </c>
      <c r="Z1547" s="20">
        <v>0</v>
      </c>
      <c r="AA1547" s="20">
        <v>0</v>
      </c>
      <c r="AB1547" s="20">
        <v>0</v>
      </c>
      <c r="AC1547" s="20">
        <v>0</v>
      </c>
      <c r="AD1547" s="20">
        <v>0</v>
      </c>
      <c r="AE1547" s="20">
        <v>0</v>
      </c>
      <c r="AF1547" s="20">
        <v>0</v>
      </c>
      <c r="AG1547" s="20">
        <v>0</v>
      </c>
      <c r="AH1547" s="20">
        <v>0.9</v>
      </c>
      <c r="AI1547" s="20">
        <v>5.8</v>
      </c>
      <c r="AJ1547" s="20">
        <v>0</v>
      </c>
      <c r="AK1547" s="20">
        <v>3</v>
      </c>
      <c r="AL1547" s="20">
        <v>90.7</v>
      </c>
      <c r="AM1547" s="20">
        <v>0</v>
      </c>
      <c r="AN1547" s="20">
        <v>0</v>
      </c>
      <c r="AO1547" s="20">
        <v>0</v>
      </c>
      <c r="AP1547" s="20">
        <v>0</v>
      </c>
      <c r="AQ1547" s="20">
        <v>0</v>
      </c>
      <c r="AR1547" s="20">
        <v>6</v>
      </c>
      <c r="AS1547" s="20">
        <v>1</v>
      </c>
      <c r="AT1547" s="20">
        <v>1</v>
      </c>
      <c r="AU1547" s="20">
        <v>1</v>
      </c>
      <c r="AV1547" s="20">
        <v>1</v>
      </c>
      <c r="AW1547" s="20">
        <v>1</v>
      </c>
      <c r="AX1547" s="20">
        <v>1</v>
      </c>
      <c r="AY1547" s="20">
        <v>1</v>
      </c>
      <c r="AZ1547" s="20">
        <v>1</v>
      </c>
      <c r="BA1547" s="20">
        <v>1</v>
      </c>
      <c r="BB1547" s="20">
        <v>1</v>
      </c>
      <c r="BC1547" s="20">
        <v>1</v>
      </c>
      <c r="BD1547" s="20">
        <v>1</v>
      </c>
      <c r="BE1547" s="20">
        <v>1</v>
      </c>
      <c r="BF1547" s="20">
        <v>1</v>
      </c>
      <c r="BG1547" s="20">
        <v>1</v>
      </c>
      <c r="BH1547" s="20">
        <v>1</v>
      </c>
      <c r="BI1547" s="20">
        <v>1</v>
      </c>
      <c r="BJ1547" s="20">
        <v>1</v>
      </c>
      <c r="BK1547" s="20">
        <v>1</v>
      </c>
      <c r="BL1547" s="20">
        <v>1</v>
      </c>
      <c r="BM1547" s="20">
        <v>1</v>
      </c>
      <c r="BN1547" s="20">
        <v>1</v>
      </c>
      <c r="BO1547" s="20">
        <v>1</v>
      </c>
      <c r="BP1547" s="20">
        <v>1</v>
      </c>
      <c r="BQ1547" s="20">
        <v>1</v>
      </c>
      <c r="BR1547" s="20">
        <v>1</v>
      </c>
      <c r="BS1547" s="20">
        <v>1</v>
      </c>
      <c r="BT1547" s="20">
        <v>1</v>
      </c>
      <c r="BU1547" s="20">
        <v>1</v>
      </c>
      <c r="BV1547" s="20">
        <v>1</v>
      </c>
      <c r="BW1547" s="20">
        <v>1</v>
      </c>
    </row>
    <row r="1548" spans="1:75" s="20" customFormat="1" x14ac:dyDescent="0.25">
      <c r="A1548" s="20">
        <v>2449000</v>
      </c>
      <c r="B1548" s="20">
        <v>1</v>
      </c>
      <c r="C1548" s="4">
        <v>38504</v>
      </c>
      <c r="D1548" s="20">
        <v>1</v>
      </c>
      <c r="E1548" s="20">
        <v>23</v>
      </c>
      <c r="F1548" s="20">
        <v>36.200000000000003</v>
      </c>
      <c r="G1548" s="20">
        <v>21</v>
      </c>
      <c r="H1548" s="20">
        <v>6</v>
      </c>
      <c r="I1548" s="20">
        <v>1</v>
      </c>
      <c r="J1548" s="20">
        <v>1</v>
      </c>
      <c r="K1548" s="20">
        <v>1</v>
      </c>
      <c r="N1548" s="20">
        <v>0</v>
      </c>
      <c r="O1548" s="20">
        <v>0</v>
      </c>
      <c r="P1548" s="20">
        <v>0</v>
      </c>
      <c r="Q1548" s="20">
        <v>0</v>
      </c>
      <c r="R1548" s="20">
        <v>0</v>
      </c>
      <c r="S1548" s="20">
        <v>0</v>
      </c>
      <c r="T1548" s="20">
        <v>0</v>
      </c>
      <c r="U1548" s="20">
        <v>0</v>
      </c>
      <c r="V1548" s="20">
        <v>0</v>
      </c>
      <c r="W1548" s="20">
        <v>0</v>
      </c>
      <c r="X1548" s="20">
        <v>0</v>
      </c>
      <c r="Y1548" s="20">
        <v>0</v>
      </c>
      <c r="Z1548" s="20">
        <v>0</v>
      </c>
      <c r="AA1548" s="20">
        <v>0</v>
      </c>
      <c r="AB1548" s="20">
        <v>0</v>
      </c>
      <c r="AC1548" s="20">
        <v>0.5</v>
      </c>
      <c r="AD1548" s="20">
        <v>0</v>
      </c>
      <c r="AE1548" s="20">
        <v>9.8000000000000007</v>
      </c>
      <c r="AF1548" s="20">
        <v>0</v>
      </c>
      <c r="AG1548" s="20">
        <v>0</v>
      </c>
      <c r="AH1548" s="20">
        <v>23</v>
      </c>
      <c r="AI1548" s="20">
        <v>0</v>
      </c>
      <c r="AJ1548" s="20">
        <v>0.2</v>
      </c>
      <c r="AK1548" s="20">
        <v>0</v>
      </c>
      <c r="AL1548" s="20">
        <v>0</v>
      </c>
      <c r="AM1548" s="20">
        <v>0</v>
      </c>
      <c r="AN1548" s="20">
        <v>0</v>
      </c>
      <c r="AO1548" s="20">
        <v>0</v>
      </c>
      <c r="AP1548" s="20">
        <v>1.3</v>
      </c>
      <c r="AQ1548" s="20">
        <v>1.4</v>
      </c>
      <c r="AS1548" s="20">
        <v>1</v>
      </c>
      <c r="AT1548" s="20">
        <v>1</v>
      </c>
      <c r="AU1548" s="20">
        <v>1</v>
      </c>
      <c r="AV1548" s="20">
        <v>1</v>
      </c>
      <c r="AW1548" s="20">
        <v>1</v>
      </c>
      <c r="AX1548" s="20">
        <v>1</v>
      </c>
      <c r="AY1548" s="20">
        <v>1</v>
      </c>
      <c r="AZ1548" s="20">
        <v>1</v>
      </c>
      <c r="BA1548" s="20">
        <v>1</v>
      </c>
      <c r="BB1548" s="20">
        <v>1</v>
      </c>
      <c r="BC1548" s="20">
        <v>1</v>
      </c>
      <c r="BD1548" s="20">
        <v>1</v>
      </c>
      <c r="BE1548" s="20">
        <v>1</v>
      </c>
      <c r="BF1548" s="20">
        <v>1</v>
      </c>
      <c r="BG1548" s="20">
        <v>1</v>
      </c>
      <c r="BH1548" s="20">
        <v>1</v>
      </c>
      <c r="BI1548" s="20">
        <v>1</v>
      </c>
      <c r="BJ1548" s="20">
        <v>1</v>
      </c>
      <c r="BK1548" s="20">
        <v>1</v>
      </c>
      <c r="BL1548" s="20">
        <v>1</v>
      </c>
      <c r="BM1548" s="20">
        <v>1</v>
      </c>
      <c r="BN1548" s="20">
        <v>1</v>
      </c>
      <c r="BO1548" s="20">
        <v>1</v>
      </c>
      <c r="BP1548" s="20">
        <v>1</v>
      </c>
      <c r="BQ1548" s="20">
        <v>1</v>
      </c>
      <c r="BR1548" s="20">
        <v>1</v>
      </c>
      <c r="BS1548" s="20">
        <v>1</v>
      </c>
      <c r="BT1548" s="20">
        <v>1</v>
      </c>
      <c r="BU1548" s="20">
        <v>1</v>
      </c>
      <c r="BV1548" s="20">
        <v>1</v>
      </c>
      <c r="BW1548" s="20">
        <v>0</v>
      </c>
    </row>
    <row r="1549" spans="1:75" s="20" customFormat="1" x14ac:dyDescent="0.25">
      <c r="A1549" s="20">
        <v>2449000</v>
      </c>
      <c r="B1549" s="20">
        <v>1</v>
      </c>
      <c r="C1549" s="4">
        <v>38534</v>
      </c>
      <c r="D1549" s="20">
        <v>1</v>
      </c>
      <c r="E1549" s="20">
        <v>40.9</v>
      </c>
      <c r="F1549" s="20">
        <v>72.599999999999994</v>
      </c>
      <c r="G1549" s="20">
        <v>24</v>
      </c>
      <c r="H1549" s="20">
        <v>8</v>
      </c>
      <c r="I1549" s="20">
        <v>1</v>
      </c>
      <c r="J1549" s="20">
        <v>1</v>
      </c>
      <c r="K1549" s="20">
        <v>1</v>
      </c>
      <c r="N1549" s="20">
        <v>0</v>
      </c>
      <c r="O1549" s="20">
        <v>0</v>
      </c>
      <c r="P1549" s="20">
        <v>0</v>
      </c>
      <c r="Q1549" s="20">
        <v>0</v>
      </c>
      <c r="R1549" s="20">
        <v>2.9</v>
      </c>
      <c r="S1549" s="20">
        <v>0</v>
      </c>
      <c r="T1549" s="20">
        <v>0</v>
      </c>
      <c r="U1549" s="20">
        <v>0</v>
      </c>
      <c r="V1549" s="20">
        <v>2.2000000000000002</v>
      </c>
      <c r="W1549" s="20">
        <v>2.2999999999999998</v>
      </c>
      <c r="X1549" s="20">
        <v>0</v>
      </c>
      <c r="Y1549" s="20">
        <v>0</v>
      </c>
      <c r="Z1549" s="20">
        <v>0</v>
      </c>
      <c r="AA1549" s="20">
        <v>0</v>
      </c>
      <c r="AB1549" s="20">
        <v>0</v>
      </c>
      <c r="AC1549" s="20">
        <v>0</v>
      </c>
      <c r="AD1549" s="20">
        <v>0</v>
      </c>
      <c r="AE1549" s="20">
        <v>4.7</v>
      </c>
      <c r="AF1549" s="20">
        <v>0</v>
      </c>
      <c r="AG1549" s="20">
        <v>0</v>
      </c>
      <c r="AH1549" s="20">
        <v>0</v>
      </c>
      <c r="AI1549" s="20">
        <v>9.6</v>
      </c>
      <c r="AJ1549" s="20">
        <v>3</v>
      </c>
      <c r="AK1549" s="20">
        <v>40.9</v>
      </c>
      <c r="AL1549" s="20">
        <v>7</v>
      </c>
      <c r="AM1549" s="20">
        <v>0</v>
      </c>
      <c r="AN1549" s="20">
        <v>0</v>
      </c>
      <c r="AO1549" s="20">
        <v>0</v>
      </c>
      <c r="AP1549" s="20">
        <v>0</v>
      </c>
      <c r="AQ1549" s="20">
        <v>0</v>
      </c>
      <c r="AR1549" s="20">
        <v>0</v>
      </c>
      <c r="AS1549" s="20">
        <v>1</v>
      </c>
      <c r="AT1549" s="20">
        <v>1</v>
      </c>
      <c r="AU1549" s="20">
        <v>1</v>
      </c>
      <c r="AV1549" s="20">
        <v>1</v>
      </c>
      <c r="AW1549" s="20">
        <v>1</v>
      </c>
      <c r="AX1549" s="20">
        <v>1</v>
      </c>
      <c r="AY1549" s="20">
        <v>1</v>
      </c>
      <c r="AZ1549" s="20">
        <v>1</v>
      </c>
      <c r="BA1549" s="20">
        <v>1</v>
      </c>
      <c r="BB1549" s="20">
        <v>1</v>
      </c>
      <c r="BC1549" s="20">
        <v>1</v>
      </c>
      <c r="BD1549" s="20">
        <v>1</v>
      </c>
      <c r="BE1549" s="20">
        <v>1</v>
      </c>
      <c r="BF1549" s="20">
        <v>1</v>
      </c>
      <c r="BG1549" s="20">
        <v>1</v>
      </c>
      <c r="BH1549" s="20">
        <v>1</v>
      </c>
      <c r="BI1549" s="20">
        <v>1</v>
      </c>
      <c r="BJ1549" s="20">
        <v>1</v>
      </c>
      <c r="BK1549" s="20">
        <v>1</v>
      </c>
      <c r="BL1549" s="20">
        <v>1</v>
      </c>
      <c r="BM1549" s="20">
        <v>1</v>
      </c>
      <c r="BN1549" s="20">
        <v>1</v>
      </c>
      <c r="BO1549" s="20">
        <v>1</v>
      </c>
      <c r="BP1549" s="20">
        <v>1</v>
      </c>
      <c r="BQ1549" s="20">
        <v>1</v>
      </c>
      <c r="BR1549" s="20">
        <v>1</v>
      </c>
      <c r="BS1549" s="20">
        <v>1</v>
      </c>
      <c r="BT1549" s="20">
        <v>1</v>
      </c>
      <c r="BU1549" s="20">
        <v>1</v>
      </c>
      <c r="BV1549" s="20">
        <v>1</v>
      </c>
      <c r="BW1549" s="20">
        <v>1</v>
      </c>
    </row>
    <row r="1550" spans="1:75" s="20" customFormat="1" x14ac:dyDescent="0.25">
      <c r="A1550" s="20">
        <v>2449000</v>
      </c>
      <c r="B1550" s="20">
        <v>1</v>
      </c>
      <c r="C1550" s="4">
        <v>38565</v>
      </c>
      <c r="D1550" s="20">
        <v>1</v>
      </c>
      <c r="E1550" s="20">
        <v>16.899999999999999</v>
      </c>
      <c r="F1550" s="20">
        <v>27.7</v>
      </c>
      <c r="G1550" s="20">
        <v>9</v>
      </c>
      <c r="H1550" s="20">
        <v>4</v>
      </c>
      <c r="I1550" s="20">
        <v>1</v>
      </c>
      <c r="J1550" s="20">
        <v>1</v>
      </c>
      <c r="K1550" s="20">
        <v>1</v>
      </c>
      <c r="N1550" s="20">
        <v>0</v>
      </c>
      <c r="O1550" s="20">
        <v>0</v>
      </c>
      <c r="P1550" s="20">
        <v>0</v>
      </c>
      <c r="Q1550" s="20">
        <v>0</v>
      </c>
      <c r="R1550" s="20">
        <v>0</v>
      </c>
      <c r="S1550" s="20">
        <v>0</v>
      </c>
      <c r="T1550" s="20">
        <v>0</v>
      </c>
      <c r="U1550" s="20">
        <v>0</v>
      </c>
      <c r="V1550" s="20">
        <v>16.899999999999999</v>
      </c>
      <c r="W1550" s="20">
        <v>5.6</v>
      </c>
      <c r="X1550" s="20">
        <v>0</v>
      </c>
      <c r="Y1550" s="20">
        <v>0</v>
      </c>
      <c r="Z1550" s="20">
        <v>0</v>
      </c>
      <c r="AA1550" s="20">
        <v>0</v>
      </c>
      <c r="AB1550" s="20">
        <v>0</v>
      </c>
      <c r="AC1550" s="20">
        <v>0</v>
      </c>
      <c r="AD1550" s="20">
        <v>0</v>
      </c>
      <c r="AE1550" s="20">
        <v>0</v>
      </c>
      <c r="AF1550" s="20">
        <v>4.5999999999999996</v>
      </c>
      <c r="AG1550" s="20">
        <v>0</v>
      </c>
      <c r="AH1550" s="20">
        <v>0</v>
      </c>
      <c r="AI1550" s="20">
        <v>0</v>
      </c>
      <c r="AJ1550" s="20">
        <v>0</v>
      </c>
      <c r="AK1550" s="20">
        <v>0</v>
      </c>
      <c r="AL1550" s="20">
        <v>0.6</v>
      </c>
      <c r="AM1550" s="20">
        <v>0</v>
      </c>
      <c r="AN1550" s="20">
        <v>0</v>
      </c>
      <c r="AO1550" s="20">
        <v>0</v>
      </c>
      <c r="AP1550" s="20">
        <v>0</v>
      </c>
      <c r="AQ1550" s="20">
        <v>0</v>
      </c>
      <c r="AR1550" s="20">
        <v>0</v>
      </c>
      <c r="AS1550" s="20">
        <v>1</v>
      </c>
      <c r="AT1550" s="20">
        <v>1</v>
      </c>
      <c r="AU1550" s="20">
        <v>1</v>
      </c>
      <c r="AV1550" s="20">
        <v>1</v>
      </c>
      <c r="AW1550" s="20">
        <v>1</v>
      </c>
      <c r="AX1550" s="20">
        <v>1</v>
      </c>
      <c r="AY1550" s="20">
        <v>1</v>
      </c>
      <c r="AZ1550" s="20">
        <v>1</v>
      </c>
      <c r="BA1550" s="20">
        <v>1</v>
      </c>
      <c r="BB1550" s="20">
        <v>1</v>
      </c>
      <c r="BC1550" s="20">
        <v>1</v>
      </c>
      <c r="BD1550" s="20">
        <v>1</v>
      </c>
      <c r="BE1550" s="20">
        <v>1</v>
      </c>
      <c r="BF1550" s="20">
        <v>1</v>
      </c>
      <c r="BG1550" s="20">
        <v>1</v>
      </c>
      <c r="BH1550" s="20">
        <v>1</v>
      </c>
      <c r="BI1550" s="20">
        <v>1</v>
      </c>
      <c r="BJ1550" s="20">
        <v>1</v>
      </c>
      <c r="BK1550" s="20">
        <v>1</v>
      </c>
      <c r="BL1550" s="20">
        <v>1</v>
      </c>
      <c r="BM1550" s="20">
        <v>1</v>
      </c>
      <c r="BN1550" s="20">
        <v>1</v>
      </c>
      <c r="BO1550" s="20">
        <v>1</v>
      </c>
      <c r="BP1550" s="20">
        <v>1</v>
      </c>
      <c r="BQ1550" s="20">
        <v>1</v>
      </c>
      <c r="BR1550" s="20">
        <v>1</v>
      </c>
      <c r="BS1550" s="20">
        <v>1</v>
      </c>
      <c r="BT1550" s="20">
        <v>1</v>
      </c>
      <c r="BU1550" s="20">
        <v>1</v>
      </c>
      <c r="BV1550" s="20">
        <v>1</v>
      </c>
      <c r="BW1550" s="20">
        <v>1</v>
      </c>
    </row>
    <row r="1551" spans="1:75" s="20" customFormat="1" x14ac:dyDescent="0.25">
      <c r="A1551" s="20">
        <v>2449000</v>
      </c>
      <c r="B1551" s="20">
        <v>1</v>
      </c>
      <c r="C1551" s="4">
        <v>38596</v>
      </c>
      <c r="D1551" s="20">
        <v>1</v>
      </c>
      <c r="E1551" s="20">
        <v>41.4</v>
      </c>
      <c r="F1551" s="20">
        <v>200.2</v>
      </c>
      <c r="G1551" s="20">
        <v>19</v>
      </c>
      <c r="H1551" s="20">
        <v>14</v>
      </c>
      <c r="I1551" s="20">
        <v>1</v>
      </c>
      <c r="J1551" s="20">
        <v>1</v>
      </c>
      <c r="K1551" s="20">
        <v>1</v>
      </c>
      <c r="N1551" s="20">
        <v>23.7</v>
      </c>
      <c r="O1551" s="20">
        <v>17.7</v>
      </c>
      <c r="P1551" s="20">
        <v>0</v>
      </c>
      <c r="Q1551" s="20">
        <v>0</v>
      </c>
      <c r="R1551" s="20">
        <v>29.5</v>
      </c>
      <c r="S1551" s="20">
        <v>0</v>
      </c>
      <c r="T1551" s="20">
        <v>0</v>
      </c>
      <c r="U1551" s="20">
        <v>0</v>
      </c>
      <c r="V1551" s="20">
        <v>0.1</v>
      </c>
      <c r="W1551" s="20">
        <v>0</v>
      </c>
      <c r="X1551" s="20">
        <v>0</v>
      </c>
      <c r="Y1551" s="20">
        <v>18.399999999999999</v>
      </c>
      <c r="Z1551" s="20">
        <v>5.8</v>
      </c>
      <c r="AA1551" s="20">
        <v>22</v>
      </c>
      <c r="AB1551" s="20">
        <v>15.4</v>
      </c>
      <c r="AC1551" s="20">
        <v>0.2</v>
      </c>
      <c r="AD1551" s="20">
        <v>0</v>
      </c>
      <c r="AE1551" s="20">
        <v>0.8</v>
      </c>
      <c r="AF1551" s="20">
        <v>41.4</v>
      </c>
      <c r="AG1551" s="20">
        <v>0</v>
      </c>
      <c r="AH1551" s="20">
        <v>0</v>
      </c>
      <c r="AI1551" s="20">
        <v>0</v>
      </c>
      <c r="AJ1551" s="20">
        <v>7.3</v>
      </c>
      <c r="AK1551" s="20">
        <v>0</v>
      </c>
      <c r="AL1551" s="20">
        <v>1.2</v>
      </c>
      <c r="AM1551" s="20">
        <v>16.7</v>
      </c>
      <c r="AN1551" s="20">
        <v>0</v>
      </c>
      <c r="AO1551" s="20">
        <v>0</v>
      </c>
      <c r="AP1551" s="20">
        <v>0</v>
      </c>
      <c r="AQ1551" s="20">
        <v>0</v>
      </c>
      <c r="AS1551" s="20">
        <v>1</v>
      </c>
      <c r="AT1551" s="20">
        <v>1</v>
      </c>
      <c r="AU1551" s="20">
        <v>1</v>
      </c>
      <c r="AV1551" s="20">
        <v>1</v>
      </c>
      <c r="AW1551" s="20">
        <v>1</v>
      </c>
      <c r="AX1551" s="20">
        <v>1</v>
      </c>
      <c r="AY1551" s="20">
        <v>1</v>
      </c>
      <c r="AZ1551" s="20">
        <v>1</v>
      </c>
      <c r="BA1551" s="20">
        <v>1</v>
      </c>
      <c r="BB1551" s="20">
        <v>1</v>
      </c>
      <c r="BC1551" s="20">
        <v>1</v>
      </c>
      <c r="BD1551" s="20">
        <v>1</v>
      </c>
      <c r="BE1551" s="20">
        <v>1</v>
      </c>
      <c r="BF1551" s="20">
        <v>1</v>
      </c>
      <c r="BG1551" s="20">
        <v>1</v>
      </c>
      <c r="BH1551" s="20">
        <v>1</v>
      </c>
      <c r="BI1551" s="20">
        <v>1</v>
      </c>
      <c r="BJ1551" s="20">
        <v>1</v>
      </c>
      <c r="BK1551" s="20">
        <v>1</v>
      </c>
      <c r="BL1551" s="20">
        <v>1</v>
      </c>
      <c r="BM1551" s="20">
        <v>1</v>
      </c>
      <c r="BN1551" s="20">
        <v>1</v>
      </c>
      <c r="BO1551" s="20">
        <v>1</v>
      </c>
      <c r="BP1551" s="20">
        <v>1</v>
      </c>
      <c r="BQ1551" s="20">
        <v>1</v>
      </c>
      <c r="BR1551" s="20">
        <v>1</v>
      </c>
      <c r="BS1551" s="20">
        <v>1</v>
      </c>
      <c r="BT1551" s="20">
        <v>1</v>
      </c>
      <c r="BU1551" s="20">
        <v>1</v>
      </c>
      <c r="BV1551" s="20">
        <v>1</v>
      </c>
      <c r="BW1551" s="20">
        <v>0</v>
      </c>
    </row>
    <row r="1552" spans="1:75" s="20" customFormat="1" x14ac:dyDescent="0.25">
      <c r="A1552" s="20">
        <v>2449000</v>
      </c>
      <c r="B1552" s="20">
        <v>1</v>
      </c>
      <c r="C1552" s="4">
        <v>38626</v>
      </c>
      <c r="D1552" s="20">
        <v>1</v>
      </c>
      <c r="E1552" s="20">
        <v>31.2</v>
      </c>
      <c r="F1552" s="20">
        <v>173</v>
      </c>
      <c r="G1552" s="20">
        <v>6</v>
      </c>
      <c r="H1552" s="20">
        <v>12</v>
      </c>
      <c r="I1552" s="20">
        <v>1</v>
      </c>
      <c r="J1552" s="20">
        <v>1</v>
      </c>
      <c r="K1552" s="20">
        <v>1</v>
      </c>
      <c r="N1552" s="20">
        <v>0</v>
      </c>
      <c r="O1552" s="20">
        <v>1.8</v>
      </c>
      <c r="P1552" s="20">
        <v>0.5</v>
      </c>
      <c r="Q1552" s="20">
        <v>0</v>
      </c>
      <c r="R1552" s="20">
        <v>30.9</v>
      </c>
      <c r="S1552" s="20">
        <v>31.2</v>
      </c>
      <c r="T1552" s="20">
        <v>0</v>
      </c>
      <c r="U1552" s="20">
        <v>0.4</v>
      </c>
      <c r="V1552" s="20">
        <v>0</v>
      </c>
      <c r="W1552" s="20">
        <v>0</v>
      </c>
      <c r="X1552" s="20">
        <v>0</v>
      </c>
      <c r="Y1552" s="20">
        <v>0</v>
      </c>
      <c r="Z1552" s="20">
        <v>0</v>
      </c>
      <c r="AA1552" s="20">
        <v>0</v>
      </c>
      <c r="AB1552" s="20">
        <v>21.8</v>
      </c>
      <c r="AC1552" s="20">
        <v>0</v>
      </c>
      <c r="AD1552" s="20">
        <v>0</v>
      </c>
      <c r="AE1552" s="20">
        <v>0</v>
      </c>
      <c r="AF1552" s="20">
        <v>0</v>
      </c>
      <c r="AG1552" s="20">
        <v>0</v>
      </c>
      <c r="AH1552" s="20">
        <v>0</v>
      </c>
      <c r="AI1552" s="20">
        <v>13.1</v>
      </c>
      <c r="AJ1552" s="20">
        <v>0</v>
      </c>
      <c r="AK1552" s="20">
        <v>0</v>
      </c>
      <c r="AL1552" s="20">
        <v>0</v>
      </c>
      <c r="AM1552" s="20">
        <v>14.6</v>
      </c>
      <c r="AN1552" s="20">
        <v>28.9</v>
      </c>
      <c r="AO1552" s="20">
        <v>4.7</v>
      </c>
      <c r="AP1552" s="20">
        <v>21.4</v>
      </c>
      <c r="AQ1552" s="20">
        <v>0</v>
      </c>
      <c r="AR1552" s="20">
        <v>3.7</v>
      </c>
      <c r="AS1552" s="20">
        <v>1</v>
      </c>
      <c r="AT1552" s="20">
        <v>1</v>
      </c>
      <c r="AU1552" s="20">
        <v>1</v>
      </c>
      <c r="AV1552" s="20">
        <v>1</v>
      </c>
      <c r="AW1552" s="20">
        <v>1</v>
      </c>
      <c r="AX1552" s="20">
        <v>1</v>
      </c>
      <c r="AY1552" s="20">
        <v>1</v>
      </c>
      <c r="AZ1552" s="20">
        <v>1</v>
      </c>
      <c r="BA1552" s="20">
        <v>1</v>
      </c>
      <c r="BB1552" s="20">
        <v>1</v>
      </c>
      <c r="BC1552" s="20">
        <v>1</v>
      </c>
      <c r="BD1552" s="20">
        <v>1</v>
      </c>
      <c r="BE1552" s="20">
        <v>1</v>
      </c>
      <c r="BF1552" s="20">
        <v>1</v>
      </c>
      <c r="BG1552" s="20">
        <v>1</v>
      </c>
      <c r="BH1552" s="20">
        <v>1</v>
      </c>
      <c r="BI1552" s="20">
        <v>1</v>
      </c>
      <c r="BJ1552" s="20">
        <v>1</v>
      </c>
      <c r="BK1552" s="20">
        <v>1</v>
      </c>
      <c r="BL1552" s="20">
        <v>1</v>
      </c>
      <c r="BM1552" s="20">
        <v>1</v>
      </c>
      <c r="BN1552" s="20">
        <v>1</v>
      </c>
      <c r="BO1552" s="20">
        <v>1</v>
      </c>
      <c r="BP1552" s="20">
        <v>1</v>
      </c>
      <c r="BQ1552" s="20">
        <v>1</v>
      </c>
      <c r="BR1552" s="20">
        <v>1</v>
      </c>
      <c r="BS1552" s="20">
        <v>1</v>
      </c>
      <c r="BT1552" s="20">
        <v>1</v>
      </c>
      <c r="BU1552" s="20">
        <v>1</v>
      </c>
      <c r="BV1552" s="20">
        <v>1</v>
      </c>
      <c r="BW1552" s="20">
        <v>1</v>
      </c>
    </row>
    <row r="1553" spans="1:75" s="20" customFormat="1" x14ac:dyDescent="0.25">
      <c r="A1553" s="20">
        <v>2449000</v>
      </c>
      <c r="B1553" s="20">
        <v>1</v>
      </c>
      <c r="C1553" s="4">
        <v>39083</v>
      </c>
      <c r="D1553" s="20">
        <v>1</v>
      </c>
      <c r="E1553" s="20">
        <v>41.1</v>
      </c>
      <c r="F1553" s="20">
        <v>199.1</v>
      </c>
      <c r="G1553" s="20">
        <v>4</v>
      </c>
      <c r="H1553" s="20">
        <v>17</v>
      </c>
      <c r="I1553" s="20">
        <v>1</v>
      </c>
      <c r="J1553" s="20">
        <v>1</v>
      </c>
      <c r="K1553" s="20">
        <v>1</v>
      </c>
      <c r="N1553" s="20">
        <v>0</v>
      </c>
      <c r="O1553" s="20">
        <v>3.9</v>
      </c>
      <c r="P1553" s="20">
        <v>24.5</v>
      </c>
      <c r="Q1553" s="20">
        <v>41.1</v>
      </c>
      <c r="R1553" s="20">
        <v>2.6</v>
      </c>
      <c r="S1553" s="20">
        <v>12.1</v>
      </c>
      <c r="T1553" s="20">
        <v>1.8</v>
      </c>
      <c r="U1553" s="20">
        <v>0.2</v>
      </c>
      <c r="V1553" s="20">
        <v>0.7</v>
      </c>
      <c r="W1553" s="20">
        <v>0</v>
      </c>
      <c r="X1553" s="20">
        <v>0</v>
      </c>
      <c r="Y1553" s="20">
        <v>1.1000000000000001</v>
      </c>
      <c r="Z1553" s="20">
        <v>5.3</v>
      </c>
      <c r="AA1553" s="20">
        <v>0</v>
      </c>
      <c r="AB1553" s="20">
        <v>0</v>
      </c>
      <c r="AC1553" s="20">
        <v>0</v>
      </c>
      <c r="AD1553" s="20">
        <v>0</v>
      </c>
      <c r="AE1553" s="20">
        <v>23.4</v>
      </c>
      <c r="AF1553" s="20">
        <v>2.1</v>
      </c>
      <c r="AG1553" s="20">
        <v>41.1</v>
      </c>
      <c r="AH1553" s="20">
        <v>0</v>
      </c>
      <c r="AI1553" s="20">
        <v>0</v>
      </c>
      <c r="AJ1553" s="20">
        <v>0</v>
      </c>
      <c r="AK1553" s="20">
        <v>0</v>
      </c>
      <c r="AL1553" s="20">
        <v>0</v>
      </c>
      <c r="AM1553" s="20">
        <v>0</v>
      </c>
      <c r="AN1553" s="20">
        <v>3.4</v>
      </c>
      <c r="AO1553" s="20">
        <v>6.7</v>
      </c>
      <c r="AP1553" s="20">
        <v>20.5</v>
      </c>
      <c r="AQ1553" s="20">
        <v>8.6</v>
      </c>
      <c r="AR1553" s="20">
        <v>0</v>
      </c>
      <c r="AS1553" s="20">
        <v>1</v>
      </c>
      <c r="AT1553" s="20">
        <v>1</v>
      </c>
      <c r="AU1553" s="20">
        <v>1</v>
      </c>
      <c r="AV1553" s="20">
        <v>1</v>
      </c>
      <c r="AW1553" s="20">
        <v>1</v>
      </c>
      <c r="AX1553" s="20">
        <v>1</v>
      </c>
      <c r="AY1553" s="20">
        <v>1</v>
      </c>
      <c r="AZ1553" s="20">
        <v>1</v>
      </c>
      <c r="BA1553" s="20">
        <v>1</v>
      </c>
      <c r="BB1553" s="20">
        <v>1</v>
      </c>
      <c r="BC1553" s="20">
        <v>1</v>
      </c>
      <c r="BD1553" s="20">
        <v>1</v>
      </c>
      <c r="BE1553" s="20">
        <v>1</v>
      </c>
      <c r="BF1553" s="20">
        <v>1</v>
      </c>
      <c r="BG1553" s="20">
        <v>1</v>
      </c>
      <c r="BH1553" s="20">
        <v>1</v>
      </c>
      <c r="BI1553" s="20">
        <v>1</v>
      </c>
      <c r="BJ1553" s="20">
        <v>1</v>
      </c>
      <c r="BK1553" s="20">
        <v>1</v>
      </c>
      <c r="BL1553" s="20">
        <v>1</v>
      </c>
      <c r="BM1553" s="20">
        <v>1</v>
      </c>
      <c r="BN1553" s="20">
        <v>1</v>
      </c>
      <c r="BO1553" s="20">
        <v>1</v>
      </c>
      <c r="BP1553" s="20">
        <v>1</v>
      </c>
      <c r="BQ1553" s="20">
        <v>1</v>
      </c>
      <c r="BR1553" s="20">
        <v>1</v>
      </c>
      <c r="BS1553" s="20">
        <v>1</v>
      </c>
      <c r="BT1553" s="20">
        <v>1</v>
      </c>
      <c r="BU1553" s="20">
        <v>1</v>
      </c>
      <c r="BV1553" s="20">
        <v>1</v>
      </c>
      <c r="BW1553" s="20">
        <v>1</v>
      </c>
    </row>
    <row r="1554" spans="1:75" s="20" customFormat="1" x14ac:dyDescent="0.25">
      <c r="A1554" s="20">
        <v>2449000</v>
      </c>
      <c r="B1554" s="20">
        <v>1</v>
      </c>
      <c r="C1554" s="4">
        <v>39114</v>
      </c>
      <c r="D1554" s="20">
        <v>1</v>
      </c>
      <c r="E1554" s="20">
        <v>83</v>
      </c>
      <c r="F1554" s="20">
        <v>205.4</v>
      </c>
      <c r="G1554" s="20">
        <v>19</v>
      </c>
      <c r="H1554" s="20">
        <v>14</v>
      </c>
      <c r="I1554" s="20">
        <v>1</v>
      </c>
      <c r="J1554" s="20">
        <v>1</v>
      </c>
      <c r="K1554" s="20">
        <v>1</v>
      </c>
      <c r="N1554" s="20">
        <v>0</v>
      </c>
      <c r="O1554" s="20">
        <v>11.5</v>
      </c>
      <c r="P1554" s="20">
        <v>9.9</v>
      </c>
      <c r="Q1554" s="20">
        <v>0</v>
      </c>
      <c r="R1554" s="20">
        <v>0</v>
      </c>
      <c r="S1554" s="20">
        <v>0</v>
      </c>
      <c r="T1554" s="20">
        <v>0</v>
      </c>
      <c r="U1554" s="20">
        <v>29.2</v>
      </c>
      <c r="V1554" s="20">
        <v>0</v>
      </c>
      <c r="W1554" s="20">
        <v>1.7</v>
      </c>
      <c r="X1554" s="20">
        <v>14.3</v>
      </c>
      <c r="Y1554" s="20">
        <v>4</v>
      </c>
      <c r="Z1554" s="20">
        <v>0.6</v>
      </c>
      <c r="AA1554" s="20">
        <v>0</v>
      </c>
      <c r="AB1554" s="20">
        <v>0</v>
      </c>
      <c r="AC1554" s="20">
        <v>0</v>
      </c>
      <c r="AD1554" s="20">
        <v>0</v>
      </c>
      <c r="AE1554" s="20">
        <v>0</v>
      </c>
      <c r="AF1554" s="20">
        <v>83</v>
      </c>
      <c r="AG1554" s="20">
        <v>0.3</v>
      </c>
      <c r="AH1554" s="20">
        <v>8.1999999999999993</v>
      </c>
      <c r="AI1554" s="20">
        <v>5.3</v>
      </c>
      <c r="AJ1554" s="20">
        <v>0</v>
      </c>
      <c r="AK1554" s="20">
        <v>0</v>
      </c>
      <c r="AL1554" s="20">
        <v>0</v>
      </c>
      <c r="AM1554" s="20">
        <v>24.4</v>
      </c>
      <c r="AN1554" s="20">
        <v>9.9</v>
      </c>
      <c r="AO1554" s="20">
        <v>3.1</v>
      </c>
      <c r="AS1554" s="20">
        <v>1</v>
      </c>
      <c r="AT1554" s="20">
        <v>1</v>
      </c>
      <c r="AU1554" s="20">
        <v>1</v>
      </c>
      <c r="AV1554" s="20">
        <v>1</v>
      </c>
      <c r="AW1554" s="20">
        <v>1</v>
      </c>
      <c r="AX1554" s="20">
        <v>1</v>
      </c>
      <c r="AY1554" s="20">
        <v>1</v>
      </c>
      <c r="AZ1554" s="20">
        <v>1</v>
      </c>
      <c r="BA1554" s="20">
        <v>1</v>
      </c>
      <c r="BB1554" s="20">
        <v>1</v>
      </c>
      <c r="BC1554" s="20">
        <v>1</v>
      </c>
      <c r="BD1554" s="20">
        <v>1</v>
      </c>
      <c r="BE1554" s="20">
        <v>1</v>
      </c>
      <c r="BF1554" s="20">
        <v>1</v>
      </c>
      <c r="BG1554" s="20">
        <v>1</v>
      </c>
      <c r="BH1554" s="20">
        <v>1</v>
      </c>
      <c r="BI1554" s="20">
        <v>1</v>
      </c>
      <c r="BJ1554" s="20">
        <v>1</v>
      </c>
      <c r="BK1554" s="20">
        <v>1</v>
      </c>
      <c r="BL1554" s="20">
        <v>1</v>
      </c>
      <c r="BM1554" s="20">
        <v>1</v>
      </c>
      <c r="BN1554" s="20">
        <v>1</v>
      </c>
      <c r="BO1554" s="20">
        <v>1</v>
      </c>
      <c r="BP1554" s="20">
        <v>1</v>
      </c>
      <c r="BQ1554" s="20">
        <v>1</v>
      </c>
      <c r="BR1554" s="20">
        <v>1</v>
      </c>
      <c r="BS1554" s="20">
        <v>1</v>
      </c>
      <c r="BT1554" s="20">
        <v>1</v>
      </c>
      <c r="BU1554" s="20">
        <v>0</v>
      </c>
    </row>
    <row r="1555" spans="1:75" s="2" customFormat="1" x14ac:dyDescent="0.25">
      <c r="A1555" s="2">
        <v>2449000</v>
      </c>
      <c r="B1555" s="2">
        <v>1</v>
      </c>
      <c r="C1555" s="3">
        <v>38718</v>
      </c>
      <c r="D1555" s="2">
        <v>1</v>
      </c>
      <c r="E1555" s="2">
        <v>73</v>
      </c>
      <c r="F1555" s="2">
        <v>170.5</v>
      </c>
      <c r="G1555" s="2">
        <v>29</v>
      </c>
      <c r="H1555" s="2">
        <v>14</v>
      </c>
      <c r="I1555" s="2">
        <v>1</v>
      </c>
      <c r="J1555" s="2">
        <v>1</v>
      </c>
      <c r="K1555" s="2">
        <v>1</v>
      </c>
      <c r="N1555" s="2">
        <v>5.2</v>
      </c>
      <c r="O1555" s="2">
        <v>0.2</v>
      </c>
      <c r="P1555" s="2">
        <v>27.5</v>
      </c>
      <c r="Q1555" s="2">
        <v>2.8</v>
      </c>
      <c r="R1555" s="2">
        <v>0</v>
      </c>
      <c r="S1555" s="2">
        <v>0</v>
      </c>
      <c r="T1555" s="2">
        <v>0</v>
      </c>
      <c r="U1555" s="2">
        <v>0</v>
      </c>
      <c r="V1555" s="2">
        <v>0</v>
      </c>
      <c r="W1555" s="2">
        <v>0</v>
      </c>
      <c r="X1555" s="2">
        <v>0</v>
      </c>
      <c r="Y1555" s="2">
        <v>0</v>
      </c>
      <c r="Z1555" s="2">
        <v>0.7</v>
      </c>
      <c r="AA1555" s="2">
        <v>0</v>
      </c>
      <c r="AB1555" s="2">
        <v>0</v>
      </c>
      <c r="AC1555" s="2">
        <v>0</v>
      </c>
      <c r="AD1555" s="2">
        <v>0</v>
      </c>
      <c r="AE1555" s="2">
        <v>0</v>
      </c>
      <c r="AF1555" s="2">
        <v>0</v>
      </c>
      <c r="AG1555" s="2">
        <v>13</v>
      </c>
      <c r="AH1555" s="2">
        <v>5.2</v>
      </c>
      <c r="AI1555" s="2">
        <v>0</v>
      </c>
      <c r="AJ1555" s="2">
        <v>16.2</v>
      </c>
      <c r="AK1555" s="2">
        <v>16.7</v>
      </c>
      <c r="AL1555" s="2">
        <v>6.2</v>
      </c>
      <c r="AM1555" s="2">
        <v>1.4</v>
      </c>
      <c r="AN1555" s="2">
        <v>1.3</v>
      </c>
      <c r="AO1555" s="2">
        <v>0</v>
      </c>
      <c r="AP1555" s="2">
        <v>73</v>
      </c>
      <c r="AQ1555" s="2">
        <v>1.1000000000000001</v>
      </c>
      <c r="AR1555" s="2">
        <v>0</v>
      </c>
      <c r="AS1555" s="2">
        <v>1</v>
      </c>
      <c r="AT1555" s="2">
        <v>1</v>
      </c>
      <c r="AU1555" s="2">
        <v>1</v>
      </c>
      <c r="AV1555" s="2">
        <v>1</v>
      </c>
      <c r="AW1555" s="2">
        <v>1</v>
      </c>
      <c r="AX1555" s="2">
        <v>1</v>
      </c>
      <c r="AY1555" s="2">
        <v>1</v>
      </c>
      <c r="AZ1555" s="2">
        <v>1</v>
      </c>
      <c r="BA1555" s="2">
        <v>1</v>
      </c>
      <c r="BB1555" s="2">
        <v>1</v>
      </c>
      <c r="BC1555" s="2">
        <v>1</v>
      </c>
      <c r="BD1555" s="2">
        <v>1</v>
      </c>
      <c r="BE1555" s="2">
        <v>1</v>
      </c>
      <c r="BF1555" s="2">
        <v>1</v>
      </c>
      <c r="BG1555" s="2">
        <v>1</v>
      </c>
      <c r="BH1555" s="2">
        <v>1</v>
      </c>
      <c r="BI1555" s="2">
        <v>1</v>
      </c>
      <c r="BJ1555" s="2">
        <v>1</v>
      </c>
      <c r="BK1555" s="2">
        <v>1</v>
      </c>
      <c r="BL1555" s="2">
        <v>1</v>
      </c>
      <c r="BM1555" s="2">
        <v>1</v>
      </c>
      <c r="BN1555" s="2">
        <v>1</v>
      </c>
      <c r="BO1555" s="2">
        <v>1</v>
      </c>
      <c r="BP1555" s="2">
        <v>1</v>
      </c>
      <c r="BQ1555" s="2">
        <v>1</v>
      </c>
      <c r="BR1555" s="2">
        <v>1</v>
      </c>
      <c r="BS1555" s="2">
        <v>1</v>
      </c>
      <c r="BT1555" s="2">
        <v>1</v>
      </c>
      <c r="BU1555" s="2">
        <v>1</v>
      </c>
      <c r="BV1555" s="2">
        <v>1</v>
      </c>
      <c r="BW1555" s="2">
        <v>1</v>
      </c>
    </row>
    <row r="1556" spans="1:75" s="20" customFormat="1" x14ac:dyDescent="0.25">
      <c r="A1556" s="20">
        <v>2449000</v>
      </c>
      <c r="B1556" s="20">
        <v>1</v>
      </c>
      <c r="C1556" s="4">
        <v>38749</v>
      </c>
      <c r="D1556" s="20">
        <v>1</v>
      </c>
      <c r="E1556" s="20">
        <v>63.5</v>
      </c>
      <c r="F1556" s="20">
        <v>193.2</v>
      </c>
      <c r="G1556" s="20">
        <v>10</v>
      </c>
      <c r="H1556" s="20">
        <v>14</v>
      </c>
      <c r="I1556" s="20">
        <v>1</v>
      </c>
      <c r="J1556" s="20">
        <v>1</v>
      </c>
      <c r="K1556" s="20">
        <v>1</v>
      </c>
      <c r="N1556" s="20">
        <v>0</v>
      </c>
      <c r="O1556" s="20">
        <v>0</v>
      </c>
      <c r="P1556" s="20">
        <v>0</v>
      </c>
      <c r="Q1556" s="20">
        <v>0</v>
      </c>
      <c r="R1556" s="20">
        <v>0</v>
      </c>
      <c r="S1556" s="20">
        <v>0</v>
      </c>
      <c r="T1556" s="20">
        <v>10.199999999999999</v>
      </c>
      <c r="U1556" s="20">
        <v>21.9</v>
      </c>
      <c r="V1556" s="20">
        <v>0</v>
      </c>
      <c r="W1556" s="20">
        <v>63.5</v>
      </c>
      <c r="X1556" s="20">
        <v>2</v>
      </c>
      <c r="Y1556" s="20">
        <v>5.8</v>
      </c>
      <c r="Z1556" s="20">
        <v>0.8</v>
      </c>
      <c r="AA1556" s="20">
        <v>0</v>
      </c>
      <c r="AB1556" s="20">
        <v>0</v>
      </c>
      <c r="AC1556" s="20">
        <v>0</v>
      </c>
      <c r="AD1556" s="20">
        <v>25.4</v>
      </c>
      <c r="AE1556" s="20">
        <v>1.5</v>
      </c>
      <c r="AF1556" s="20">
        <v>0</v>
      </c>
      <c r="AG1556" s="20">
        <v>1.4</v>
      </c>
      <c r="AH1556" s="20">
        <v>0.3</v>
      </c>
      <c r="AI1556" s="20">
        <v>0.7</v>
      </c>
      <c r="AJ1556" s="20">
        <v>56.6</v>
      </c>
      <c r="AK1556" s="20">
        <v>2.9</v>
      </c>
      <c r="AL1556" s="20">
        <v>0.2</v>
      </c>
      <c r="AM1556" s="20">
        <v>0</v>
      </c>
      <c r="AN1556" s="20">
        <v>0</v>
      </c>
      <c r="AO1556" s="20">
        <v>0</v>
      </c>
      <c r="AS1556" s="20">
        <v>1</v>
      </c>
      <c r="AT1556" s="20">
        <v>1</v>
      </c>
      <c r="AU1556" s="20">
        <v>1</v>
      </c>
      <c r="AV1556" s="20">
        <v>1</v>
      </c>
      <c r="AW1556" s="20">
        <v>1</v>
      </c>
      <c r="AX1556" s="20">
        <v>1</v>
      </c>
      <c r="AY1556" s="20">
        <v>1</v>
      </c>
      <c r="AZ1556" s="20">
        <v>1</v>
      </c>
      <c r="BA1556" s="20">
        <v>1</v>
      </c>
      <c r="BB1556" s="20">
        <v>1</v>
      </c>
      <c r="BC1556" s="20">
        <v>1</v>
      </c>
      <c r="BD1556" s="20">
        <v>1</v>
      </c>
      <c r="BE1556" s="20">
        <v>1</v>
      </c>
      <c r="BF1556" s="20">
        <v>1</v>
      </c>
      <c r="BG1556" s="20">
        <v>1</v>
      </c>
      <c r="BH1556" s="20">
        <v>1</v>
      </c>
      <c r="BI1556" s="20">
        <v>1</v>
      </c>
      <c r="BJ1556" s="20">
        <v>1</v>
      </c>
      <c r="BK1556" s="20">
        <v>1</v>
      </c>
      <c r="BL1556" s="20">
        <v>1</v>
      </c>
      <c r="BM1556" s="20">
        <v>1</v>
      </c>
      <c r="BN1556" s="20">
        <v>1</v>
      </c>
      <c r="BO1556" s="20">
        <v>1</v>
      </c>
      <c r="BP1556" s="20">
        <v>1</v>
      </c>
      <c r="BQ1556" s="20">
        <v>1</v>
      </c>
      <c r="BR1556" s="20">
        <v>1</v>
      </c>
      <c r="BS1556" s="20">
        <v>1</v>
      </c>
      <c r="BT1556" s="20">
        <v>1</v>
      </c>
      <c r="BU1556" s="20">
        <v>0</v>
      </c>
    </row>
    <row r="1557" spans="1:75" s="20" customFormat="1" x14ac:dyDescent="0.25">
      <c r="A1557" s="20">
        <v>2449000</v>
      </c>
      <c r="B1557" s="20">
        <v>1</v>
      </c>
      <c r="C1557" s="4">
        <v>38777</v>
      </c>
      <c r="D1557" s="20">
        <v>1</v>
      </c>
      <c r="E1557" s="20">
        <v>16.8</v>
      </c>
      <c r="F1557" s="20">
        <v>68.5</v>
      </c>
      <c r="G1557" s="20">
        <v>5</v>
      </c>
      <c r="H1557" s="20">
        <v>15</v>
      </c>
      <c r="I1557" s="20">
        <v>1</v>
      </c>
      <c r="J1557" s="20">
        <v>1</v>
      </c>
      <c r="K1557" s="20">
        <v>1</v>
      </c>
      <c r="N1557" s="20">
        <v>0</v>
      </c>
      <c r="O1557" s="20">
        <v>0</v>
      </c>
      <c r="P1557" s="20">
        <v>4.3</v>
      </c>
      <c r="Q1557" s="20">
        <v>2.9</v>
      </c>
      <c r="R1557" s="20">
        <v>16.8</v>
      </c>
      <c r="S1557" s="20">
        <v>0.6</v>
      </c>
      <c r="T1557" s="20">
        <v>0</v>
      </c>
      <c r="U1557" s="20">
        <v>0</v>
      </c>
      <c r="V1557" s="20">
        <v>0</v>
      </c>
      <c r="W1557" s="20">
        <v>0.3</v>
      </c>
      <c r="X1557" s="20">
        <v>0</v>
      </c>
      <c r="Y1557" s="20">
        <v>0</v>
      </c>
      <c r="Z1557" s="20">
        <v>0</v>
      </c>
      <c r="AA1557" s="20">
        <v>0</v>
      </c>
      <c r="AB1557" s="20">
        <v>0</v>
      </c>
      <c r="AC1557" s="20">
        <v>0</v>
      </c>
      <c r="AD1557" s="20">
        <v>8.8000000000000007</v>
      </c>
      <c r="AE1557" s="20">
        <v>0</v>
      </c>
      <c r="AF1557" s="20">
        <v>0</v>
      </c>
      <c r="AG1557" s="20">
        <v>0</v>
      </c>
      <c r="AH1557" s="20">
        <v>12.8</v>
      </c>
      <c r="AI1557" s="20">
        <v>1.1000000000000001</v>
      </c>
      <c r="AJ1557" s="20">
        <v>0.4</v>
      </c>
      <c r="AK1557" s="20">
        <v>1.6</v>
      </c>
      <c r="AL1557" s="20">
        <v>7.9</v>
      </c>
      <c r="AM1557" s="20">
        <v>3.2</v>
      </c>
      <c r="AN1557" s="20">
        <v>1.1000000000000001</v>
      </c>
      <c r="AO1557" s="20">
        <v>1.1000000000000001</v>
      </c>
      <c r="AP1557" s="20">
        <v>0</v>
      </c>
      <c r="AQ1557" s="20">
        <v>5.6</v>
      </c>
      <c r="AR1557" s="20">
        <v>0</v>
      </c>
      <c r="AS1557" s="20">
        <v>1</v>
      </c>
      <c r="AT1557" s="20">
        <v>1</v>
      </c>
      <c r="AU1557" s="20">
        <v>1</v>
      </c>
      <c r="AV1557" s="20">
        <v>1</v>
      </c>
      <c r="AW1557" s="20">
        <v>1</v>
      </c>
      <c r="AX1557" s="20">
        <v>1</v>
      </c>
      <c r="AY1557" s="20">
        <v>1</v>
      </c>
      <c r="AZ1557" s="20">
        <v>1</v>
      </c>
      <c r="BA1557" s="20">
        <v>1</v>
      </c>
      <c r="BB1557" s="20">
        <v>1</v>
      </c>
      <c r="BC1557" s="20">
        <v>1</v>
      </c>
      <c r="BD1557" s="20">
        <v>1</v>
      </c>
      <c r="BE1557" s="20">
        <v>1</v>
      </c>
      <c r="BF1557" s="20">
        <v>1</v>
      </c>
      <c r="BG1557" s="20">
        <v>1</v>
      </c>
      <c r="BH1557" s="20">
        <v>1</v>
      </c>
      <c r="BI1557" s="20">
        <v>1</v>
      </c>
      <c r="BJ1557" s="20">
        <v>1</v>
      </c>
      <c r="BK1557" s="20">
        <v>1</v>
      </c>
      <c r="BL1557" s="20">
        <v>1</v>
      </c>
      <c r="BM1557" s="20">
        <v>1</v>
      </c>
      <c r="BN1557" s="20">
        <v>1</v>
      </c>
      <c r="BO1557" s="20">
        <v>1</v>
      </c>
      <c r="BP1557" s="20">
        <v>1</v>
      </c>
      <c r="BQ1557" s="20">
        <v>1</v>
      </c>
      <c r="BR1557" s="20">
        <v>1</v>
      </c>
      <c r="BS1557" s="20">
        <v>1</v>
      </c>
      <c r="BT1557" s="20">
        <v>1</v>
      </c>
      <c r="BU1557" s="20">
        <v>1</v>
      </c>
      <c r="BV1557" s="20">
        <v>1</v>
      </c>
      <c r="BW1557" s="20">
        <v>1</v>
      </c>
    </row>
    <row r="1558" spans="1:75" s="20" customFormat="1" x14ac:dyDescent="0.25">
      <c r="A1558" s="20">
        <v>2449000</v>
      </c>
      <c r="B1558" s="20">
        <v>1</v>
      </c>
      <c r="C1558" s="4">
        <v>38808</v>
      </c>
      <c r="D1558" s="20">
        <v>1</v>
      </c>
      <c r="E1558" s="20">
        <v>24.3</v>
      </c>
      <c r="F1558" s="20">
        <v>49.8</v>
      </c>
      <c r="G1558" s="20">
        <v>9</v>
      </c>
      <c r="H1558" s="20">
        <v>5</v>
      </c>
      <c r="I1558" s="20">
        <v>1</v>
      </c>
      <c r="J1558" s="20">
        <v>1</v>
      </c>
      <c r="K1558" s="20">
        <v>1</v>
      </c>
      <c r="N1558" s="20">
        <v>0</v>
      </c>
      <c r="O1558" s="20">
        <v>0</v>
      </c>
      <c r="P1558" s="20">
        <v>0</v>
      </c>
      <c r="Q1558" s="20">
        <v>0.5</v>
      </c>
      <c r="R1558" s="20">
        <v>0</v>
      </c>
      <c r="S1558" s="20">
        <v>0</v>
      </c>
      <c r="T1558" s="20">
        <v>0.8</v>
      </c>
      <c r="U1558" s="20">
        <v>0</v>
      </c>
      <c r="V1558" s="20">
        <v>24.3</v>
      </c>
      <c r="W1558" s="20">
        <v>21.9</v>
      </c>
      <c r="X1558" s="20">
        <v>2.2999999999999998</v>
      </c>
      <c r="Y1558" s="20">
        <v>0</v>
      </c>
      <c r="Z1558" s="20">
        <v>0</v>
      </c>
      <c r="AA1558" s="20">
        <v>0</v>
      </c>
      <c r="AB1558" s="20">
        <v>0</v>
      </c>
      <c r="AC1558" s="20">
        <v>0</v>
      </c>
      <c r="AD1558" s="20">
        <v>0</v>
      </c>
      <c r="AE1558" s="20">
        <v>0</v>
      </c>
      <c r="AF1558" s="20">
        <v>0</v>
      </c>
      <c r="AG1558" s="20">
        <v>0</v>
      </c>
      <c r="AH1558" s="20">
        <v>0</v>
      </c>
      <c r="AI1558" s="20">
        <v>0</v>
      </c>
      <c r="AJ1558" s="20">
        <v>0</v>
      </c>
      <c r="AK1558" s="20">
        <v>0</v>
      </c>
      <c r="AL1558" s="20">
        <v>0</v>
      </c>
      <c r="AM1558" s="20">
        <v>0</v>
      </c>
      <c r="AN1558" s="20">
        <v>0</v>
      </c>
      <c r="AO1558" s="20">
        <v>0</v>
      </c>
      <c r="AP1558" s="20">
        <v>0</v>
      </c>
      <c r="AQ1558" s="20">
        <v>0</v>
      </c>
      <c r="AS1558" s="20">
        <v>1</v>
      </c>
      <c r="AT1558" s="20">
        <v>1</v>
      </c>
      <c r="AU1558" s="20">
        <v>1</v>
      </c>
      <c r="AV1558" s="20">
        <v>1</v>
      </c>
      <c r="AW1558" s="20">
        <v>1</v>
      </c>
      <c r="AX1558" s="20">
        <v>1</v>
      </c>
      <c r="AY1558" s="20">
        <v>1</v>
      </c>
      <c r="AZ1558" s="20">
        <v>1</v>
      </c>
      <c r="BA1558" s="20">
        <v>1</v>
      </c>
      <c r="BB1558" s="20">
        <v>1</v>
      </c>
      <c r="BC1558" s="20">
        <v>1</v>
      </c>
      <c r="BD1558" s="20">
        <v>1</v>
      </c>
      <c r="BE1558" s="20">
        <v>1</v>
      </c>
      <c r="BF1558" s="20">
        <v>1</v>
      </c>
      <c r="BG1558" s="20">
        <v>1</v>
      </c>
      <c r="BH1558" s="20">
        <v>1</v>
      </c>
      <c r="BI1558" s="20">
        <v>1</v>
      </c>
      <c r="BJ1558" s="20">
        <v>1</v>
      </c>
      <c r="BK1558" s="20">
        <v>1</v>
      </c>
      <c r="BL1558" s="20">
        <v>1</v>
      </c>
      <c r="BM1558" s="20">
        <v>1</v>
      </c>
      <c r="BN1558" s="20">
        <v>1</v>
      </c>
      <c r="BO1558" s="20">
        <v>1</v>
      </c>
      <c r="BP1558" s="20">
        <v>1</v>
      </c>
      <c r="BQ1558" s="20">
        <v>1</v>
      </c>
      <c r="BR1558" s="20">
        <v>1</v>
      </c>
      <c r="BS1558" s="20">
        <v>1</v>
      </c>
      <c r="BT1558" s="20">
        <v>1</v>
      </c>
      <c r="BU1558" s="20">
        <v>1</v>
      </c>
      <c r="BV1558" s="20">
        <v>1</v>
      </c>
      <c r="BW1558" s="20">
        <v>0</v>
      </c>
    </row>
    <row r="1559" spans="1:75" s="20" customFormat="1" x14ac:dyDescent="0.25">
      <c r="A1559" s="20">
        <v>2449000</v>
      </c>
      <c r="B1559" s="20">
        <v>1</v>
      </c>
      <c r="C1559" s="4">
        <v>38838</v>
      </c>
      <c r="D1559" s="20">
        <v>1</v>
      </c>
      <c r="E1559" s="20">
        <v>0.3</v>
      </c>
      <c r="F1559" s="20">
        <v>0.9</v>
      </c>
      <c r="G1559" s="20">
        <v>8</v>
      </c>
      <c r="H1559" s="20">
        <v>3</v>
      </c>
      <c r="I1559" s="20">
        <v>1</v>
      </c>
      <c r="J1559" s="20">
        <v>1</v>
      </c>
      <c r="K1559" s="20">
        <v>1</v>
      </c>
      <c r="N1559" s="20">
        <v>0</v>
      </c>
      <c r="O1559" s="20">
        <v>0</v>
      </c>
      <c r="P1559" s="20">
        <v>0</v>
      </c>
      <c r="Q1559" s="20">
        <v>0</v>
      </c>
      <c r="R1559" s="20">
        <v>0</v>
      </c>
      <c r="S1559" s="20">
        <v>0</v>
      </c>
      <c r="T1559" s="20">
        <v>0</v>
      </c>
      <c r="U1559" s="20">
        <v>0.3</v>
      </c>
      <c r="V1559" s="20">
        <v>0</v>
      </c>
      <c r="W1559" s="20">
        <v>0</v>
      </c>
      <c r="X1559" s="20">
        <v>0</v>
      </c>
      <c r="Y1559" s="20">
        <v>0</v>
      </c>
      <c r="Z1559" s="20">
        <v>0</v>
      </c>
      <c r="AA1559" s="20">
        <v>0</v>
      </c>
      <c r="AB1559" s="20">
        <v>0</v>
      </c>
      <c r="AC1559" s="20">
        <v>0</v>
      </c>
      <c r="AD1559" s="20">
        <v>0</v>
      </c>
      <c r="AE1559" s="20">
        <v>0</v>
      </c>
      <c r="AF1559" s="20">
        <v>0</v>
      </c>
      <c r="AG1559" s="20">
        <v>0</v>
      </c>
      <c r="AH1559" s="20">
        <v>0</v>
      </c>
      <c r="AI1559" s="20">
        <v>0.3</v>
      </c>
      <c r="AJ1559" s="20">
        <v>0.3</v>
      </c>
      <c r="AK1559" s="20">
        <v>0</v>
      </c>
      <c r="AL1559" s="20">
        <v>0</v>
      </c>
      <c r="AM1559" s="20">
        <v>0</v>
      </c>
      <c r="AN1559" s="20">
        <v>0</v>
      </c>
      <c r="AO1559" s="20">
        <v>0</v>
      </c>
      <c r="AP1559" s="20">
        <v>0</v>
      </c>
      <c r="AQ1559" s="20">
        <v>0</v>
      </c>
      <c r="AR1559" s="20">
        <v>0</v>
      </c>
      <c r="AS1559" s="20">
        <v>1</v>
      </c>
      <c r="AT1559" s="20">
        <v>1</v>
      </c>
      <c r="AU1559" s="20">
        <v>1</v>
      </c>
      <c r="AV1559" s="20">
        <v>1</v>
      </c>
      <c r="AW1559" s="20">
        <v>1</v>
      </c>
      <c r="AX1559" s="20">
        <v>1</v>
      </c>
      <c r="AY1559" s="20">
        <v>1</v>
      </c>
      <c r="AZ1559" s="20">
        <v>1</v>
      </c>
      <c r="BA1559" s="20">
        <v>1</v>
      </c>
      <c r="BB1559" s="20">
        <v>1</v>
      </c>
      <c r="BC1559" s="20">
        <v>1</v>
      </c>
      <c r="BD1559" s="20">
        <v>1</v>
      </c>
      <c r="BE1559" s="20">
        <v>1</v>
      </c>
      <c r="BF1559" s="20">
        <v>1</v>
      </c>
      <c r="BG1559" s="20">
        <v>1</v>
      </c>
      <c r="BH1559" s="20">
        <v>1</v>
      </c>
      <c r="BI1559" s="20">
        <v>1</v>
      </c>
      <c r="BJ1559" s="20">
        <v>1</v>
      </c>
      <c r="BK1559" s="20">
        <v>1</v>
      </c>
      <c r="BL1559" s="20">
        <v>1</v>
      </c>
      <c r="BM1559" s="20">
        <v>1</v>
      </c>
      <c r="BN1559" s="20">
        <v>1</v>
      </c>
      <c r="BO1559" s="20">
        <v>1</v>
      </c>
      <c r="BP1559" s="20">
        <v>1</v>
      </c>
      <c r="BQ1559" s="20">
        <v>1</v>
      </c>
      <c r="BR1559" s="20">
        <v>1</v>
      </c>
      <c r="BS1559" s="20">
        <v>1</v>
      </c>
      <c r="BT1559" s="20">
        <v>1</v>
      </c>
      <c r="BU1559" s="20">
        <v>1</v>
      </c>
      <c r="BV1559" s="20">
        <v>1</v>
      </c>
      <c r="BW1559" s="20">
        <v>1</v>
      </c>
    </row>
    <row r="1560" spans="1:75" s="20" customFormat="1" x14ac:dyDescent="0.25">
      <c r="A1560" s="20">
        <v>2449000</v>
      </c>
      <c r="B1560" s="20">
        <v>1</v>
      </c>
      <c r="C1560" s="4">
        <v>38869</v>
      </c>
      <c r="D1560" s="20">
        <v>1</v>
      </c>
      <c r="E1560" s="20">
        <v>16.2</v>
      </c>
      <c r="F1560" s="20">
        <v>21</v>
      </c>
      <c r="G1560" s="20">
        <v>26</v>
      </c>
      <c r="H1560" s="20">
        <v>4</v>
      </c>
      <c r="I1560" s="20">
        <v>1</v>
      </c>
      <c r="J1560" s="20">
        <v>1</v>
      </c>
      <c r="K1560" s="20">
        <v>1</v>
      </c>
      <c r="N1560" s="20">
        <v>0</v>
      </c>
      <c r="O1560" s="20">
        <v>0</v>
      </c>
      <c r="P1560" s="20">
        <v>0</v>
      </c>
      <c r="Q1560" s="20">
        <v>0</v>
      </c>
      <c r="R1560" s="20">
        <v>0.3</v>
      </c>
      <c r="S1560" s="20">
        <v>3.9</v>
      </c>
      <c r="T1560" s="20">
        <v>0</v>
      </c>
      <c r="U1560" s="20">
        <v>0</v>
      </c>
      <c r="V1560" s="20">
        <v>0</v>
      </c>
      <c r="W1560" s="20">
        <v>0</v>
      </c>
      <c r="X1560" s="20">
        <v>0</v>
      </c>
      <c r="Y1560" s="20">
        <v>0</v>
      </c>
      <c r="Z1560" s="20">
        <v>0</v>
      </c>
      <c r="AA1560" s="20">
        <v>0</v>
      </c>
      <c r="AB1560" s="20">
        <v>0</v>
      </c>
      <c r="AC1560" s="20">
        <v>0</v>
      </c>
      <c r="AD1560" s="20">
        <v>0</v>
      </c>
      <c r="AE1560" s="20">
        <v>0</v>
      </c>
      <c r="AF1560" s="20">
        <v>0</v>
      </c>
      <c r="AG1560" s="20">
        <v>0</v>
      </c>
      <c r="AH1560" s="20">
        <v>0</v>
      </c>
      <c r="AI1560" s="20">
        <v>0</v>
      </c>
      <c r="AJ1560" s="20">
        <v>0</v>
      </c>
      <c r="AK1560" s="20">
        <v>0</v>
      </c>
      <c r="AL1560" s="20">
        <v>0</v>
      </c>
      <c r="AM1560" s="20">
        <v>16.2</v>
      </c>
      <c r="AN1560" s="20">
        <v>0</v>
      </c>
      <c r="AO1560" s="20">
        <v>0</v>
      </c>
      <c r="AP1560" s="20">
        <v>0.6</v>
      </c>
      <c r="AQ1560" s="20">
        <v>0</v>
      </c>
      <c r="AS1560" s="20">
        <v>1</v>
      </c>
      <c r="AT1560" s="20">
        <v>1</v>
      </c>
      <c r="AU1560" s="20">
        <v>1</v>
      </c>
      <c r="AV1560" s="20">
        <v>1</v>
      </c>
      <c r="AW1560" s="20">
        <v>1</v>
      </c>
      <c r="AX1560" s="20">
        <v>1</v>
      </c>
      <c r="AY1560" s="20">
        <v>1</v>
      </c>
      <c r="AZ1560" s="20">
        <v>1</v>
      </c>
      <c r="BA1560" s="20">
        <v>1</v>
      </c>
      <c r="BB1560" s="20">
        <v>1</v>
      </c>
      <c r="BC1560" s="20">
        <v>1</v>
      </c>
      <c r="BD1560" s="20">
        <v>1</v>
      </c>
      <c r="BE1560" s="20">
        <v>1</v>
      </c>
      <c r="BF1560" s="20">
        <v>1</v>
      </c>
      <c r="BG1560" s="20">
        <v>1</v>
      </c>
      <c r="BH1560" s="20">
        <v>1</v>
      </c>
      <c r="BI1560" s="20">
        <v>1</v>
      </c>
      <c r="BJ1560" s="20">
        <v>1</v>
      </c>
      <c r="BK1560" s="20">
        <v>1</v>
      </c>
      <c r="BL1560" s="20">
        <v>1</v>
      </c>
      <c r="BM1560" s="20">
        <v>1</v>
      </c>
      <c r="BN1560" s="20">
        <v>1</v>
      </c>
      <c r="BO1560" s="20">
        <v>1</v>
      </c>
      <c r="BP1560" s="20">
        <v>1</v>
      </c>
      <c r="BQ1560" s="20">
        <v>1</v>
      </c>
      <c r="BR1560" s="20">
        <v>1</v>
      </c>
      <c r="BS1560" s="20">
        <v>1</v>
      </c>
      <c r="BT1560" s="20">
        <v>1</v>
      </c>
      <c r="BU1560" s="20">
        <v>1</v>
      </c>
      <c r="BV1560" s="20">
        <v>1</v>
      </c>
      <c r="BW1560" s="20">
        <v>0</v>
      </c>
    </row>
    <row r="1561" spans="1:75" s="20" customFormat="1" x14ac:dyDescent="0.25">
      <c r="A1561" s="20">
        <v>2449000</v>
      </c>
      <c r="B1561" s="20">
        <v>1</v>
      </c>
      <c r="C1561" s="4">
        <v>38899</v>
      </c>
      <c r="D1561" s="20">
        <v>1</v>
      </c>
      <c r="E1561" s="20">
        <v>38.700000000000003</v>
      </c>
      <c r="F1561" s="20">
        <v>43.9</v>
      </c>
      <c r="G1561" s="20">
        <v>10</v>
      </c>
      <c r="H1561" s="20">
        <v>3</v>
      </c>
      <c r="I1561" s="20">
        <v>1</v>
      </c>
      <c r="J1561" s="20">
        <v>1</v>
      </c>
      <c r="K1561" s="20">
        <v>1</v>
      </c>
      <c r="N1561" s="20">
        <v>0</v>
      </c>
      <c r="O1561" s="20">
        <v>0</v>
      </c>
      <c r="P1561" s="20">
        <v>0</v>
      </c>
      <c r="Q1561" s="20">
        <v>0</v>
      </c>
      <c r="R1561" s="20">
        <v>0</v>
      </c>
      <c r="S1561" s="20">
        <v>0</v>
      </c>
      <c r="T1561" s="20">
        <v>0</v>
      </c>
      <c r="U1561" s="20">
        <v>0</v>
      </c>
      <c r="V1561" s="20">
        <v>0</v>
      </c>
      <c r="W1561" s="20">
        <v>38.700000000000003</v>
      </c>
      <c r="X1561" s="20">
        <v>0</v>
      </c>
      <c r="Y1561" s="20">
        <v>0</v>
      </c>
      <c r="Z1561" s="20">
        <v>0</v>
      </c>
      <c r="AA1561" s="20">
        <v>0</v>
      </c>
      <c r="AB1561" s="20">
        <v>0</v>
      </c>
      <c r="AC1561" s="20">
        <v>0</v>
      </c>
      <c r="AD1561" s="20">
        <v>0</v>
      </c>
      <c r="AE1561" s="20">
        <v>0</v>
      </c>
      <c r="AF1561" s="20">
        <v>0</v>
      </c>
      <c r="AG1561" s="20">
        <v>0</v>
      </c>
      <c r="AH1561" s="20">
        <v>0</v>
      </c>
      <c r="AI1561" s="20">
        <v>0</v>
      </c>
      <c r="AJ1561" s="20">
        <v>0</v>
      </c>
      <c r="AK1561" s="20">
        <v>0</v>
      </c>
      <c r="AL1561" s="20">
        <v>0</v>
      </c>
      <c r="AM1561" s="20">
        <v>0</v>
      </c>
      <c r="AN1561" s="20">
        <v>0</v>
      </c>
      <c r="AO1561" s="20">
        <v>0.1</v>
      </c>
      <c r="AP1561" s="20">
        <v>5.0999999999999996</v>
      </c>
      <c r="AQ1561" s="20">
        <v>0</v>
      </c>
      <c r="AR1561" s="20">
        <v>0</v>
      </c>
      <c r="AS1561" s="20">
        <v>1</v>
      </c>
      <c r="AT1561" s="20">
        <v>1</v>
      </c>
      <c r="AU1561" s="20">
        <v>1</v>
      </c>
      <c r="AV1561" s="20">
        <v>1</v>
      </c>
      <c r="AW1561" s="20">
        <v>1</v>
      </c>
      <c r="AX1561" s="20">
        <v>1</v>
      </c>
      <c r="AY1561" s="20">
        <v>1</v>
      </c>
      <c r="AZ1561" s="20">
        <v>1</v>
      </c>
      <c r="BA1561" s="20">
        <v>1</v>
      </c>
      <c r="BB1561" s="20">
        <v>1</v>
      </c>
      <c r="BC1561" s="20">
        <v>1</v>
      </c>
      <c r="BD1561" s="20">
        <v>1</v>
      </c>
      <c r="BE1561" s="20">
        <v>1</v>
      </c>
      <c r="BF1561" s="20">
        <v>1</v>
      </c>
      <c r="BG1561" s="20">
        <v>1</v>
      </c>
      <c r="BH1561" s="20">
        <v>1</v>
      </c>
      <c r="BI1561" s="20">
        <v>1</v>
      </c>
      <c r="BJ1561" s="20">
        <v>1</v>
      </c>
      <c r="BK1561" s="20">
        <v>1</v>
      </c>
      <c r="BL1561" s="20">
        <v>1</v>
      </c>
      <c r="BM1561" s="20">
        <v>1</v>
      </c>
      <c r="BN1561" s="20">
        <v>1</v>
      </c>
      <c r="BO1561" s="20">
        <v>1</v>
      </c>
      <c r="BP1561" s="20">
        <v>1</v>
      </c>
      <c r="BQ1561" s="20">
        <v>1</v>
      </c>
      <c r="BR1561" s="20">
        <v>1</v>
      </c>
      <c r="BS1561" s="20">
        <v>1</v>
      </c>
      <c r="BT1561" s="20">
        <v>1</v>
      </c>
      <c r="BU1561" s="20">
        <v>1</v>
      </c>
      <c r="BV1561" s="20">
        <v>1</v>
      </c>
      <c r="BW1561" s="20">
        <v>1</v>
      </c>
    </row>
    <row r="1562" spans="1:75" s="20" customFormat="1" x14ac:dyDescent="0.25">
      <c r="A1562" s="20">
        <v>2449000</v>
      </c>
      <c r="B1562" s="20">
        <v>1</v>
      </c>
      <c r="C1562" s="4">
        <v>38930</v>
      </c>
      <c r="D1562" s="20">
        <v>1</v>
      </c>
      <c r="E1562" s="20">
        <v>9.6</v>
      </c>
      <c r="F1562" s="20">
        <v>32.799999999999997</v>
      </c>
      <c r="G1562" s="20">
        <v>19</v>
      </c>
      <c r="H1562" s="20">
        <v>7</v>
      </c>
      <c r="I1562" s="20">
        <v>1</v>
      </c>
      <c r="J1562" s="20">
        <v>1</v>
      </c>
      <c r="K1562" s="20">
        <v>1</v>
      </c>
      <c r="N1562" s="20">
        <v>4.3</v>
      </c>
      <c r="O1562" s="20">
        <v>2.7</v>
      </c>
      <c r="P1562" s="20">
        <v>0</v>
      </c>
      <c r="Q1562" s="20">
        <v>0</v>
      </c>
      <c r="R1562" s="20">
        <v>0</v>
      </c>
      <c r="S1562" s="20">
        <v>0</v>
      </c>
      <c r="T1562" s="20">
        <v>0</v>
      </c>
      <c r="U1562" s="20">
        <v>0</v>
      </c>
      <c r="V1562" s="20">
        <v>0</v>
      </c>
      <c r="W1562" s="20">
        <v>0</v>
      </c>
      <c r="X1562" s="20">
        <v>0</v>
      </c>
      <c r="Y1562" s="20">
        <v>0</v>
      </c>
      <c r="Z1562" s="20">
        <v>0</v>
      </c>
      <c r="AA1562" s="20">
        <v>0</v>
      </c>
      <c r="AB1562" s="20">
        <v>0</v>
      </c>
      <c r="AC1562" s="20">
        <v>0</v>
      </c>
      <c r="AD1562" s="20">
        <v>5.7</v>
      </c>
      <c r="AE1562" s="20">
        <v>0</v>
      </c>
      <c r="AF1562" s="20">
        <v>9.6</v>
      </c>
      <c r="AG1562" s="20">
        <v>1.6</v>
      </c>
      <c r="AH1562" s="20">
        <v>0</v>
      </c>
      <c r="AI1562" s="20">
        <v>0</v>
      </c>
      <c r="AJ1562" s="20">
        <v>0</v>
      </c>
      <c r="AK1562" s="20">
        <v>0</v>
      </c>
      <c r="AL1562" s="20">
        <v>0</v>
      </c>
      <c r="AM1562" s="20">
        <v>0</v>
      </c>
      <c r="AN1562" s="20">
        <v>3.1</v>
      </c>
      <c r="AO1562" s="20">
        <v>0</v>
      </c>
      <c r="AP1562" s="20">
        <v>0</v>
      </c>
      <c r="AQ1562" s="20">
        <v>0</v>
      </c>
      <c r="AR1562" s="20">
        <v>5.8</v>
      </c>
      <c r="AS1562" s="20">
        <v>1</v>
      </c>
      <c r="AT1562" s="20">
        <v>1</v>
      </c>
      <c r="AU1562" s="20">
        <v>1</v>
      </c>
      <c r="AV1562" s="20">
        <v>1</v>
      </c>
      <c r="AW1562" s="20">
        <v>1</v>
      </c>
      <c r="AX1562" s="20">
        <v>1</v>
      </c>
      <c r="AY1562" s="20">
        <v>1</v>
      </c>
      <c r="AZ1562" s="20">
        <v>1</v>
      </c>
      <c r="BA1562" s="20">
        <v>1</v>
      </c>
      <c r="BB1562" s="20">
        <v>1</v>
      </c>
      <c r="BC1562" s="20">
        <v>1</v>
      </c>
      <c r="BD1562" s="20">
        <v>1</v>
      </c>
      <c r="BE1562" s="20">
        <v>1</v>
      </c>
      <c r="BF1562" s="20">
        <v>1</v>
      </c>
      <c r="BG1562" s="20">
        <v>1</v>
      </c>
      <c r="BH1562" s="20">
        <v>1</v>
      </c>
      <c r="BI1562" s="20">
        <v>1</v>
      </c>
      <c r="BJ1562" s="20">
        <v>1</v>
      </c>
      <c r="BK1562" s="20">
        <v>1</v>
      </c>
      <c r="BL1562" s="20">
        <v>1</v>
      </c>
      <c r="BM1562" s="20">
        <v>1</v>
      </c>
      <c r="BN1562" s="20">
        <v>1</v>
      </c>
      <c r="BO1562" s="20">
        <v>1</v>
      </c>
      <c r="BP1562" s="20">
        <v>1</v>
      </c>
      <c r="BQ1562" s="20">
        <v>1</v>
      </c>
      <c r="BR1562" s="20">
        <v>1</v>
      </c>
      <c r="BS1562" s="20">
        <v>1</v>
      </c>
      <c r="BT1562" s="20">
        <v>1</v>
      </c>
      <c r="BU1562" s="20">
        <v>1</v>
      </c>
      <c r="BV1562" s="20">
        <v>1</v>
      </c>
      <c r="BW1562" s="20">
        <v>1</v>
      </c>
    </row>
    <row r="1563" spans="1:75" s="20" customFormat="1" x14ac:dyDescent="0.25">
      <c r="A1563" s="20">
        <v>2449000</v>
      </c>
      <c r="B1563" s="20">
        <v>1</v>
      </c>
      <c r="C1563" s="4">
        <v>38961</v>
      </c>
      <c r="D1563" s="20">
        <v>1</v>
      </c>
      <c r="E1563" s="20">
        <v>53.3</v>
      </c>
      <c r="F1563" s="20">
        <v>158.69999999999999</v>
      </c>
      <c r="G1563" s="20">
        <v>2</v>
      </c>
      <c r="H1563" s="20">
        <v>9</v>
      </c>
      <c r="I1563" s="20">
        <v>1</v>
      </c>
      <c r="J1563" s="20">
        <v>1</v>
      </c>
      <c r="K1563" s="20">
        <v>1</v>
      </c>
      <c r="N1563" s="20">
        <v>15.9</v>
      </c>
      <c r="O1563" s="20">
        <v>53.3</v>
      </c>
      <c r="P1563" s="20">
        <v>0</v>
      </c>
      <c r="Q1563" s="20">
        <v>0</v>
      </c>
      <c r="R1563" s="20">
        <v>0</v>
      </c>
      <c r="S1563" s="20">
        <v>0</v>
      </c>
      <c r="T1563" s="20">
        <v>0</v>
      </c>
      <c r="U1563" s="20">
        <v>0</v>
      </c>
      <c r="V1563" s="20">
        <v>0</v>
      </c>
      <c r="W1563" s="20">
        <v>0</v>
      </c>
      <c r="X1563" s="20">
        <v>0</v>
      </c>
      <c r="Y1563" s="20">
        <v>0</v>
      </c>
      <c r="Z1563" s="20">
        <v>0</v>
      </c>
      <c r="AA1563" s="20">
        <v>0</v>
      </c>
      <c r="AB1563" s="20">
        <v>0</v>
      </c>
      <c r="AC1563" s="20">
        <v>12.3</v>
      </c>
      <c r="AD1563" s="20">
        <v>40.799999999999997</v>
      </c>
      <c r="AE1563" s="20">
        <v>1.4</v>
      </c>
      <c r="AF1563" s="20">
        <v>0</v>
      </c>
      <c r="AG1563" s="20">
        <v>0</v>
      </c>
      <c r="AH1563" s="20">
        <v>23</v>
      </c>
      <c r="AI1563" s="20">
        <v>0</v>
      </c>
      <c r="AJ1563" s="20">
        <v>0</v>
      </c>
      <c r="AK1563" s="20">
        <v>3.3</v>
      </c>
      <c r="AL1563" s="20">
        <v>0</v>
      </c>
      <c r="AM1563" s="20">
        <v>0</v>
      </c>
      <c r="AN1563" s="20">
        <v>0</v>
      </c>
      <c r="AO1563" s="20">
        <v>0</v>
      </c>
      <c r="AP1563" s="20">
        <v>0.8</v>
      </c>
      <c r="AQ1563" s="20">
        <v>7.9</v>
      </c>
      <c r="AS1563" s="20">
        <v>1</v>
      </c>
      <c r="AT1563" s="20">
        <v>1</v>
      </c>
      <c r="AU1563" s="20">
        <v>1</v>
      </c>
      <c r="AV1563" s="20">
        <v>1</v>
      </c>
      <c r="AW1563" s="20">
        <v>1</v>
      </c>
      <c r="AX1563" s="20">
        <v>1</v>
      </c>
      <c r="AY1563" s="20">
        <v>1</v>
      </c>
      <c r="AZ1563" s="20">
        <v>1</v>
      </c>
      <c r="BA1563" s="20">
        <v>1</v>
      </c>
      <c r="BB1563" s="20">
        <v>1</v>
      </c>
      <c r="BC1563" s="20">
        <v>1</v>
      </c>
      <c r="BD1563" s="20">
        <v>1</v>
      </c>
      <c r="BE1563" s="20">
        <v>1</v>
      </c>
      <c r="BF1563" s="20">
        <v>1</v>
      </c>
      <c r="BG1563" s="20">
        <v>1</v>
      </c>
      <c r="BH1563" s="20">
        <v>1</v>
      </c>
      <c r="BI1563" s="20">
        <v>1</v>
      </c>
      <c r="BJ1563" s="20">
        <v>1</v>
      </c>
      <c r="BK1563" s="20">
        <v>1</v>
      </c>
      <c r="BL1563" s="20">
        <v>1</v>
      </c>
      <c r="BM1563" s="20">
        <v>1</v>
      </c>
      <c r="BN1563" s="20">
        <v>1</v>
      </c>
      <c r="BO1563" s="20">
        <v>1</v>
      </c>
      <c r="BP1563" s="20">
        <v>1</v>
      </c>
      <c r="BQ1563" s="20">
        <v>1</v>
      </c>
      <c r="BR1563" s="20">
        <v>1</v>
      </c>
      <c r="BS1563" s="20">
        <v>1</v>
      </c>
      <c r="BT1563" s="20">
        <v>1</v>
      </c>
      <c r="BU1563" s="20">
        <v>1</v>
      </c>
      <c r="BV1563" s="20">
        <v>1</v>
      </c>
      <c r="BW1563" s="20">
        <v>0</v>
      </c>
    </row>
    <row r="1564" spans="1:75" s="20" customFormat="1" x14ac:dyDescent="0.25">
      <c r="A1564" s="20">
        <v>2449000</v>
      </c>
      <c r="B1564" s="20">
        <v>1</v>
      </c>
      <c r="C1564" s="4">
        <v>38991</v>
      </c>
      <c r="D1564" s="20">
        <v>1</v>
      </c>
      <c r="E1564" s="20">
        <v>19.2</v>
      </c>
      <c r="F1564" s="20">
        <v>54.5</v>
      </c>
      <c r="G1564" s="20">
        <v>13</v>
      </c>
      <c r="H1564" s="20">
        <v>6</v>
      </c>
      <c r="I1564" s="20">
        <v>1</v>
      </c>
      <c r="J1564" s="20">
        <v>1</v>
      </c>
      <c r="K1564" s="20">
        <v>1</v>
      </c>
      <c r="N1564" s="20">
        <v>0</v>
      </c>
      <c r="O1564" s="20">
        <v>10.9</v>
      </c>
      <c r="P1564" s="20">
        <v>0</v>
      </c>
      <c r="Q1564" s="20">
        <v>0</v>
      </c>
      <c r="R1564" s="20">
        <v>0</v>
      </c>
      <c r="S1564" s="20">
        <v>10.9</v>
      </c>
      <c r="T1564" s="20">
        <v>0</v>
      </c>
      <c r="U1564" s="20">
        <v>0</v>
      </c>
      <c r="V1564" s="20">
        <v>0</v>
      </c>
      <c r="W1564" s="20">
        <v>0</v>
      </c>
      <c r="X1564" s="20">
        <v>0</v>
      </c>
      <c r="Y1564" s="20">
        <v>12</v>
      </c>
      <c r="Z1564" s="20">
        <v>19.2</v>
      </c>
      <c r="AA1564" s="20">
        <v>0</v>
      </c>
      <c r="AB1564" s="20">
        <v>0</v>
      </c>
      <c r="AC1564" s="20">
        <v>0</v>
      </c>
      <c r="AD1564" s="20">
        <v>0.4</v>
      </c>
      <c r="AE1564" s="20">
        <v>0</v>
      </c>
      <c r="AF1564" s="20">
        <v>1.1000000000000001</v>
      </c>
      <c r="AG1564" s="20">
        <v>0</v>
      </c>
      <c r="AH1564" s="20">
        <v>0</v>
      </c>
      <c r="AI1564" s="20">
        <v>0</v>
      </c>
      <c r="AJ1564" s="20">
        <v>0</v>
      </c>
      <c r="AK1564" s="20">
        <v>0</v>
      </c>
      <c r="AL1564" s="20">
        <v>0</v>
      </c>
      <c r="AM1564" s="20">
        <v>0</v>
      </c>
      <c r="AN1564" s="20">
        <v>0</v>
      </c>
      <c r="AO1564" s="20">
        <v>0</v>
      </c>
      <c r="AP1564" s="20">
        <v>0</v>
      </c>
      <c r="AQ1564" s="20">
        <v>0</v>
      </c>
      <c r="AR1564" s="20">
        <v>0</v>
      </c>
      <c r="AS1564" s="20">
        <v>1</v>
      </c>
      <c r="AT1564" s="20">
        <v>1</v>
      </c>
      <c r="AU1564" s="20">
        <v>1</v>
      </c>
      <c r="AV1564" s="20">
        <v>1</v>
      </c>
      <c r="AW1564" s="20">
        <v>1</v>
      </c>
      <c r="AX1564" s="20">
        <v>1</v>
      </c>
      <c r="AY1564" s="20">
        <v>1</v>
      </c>
      <c r="AZ1564" s="20">
        <v>1</v>
      </c>
      <c r="BA1564" s="20">
        <v>1</v>
      </c>
      <c r="BB1564" s="20">
        <v>1</v>
      </c>
      <c r="BC1564" s="20">
        <v>1</v>
      </c>
      <c r="BD1564" s="20">
        <v>1</v>
      </c>
      <c r="BE1564" s="20">
        <v>1</v>
      </c>
      <c r="BF1564" s="20">
        <v>1</v>
      </c>
      <c r="BG1564" s="20">
        <v>1</v>
      </c>
      <c r="BH1564" s="20">
        <v>1</v>
      </c>
      <c r="BI1564" s="20">
        <v>1</v>
      </c>
      <c r="BJ1564" s="20">
        <v>1</v>
      </c>
      <c r="BK1564" s="20">
        <v>1</v>
      </c>
      <c r="BL1564" s="20">
        <v>1</v>
      </c>
      <c r="BM1564" s="20">
        <v>1</v>
      </c>
      <c r="BN1564" s="20">
        <v>1</v>
      </c>
      <c r="BO1564" s="20">
        <v>1</v>
      </c>
      <c r="BP1564" s="20">
        <v>1</v>
      </c>
      <c r="BQ1564" s="20">
        <v>1</v>
      </c>
      <c r="BR1564" s="20">
        <v>1</v>
      </c>
      <c r="BS1564" s="20">
        <v>1</v>
      </c>
      <c r="BT1564" s="20">
        <v>1</v>
      </c>
      <c r="BU1564" s="20">
        <v>1</v>
      </c>
      <c r="BV1564" s="20">
        <v>1</v>
      </c>
      <c r="BW1564" s="20">
        <v>1</v>
      </c>
    </row>
    <row r="1565" spans="1:75" s="20" customFormat="1" x14ac:dyDescent="0.25">
      <c r="A1565" s="20">
        <v>2449000</v>
      </c>
      <c r="B1565" s="20">
        <v>1</v>
      </c>
      <c r="C1565" s="4">
        <v>39022</v>
      </c>
      <c r="D1565" s="20">
        <v>1</v>
      </c>
      <c r="E1565" s="20">
        <v>59.2</v>
      </c>
      <c r="F1565" s="20">
        <v>143.4</v>
      </c>
      <c r="G1565" s="20">
        <v>29</v>
      </c>
      <c r="H1565" s="20">
        <v>14</v>
      </c>
      <c r="I1565" s="20">
        <v>1</v>
      </c>
      <c r="J1565" s="20">
        <v>1</v>
      </c>
      <c r="K1565" s="20">
        <v>1</v>
      </c>
      <c r="N1565" s="20">
        <v>0</v>
      </c>
      <c r="O1565" s="20">
        <v>0.8</v>
      </c>
      <c r="P1565" s="20">
        <v>23.6</v>
      </c>
      <c r="Q1565" s="20">
        <v>0</v>
      </c>
      <c r="R1565" s="20">
        <v>0</v>
      </c>
      <c r="S1565" s="20">
        <v>0</v>
      </c>
      <c r="T1565" s="20">
        <v>3.3</v>
      </c>
      <c r="U1565" s="20">
        <v>0</v>
      </c>
      <c r="V1565" s="20">
        <v>0</v>
      </c>
      <c r="W1565" s="20">
        <v>0.7</v>
      </c>
      <c r="X1565" s="20">
        <v>0</v>
      </c>
      <c r="Y1565" s="20">
        <v>0</v>
      </c>
      <c r="Z1565" s="20">
        <v>3.9</v>
      </c>
      <c r="AA1565" s="20">
        <v>0</v>
      </c>
      <c r="AB1565" s="20">
        <v>0</v>
      </c>
      <c r="AC1565" s="20">
        <v>0</v>
      </c>
      <c r="AD1565" s="20">
        <v>0</v>
      </c>
      <c r="AE1565" s="20">
        <v>0</v>
      </c>
      <c r="AF1565" s="20">
        <v>6.9</v>
      </c>
      <c r="AG1565" s="20">
        <v>12.1</v>
      </c>
      <c r="AH1565" s="20">
        <v>6.8</v>
      </c>
      <c r="AI1565" s="20">
        <v>0</v>
      </c>
      <c r="AJ1565" s="20">
        <v>0.9</v>
      </c>
      <c r="AK1565" s="20">
        <v>0</v>
      </c>
      <c r="AL1565" s="20">
        <v>0</v>
      </c>
      <c r="AM1565" s="20">
        <v>16.399999999999999</v>
      </c>
      <c r="AN1565" s="20">
        <v>0.8</v>
      </c>
      <c r="AO1565" s="20">
        <v>2.1</v>
      </c>
      <c r="AP1565" s="20">
        <v>59.2</v>
      </c>
      <c r="AQ1565" s="20">
        <v>5.9</v>
      </c>
      <c r="AS1565" s="20">
        <v>1</v>
      </c>
      <c r="AT1565" s="20">
        <v>1</v>
      </c>
      <c r="AU1565" s="20">
        <v>1</v>
      </c>
      <c r="AV1565" s="20">
        <v>1</v>
      </c>
      <c r="AW1565" s="20">
        <v>1</v>
      </c>
      <c r="AX1565" s="20">
        <v>1</v>
      </c>
      <c r="AY1565" s="20">
        <v>1</v>
      </c>
      <c r="AZ1565" s="20">
        <v>1</v>
      </c>
      <c r="BA1565" s="20">
        <v>1</v>
      </c>
      <c r="BB1565" s="20">
        <v>1</v>
      </c>
      <c r="BC1565" s="20">
        <v>1</v>
      </c>
      <c r="BD1565" s="20">
        <v>1</v>
      </c>
      <c r="BE1565" s="20">
        <v>1</v>
      </c>
      <c r="BF1565" s="20">
        <v>1</v>
      </c>
      <c r="BG1565" s="20">
        <v>1</v>
      </c>
      <c r="BH1565" s="20">
        <v>1</v>
      </c>
      <c r="BI1565" s="20">
        <v>1</v>
      </c>
      <c r="BJ1565" s="20">
        <v>1</v>
      </c>
      <c r="BK1565" s="20">
        <v>1</v>
      </c>
      <c r="BL1565" s="20">
        <v>1</v>
      </c>
      <c r="BM1565" s="20">
        <v>1</v>
      </c>
      <c r="BN1565" s="20">
        <v>1</v>
      </c>
      <c r="BO1565" s="20">
        <v>1</v>
      </c>
      <c r="BP1565" s="20">
        <v>1</v>
      </c>
      <c r="BQ1565" s="20">
        <v>1</v>
      </c>
      <c r="BR1565" s="20">
        <v>1</v>
      </c>
      <c r="BS1565" s="20">
        <v>1</v>
      </c>
      <c r="BT1565" s="20">
        <v>1</v>
      </c>
      <c r="BU1565" s="20">
        <v>1</v>
      </c>
      <c r="BV1565" s="20">
        <v>1</v>
      </c>
      <c r="BW1565" s="20">
        <v>0</v>
      </c>
    </row>
    <row r="1566" spans="1:75" s="21" customFormat="1" x14ac:dyDescent="0.25">
      <c r="A1566" s="21">
        <v>2449000</v>
      </c>
      <c r="B1566" s="21">
        <v>1</v>
      </c>
      <c r="C1566" s="22">
        <v>39052</v>
      </c>
      <c r="D1566" s="21">
        <v>1</v>
      </c>
      <c r="E1566" s="21">
        <v>21.6</v>
      </c>
      <c r="F1566" s="21">
        <v>57.2</v>
      </c>
      <c r="G1566" s="21">
        <v>24</v>
      </c>
      <c r="H1566" s="21">
        <v>9</v>
      </c>
      <c r="I1566" s="21">
        <v>1</v>
      </c>
      <c r="J1566" s="21">
        <v>1</v>
      </c>
      <c r="K1566" s="21">
        <v>1</v>
      </c>
      <c r="N1566" s="21">
        <v>1.2</v>
      </c>
      <c r="O1566" s="21">
        <v>0</v>
      </c>
      <c r="P1566" s="21">
        <v>0</v>
      </c>
      <c r="Q1566" s="21">
        <v>16.5</v>
      </c>
      <c r="R1566" s="21">
        <v>0</v>
      </c>
      <c r="S1566" s="21">
        <v>0</v>
      </c>
      <c r="T1566" s="21">
        <v>12.1</v>
      </c>
      <c r="U1566" s="21">
        <v>0</v>
      </c>
      <c r="V1566" s="21">
        <v>0</v>
      </c>
      <c r="W1566" s="21">
        <v>0</v>
      </c>
      <c r="X1566" s="21">
        <v>0</v>
      </c>
      <c r="Y1566" s="21">
        <v>0</v>
      </c>
      <c r="Z1566" s="21">
        <v>0</v>
      </c>
      <c r="AA1566" s="21">
        <v>0</v>
      </c>
      <c r="AB1566" s="21">
        <v>0</v>
      </c>
      <c r="AC1566" s="21">
        <v>0</v>
      </c>
      <c r="AD1566" s="21">
        <v>0</v>
      </c>
      <c r="AE1566" s="21">
        <v>0</v>
      </c>
      <c r="AF1566" s="21">
        <v>0</v>
      </c>
      <c r="AG1566" s="21">
        <v>0.3</v>
      </c>
      <c r="AH1566" s="21">
        <v>0.8</v>
      </c>
      <c r="AI1566" s="21">
        <v>0.5</v>
      </c>
      <c r="AJ1566" s="21">
        <v>0</v>
      </c>
      <c r="AK1566" s="21">
        <v>21.6</v>
      </c>
      <c r="AL1566" s="21">
        <v>2.9</v>
      </c>
      <c r="AM1566" s="21">
        <v>1.3</v>
      </c>
      <c r="AN1566" s="21">
        <v>0</v>
      </c>
      <c r="AO1566" s="21">
        <v>0</v>
      </c>
      <c r="AP1566" s="21">
        <v>0</v>
      </c>
      <c r="AQ1566" s="21">
        <v>0</v>
      </c>
      <c r="AR1566" s="21">
        <v>0</v>
      </c>
      <c r="AS1566" s="21">
        <v>1</v>
      </c>
      <c r="AT1566" s="21">
        <v>1</v>
      </c>
      <c r="AU1566" s="21">
        <v>1</v>
      </c>
      <c r="AV1566" s="21">
        <v>1</v>
      </c>
      <c r="AW1566" s="21">
        <v>1</v>
      </c>
      <c r="AX1566" s="21">
        <v>1</v>
      </c>
      <c r="AY1566" s="21">
        <v>1</v>
      </c>
      <c r="AZ1566" s="21">
        <v>1</v>
      </c>
      <c r="BA1566" s="21">
        <v>1</v>
      </c>
      <c r="BB1566" s="21">
        <v>1</v>
      </c>
      <c r="BC1566" s="21">
        <v>1</v>
      </c>
      <c r="BD1566" s="21">
        <v>1</v>
      </c>
      <c r="BE1566" s="21">
        <v>1</v>
      </c>
      <c r="BF1566" s="21">
        <v>1</v>
      </c>
      <c r="BG1566" s="21">
        <v>1</v>
      </c>
      <c r="BH1566" s="21">
        <v>1</v>
      </c>
      <c r="BI1566" s="21">
        <v>1</v>
      </c>
      <c r="BJ1566" s="21">
        <v>1</v>
      </c>
      <c r="BK1566" s="21">
        <v>1</v>
      </c>
      <c r="BL1566" s="21">
        <v>1</v>
      </c>
      <c r="BM1566" s="21">
        <v>1</v>
      </c>
      <c r="BN1566" s="21">
        <v>1</v>
      </c>
      <c r="BO1566" s="21">
        <v>1</v>
      </c>
      <c r="BP1566" s="21">
        <v>1</v>
      </c>
      <c r="BQ1566" s="21">
        <v>1</v>
      </c>
      <c r="BR1566" s="21">
        <v>1</v>
      </c>
      <c r="BS1566" s="21">
        <v>1</v>
      </c>
      <c r="BT1566" s="21">
        <v>1</v>
      </c>
      <c r="BU1566" s="21">
        <v>1</v>
      </c>
      <c r="BV1566" s="21">
        <v>1</v>
      </c>
      <c r="BW1566" s="21">
        <v>1</v>
      </c>
    </row>
    <row r="1567" spans="1:75" s="20" customFormat="1" x14ac:dyDescent="0.25">
      <c r="A1567" s="20">
        <v>2449000</v>
      </c>
      <c r="B1567" s="20">
        <v>1</v>
      </c>
      <c r="C1567" s="4">
        <v>38657</v>
      </c>
      <c r="D1567" s="20">
        <v>1</v>
      </c>
      <c r="E1567" s="20">
        <v>20.8</v>
      </c>
      <c r="F1567" s="20">
        <v>55.9</v>
      </c>
      <c r="G1567" s="20">
        <v>26</v>
      </c>
      <c r="H1567" s="20">
        <v>10</v>
      </c>
      <c r="I1567" s="20">
        <v>1</v>
      </c>
      <c r="J1567" s="20">
        <v>1</v>
      </c>
      <c r="K1567" s="20">
        <v>1</v>
      </c>
      <c r="N1567" s="20">
        <v>0</v>
      </c>
      <c r="O1567" s="20">
        <v>0</v>
      </c>
      <c r="P1567" s="20">
        <v>0</v>
      </c>
      <c r="Q1567" s="20">
        <v>0</v>
      </c>
      <c r="R1567" s="20">
        <v>0</v>
      </c>
      <c r="S1567" s="20">
        <v>0</v>
      </c>
      <c r="T1567" s="20">
        <v>0.5</v>
      </c>
      <c r="U1567" s="20">
        <v>0</v>
      </c>
      <c r="V1567" s="20">
        <v>2.1</v>
      </c>
      <c r="W1567" s="20">
        <v>0.2</v>
      </c>
      <c r="X1567" s="20">
        <v>1.3</v>
      </c>
      <c r="Y1567" s="20">
        <v>0</v>
      </c>
      <c r="Z1567" s="20">
        <v>0</v>
      </c>
      <c r="AA1567" s="20">
        <v>0</v>
      </c>
      <c r="AB1567" s="20">
        <v>0</v>
      </c>
      <c r="AC1567" s="20">
        <v>0</v>
      </c>
      <c r="AD1567" s="20">
        <v>0</v>
      </c>
      <c r="AE1567" s="20">
        <v>17.8</v>
      </c>
      <c r="AF1567" s="20">
        <v>0.7</v>
      </c>
      <c r="AG1567" s="20">
        <v>3.3</v>
      </c>
      <c r="AH1567" s="20">
        <v>0</v>
      </c>
      <c r="AI1567" s="20">
        <v>0</v>
      </c>
      <c r="AJ1567" s="20">
        <v>0</v>
      </c>
      <c r="AK1567" s="20">
        <v>0</v>
      </c>
      <c r="AL1567" s="20">
        <v>6.8</v>
      </c>
      <c r="AM1567" s="20">
        <v>20.8</v>
      </c>
      <c r="AN1567" s="20">
        <v>0</v>
      </c>
      <c r="AO1567" s="20">
        <v>0</v>
      </c>
      <c r="AP1567" s="20">
        <v>0</v>
      </c>
      <c r="AQ1567" s="20">
        <v>2.4</v>
      </c>
      <c r="AS1567" s="20">
        <v>1</v>
      </c>
      <c r="AT1567" s="20">
        <v>1</v>
      </c>
      <c r="AU1567" s="20">
        <v>1</v>
      </c>
      <c r="AV1567" s="20">
        <v>1</v>
      </c>
      <c r="AW1567" s="20">
        <v>1</v>
      </c>
      <c r="AX1567" s="20">
        <v>1</v>
      </c>
      <c r="AY1567" s="20">
        <v>1</v>
      </c>
      <c r="AZ1567" s="20">
        <v>1</v>
      </c>
      <c r="BA1567" s="20">
        <v>1</v>
      </c>
      <c r="BB1567" s="20">
        <v>1</v>
      </c>
      <c r="BC1567" s="20">
        <v>1</v>
      </c>
      <c r="BD1567" s="20">
        <v>1</v>
      </c>
      <c r="BE1567" s="20">
        <v>1</v>
      </c>
      <c r="BF1567" s="20">
        <v>1</v>
      </c>
      <c r="BG1567" s="20">
        <v>1</v>
      </c>
      <c r="BH1567" s="20">
        <v>1</v>
      </c>
      <c r="BI1567" s="20">
        <v>1</v>
      </c>
      <c r="BJ1567" s="20">
        <v>1</v>
      </c>
      <c r="BK1567" s="20">
        <v>1</v>
      </c>
      <c r="BL1567" s="20">
        <v>1</v>
      </c>
      <c r="BM1567" s="20">
        <v>1</v>
      </c>
      <c r="BN1567" s="20">
        <v>1</v>
      </c>
      <c r="BO1567" s="20">
        <v>1</v>
      </c>
      <c r="BP1567" s="20">
        <v>1</v>
      </c>
      <c r="BQ1567" s="20">
        <v>1</v>
      </c>
      <c r="BR1567" s="20">
        <v>1</v>
      </c>
      <c r="BS1567" s="20">
        <v>1</v>
      </c>
      <c r="BT1567" s="20">
        <v>1</v>
      </c>
      <c r="BU1567" s="20">
        <v>1</v>
      </c>
      <c r="BV1567" s="20">
        <v>1</v>
      </c>
      <c r="BW1567" s="20">
        <v>0</v>
      </c>
    </row>
    <row r="1568" spans="1:75" s="21" customFormat="1" x14ac:dyDescent="0.25">
      <c r="A1568" s="21">
        <v>2449000</v>
      </c>
      <c r="B1568" s="21">
        <v>1</v>
      </c>
      <c r="C1568" s="22">
        <v>38687</v>
      </c>
      <c r="D1568" s="21">
        <v>1</v>
      </c>
      <c r="E1568" s="21">
        <v>23</v>
      </c>
      <c r="F1568" s="21">
        <v>84.6</v>
      </c>
      <c r="G1568" s="21">
        <v>19</v>
      </c>
      <c r="H1568" s="21">
        <v>10</v>
      </c>
      <c r="I1568" s="21">
        <v>1</v>
      </c>
      <c r="J1568" s="21">
        <v>1</v>
      </c>
      <c r="K1568" s="21">
        <v>1</v>
      </c>
      <c r="N1568" s="21">
        <v>4.5999999999999996</v>
      </c>
      <c r="O1568" s="21">
        <v>0</v>
      </c>
      <c r="P1568" s="21">
        <v>0</v>
      </c>
      <c r="Q1568" s="21">
        <v>0</v>
      </c>
      <c r="R1568" s="21">
        <v>0</v>
      </c>
      <c r="S1568" s="21">
        <v>5.5</v>
      </c>
      <c r="T1568" s="21">
        <v>0</v>
      </c>
      <c r="U1568" s="21">
        <v>2.5</v>
      </c>
      <c r="V1568" s="21">
        <v>0</v>
      </c>
      <c r="W1568" s="21">
        <v>0</v>
      </c>
      <c r="X1568" s="21">
        <v>2.1</v>
      </c>
      <c r="Y1568" s="21">
        <v>0</v>
      </c>
      <c r="Z1568" s="21">
        <v>0</v>
      </c>
      <c r="AA1568" s="21">
        <v>0</v>
      </c>
      <c r="AB1568" s="21">
        <v>0</v>
      </c>
      <c r="AC1568" s="21">
        <v>0</v>
      </c>
      <c r="AD1568" s="21">
        <v>0</v>
      </c>
      <c r="AE1568" s="21">
        <v>11.9</v>
      </c>
      <c r="AF1568" s="21">
        <v>23</v>
      </c>
      <c r="AG1568" s="21">
        <v>6.5</v>
      </c>
      <c r="AH1568" s="21">
        <v>11.2</v>
      </c>
      <c r="AI1568" s="21">
        <v>0</v>
      </c>
      <c r="AJ1568" s="21">
        <v>0</v>
      </c>
      <c r="AK1568" s="21">
        <v>3.9</v>
      </c>
      <c r="AL1568" s="21">
        <v>13.4</v>
      </c>
      <c r="AM1568" s="21">
        <v>0</v>
      </c>
      <c r="AN1568" s="21">
        <v>0</v>
      </c>
      <c r="AO1568" s="21">
        <v>0</v>
      </c>
      <c r="AP1568" s="21">
        <v>0</v>
      </c>
      <c r="AQ1568" s="21">
        <v>0</v>
      </c>
      <c r="AR1568" s="21">
        <v>0</v>
      </c>
      <c r="AS1568" s="21">
        <v>1</v>
      </c>
      <c r="AT1568" s="21">
        <v>1</v>
      </c>
      <c r="AU1568" s="21">
        <v>1</v>
      </c>
      <c r="AV1568" s="21">
        <v>1</v>
      </c>
      <c r="AW1568" s="21">
        <v>1</v>
      </c>
      <c r="AX1568" s="21">
        <v>1</v>
      </c>
      <c r="AY1568" s="21">
        <v>1</v>
      </c>
      <c r="AZ1568" s="21">
        <v>1</v>
      </c>
      <c r="BA1568" s="21">
        <v>1</v>
      </c>
      <c r="BB1568" s="21">
        <v>1</v>
      </c>
      <c r="BC1568" s="21">
        <v>1</v>
      </c>
      <c r="BD1568" s="21">
        <v>1</v>
      </c>
      <c r="BE1568" s="21">
        <v>1</v>
      </c>
      <c r="BF1568" s="21">
        <v>1</v>
      </c>
      <c r="BG1568" s="21">
        <v>1</v>
      </c>
      <c r="BH1568" s="21">
        <v>1</v>
      </c>
      <c r="BI1568" s="21">
        <v>1</v>
      </c>
      <c r="BJ1568" s="21">
        <v>1</v>
      </c>
      <c r="BK1568" s="21">
        <v>1</v>
      </c>
      <c r="BL1568" s="21">
        <v>1</v>
      </c>
      <c r="BM1568" s="21">
        <v>1</v>
      </c>
      <c r="BN1568" s="21">
        <v>1</v>
      </c>
      <c r="BO1568" s="21">
        <v>1</v>
      </c>
      <c r="BP1568" s="21">
        <v>1</v>
      </c>
      <c r="BQ1568" s="21">
        <v>1</v>
      </c>
      <c r="BR1568" s="21">
        <v>1</v>
      </c>
      <c r="BS1568" s="21">
        <v>1</v>
      </c>
      <c r="BT1568" s="21">
        <v>1</v>
      </c>
      <c r="BU1568" s="21">
        <v>1</v>
      </c>
      <c r="BV1568" s="21">
        <v>1</v>
      </c>
      <c r="BW1568" s="21">
        <v>1</v>
      </c>
    </row>
    <row r="1569" spans="1:75" x14ac:dyDescent="0.25">
      <c r="A1569">
        <v>2449000</v>
      </c>
      <c r="B1569">
        <v>1</v>
      </c>
      <c r="C1569" s="1">
        <v>39142</v>
      </c>
      <c r="D1569">
        <v>1</v>
      </c>
      <c r="E1569">
        <v>11.9</v>
      </c>
      <c r="F1569">
        <v>41.1</v>
      </c>
      <c r="G1569">
        <v>12</v>
      </c>
      <c r="H1569">
        <v>9</v>
      </c>
      <c r="I1569">
        <v>1</v>
      </c>
      <c r="J1569">
        <v>1</v>
      </c>
      <c r="K1569">
        <v>1</v>
      </c>
      <c r="N1569">
        <v>0.6</v>
      </c>
      <c r="O1569">
        <v>0</v>
      </c>
      <c r="P1569">
        <v>4.9000000000000004</v>
      </c>
      <c r="Q1569">
        <v>0</v>
      </c>
      <c r="R1569">
        <v>0</v>
      </c>
      <c r="S1569">
        <v>0</v>
      </c>
      <c r="T1569">
        <v>0</v>
      </c>
      <c r="U1569">
        <v>0</v>
      </c>
      <c r="V1569">
        <v>0</v>
      </c>
      <c r="W1569">
        <v>0</v>
      </c>
      <c r="X1569">
        <v>0</v>
      </c>
      <c r="Y1569">
        <v>11.9</v>
      </c>
      <c r="Z1569">
        <v>8.3000000000000007</v>
      </c>
      <c r="AA1569">
        <v>11.7</v>
      </c>
      <c r="AB1569">
        <v>0.6</v>
      </c>
      <c r="AC1569">
        <v>0.8</v>
      </c>
      <c r="AD1569">
        <v>1.7</v>
      </c>
      <c r="AE1569">
        <v>0</v>
      </c>
      <c r="AF1569">
        <v>0.6</v>
      </c>
      <c r="AG1569">
        <v>0</v>
      </c>
      <c r="AH1569">
        <v>0</v>
      </c>
      <c r="AI1569">
        <v>0</v>
      </c>
      <c r="AJ1569">
        <v>0</v>
      </c>
      <c r="AK1569">
        <v>0</v>
      </c>
      <c r="AL1569">
        <v>0</v>
      </c>
      <c r="AM1569">
        <v>0</v>
      </c>
      <c r="AN1569">
        <v>0</v>
      </c>
      <c r="AO1569">
        <v>0</v>
      </c>
      <c r="AP1569">
        <v>0</v>
      </c>
      <c r="AQ1569">
        <v>0</v>
      </c>
      <c r="AR1569">
        <v>0</v>
      </c>
      <c r="AS1569">
        <v>1</v>
      </c>
      <c r="AT1569">
        <v>1</v>
      </c>
      <c r="AU1569">
        <v>1</v>
      </c>
      <c r="AV1569">
        <v>1</v>
      </c>
      <c r="AW1569">
        <v>1</v>
      </c>
      <c r="AX1569">
        <v>1</v>
      </c>
      <c r="AY1569">
        <v>1</v>
      </c>
      <c r="AZ1569">
        <v>1</v>
      </c>
      <c r="BA1569">
        <v>1</v>
      </c>
      <c r="BB1569">
        <v>1</v>
      </c>
      <c r="BC1569">
        <v>1</v>
      </c>
      <c r="BD1569">
        <v>1</v>
      </c>
      <c r="BE1569">
        <v>1</v>
      </c>
      <c r="BF1569">
        <v>1</v>
      </c>
      <c r="BG1569">
        <v>1</v>
      </c>
      <c r="BH1569">
        <v>1</v>
      </c>
      <c r="BI1569">
        <v>1</v>
      </c>
      <c r="BJ1569">
        <v>1</v>
      </c>
      <c r="BK1569">
        <v>1</v>
      </c>
      <c r="BL1569">
        <v>1</v>
      </c>
      <c r="BM1569">
        <v>1</v>
      </c>
      <c r="BN1569">
        <v>1</v>
      </c>
      <c r="BO1569">
        <v>1</v>
      </c>
      <c r="BP1569">
        <v>1</v>
      </c>
      <c r="BQ1569">
        <v>1</v>
      </c>
      <c r="BR1569">
        <v>1</v>
      </c>
      <c r="BS1569">
        <v>1</v>
      </c>
      <c r="BT1569">
        <v>1</v>
      </c>
      <c r="BU1569">
        <v>1</v>
      </c>
      <c r="BV1569">
        <v>1</v>
      </c>
      <c r="BW1569">
        <v>1</v>
      </c>
    </row>
    <row r="1570" spans="1:75" x14ac:dyDescent="0.25">
      <c r="A1570">
        <v>2449000</v>
      </c>
      <c r="B1570">
        <v>1</v>
      </c>
      <c r="C1570" s="1">
        <v>39173</v>
      </c>
      <c r="D1570">
        <v>1</v>
      </c>
      <c r="E1570">
        <v>14.7</v>
      </c>
      <c r="F1570">
        <v>18.3</v>
      </c>
      <c r="G1570">
        <v>27</v>
      </c>
      <c r="H1570">
        <v>6</v>
      </c>
      <c r="I1570">
        <v>1</v>
      </c>
      <c r="J1570">
        <v>1</v>
      </c>
      <c r="K1570">
        <v>1</v>
      </c>
      <c r="N1570">
        <v>0</v>
      </c>
      <c r="O1570">
        <v>0</v>
      </c>
      <c r="P1570">
        <v>0</v>
      </c>
      <c r="Q1570">
        <v>0</v>
      </c>
      <c r="R1570">
        <v>0</v>
      </c>
      <c r="S1570">
        <v>0</v>
      </c>
      <c r="T1570">
        <v>1.1000000000000001</v>
      </c>
      <c r="U1570">
        <v>0</v>
      </c>
      <c r="V1570">
        <v>0.2</v>
      </c>
      <c r="W1570">
        <v>0</v>
      </c>
      <c r="X1570">
        <v>0</v>
      </c>
      <c r="Y1570">
        <v>0</v>
      </c>
      <c r="Z1570">
        <v>0</v>
      </c>
      <c r="AA1570">
        <v>0</v>
      </c>
      <c r="AB1570">
        <v>0</v>
      </c>
      <c r="AC1570">
        <v>0</v>
      </c>
      <c r="AD1570">
        <v>0</v>
      </c>
      <c r="AE1570">
        <v>0</v>
      </c>
      <c r="AF1570">
        <v>0</v>
      </c>
      <c r="AG1570">
        <v>0</v>
      </c>
      <c r="AH1570">
        <v>0</v>
      </c>
      <c r="AI1570">
        <v>0</v>
      </c>
      <c r="AJ1570">
        <v>0</v>
      </c>
      <c r="AK1570">
        <v>0</v>
      </c>
      <c r="AL1570">
        <v>1.9</v>
      </c>
      <c r="AM1570">
        <v>0</v>
      </c>
      <c r="AN1570">
        <v>14.7</v>
      </c>
      <c r="AO1570">
        <v>0.1</v>
      </c>
      <c r="AP1570">
        <v>0.3</v>
      </c>
      <c r="AQ1570">
        <v>0</v>
      </c>
      <c r="AS1570">
        <v>1</v>
      </c>
      <c r="AT1570">
        <v>1</v>
      </c>
      <c r="AU1570">
        <v>1</v>
      </c>
      <c r="AV1570">
        <v>1</v>
      </c>
      <c r="AW1570">
        <v>1</v>
      </c>
      <c r="AX1570">
        <v>1</v>
      </c>
      <c r="AY1570">
        <v>1</v>
      </c>
      <c r="AZ1570">
        <v>1</v>
      </c>
      <c r="BA1570">
        <v>1</v>
      </c>
      <c r="BB1570">
        <v>1</v>
      </c>
      <c r="BC1570">
        <v>1</v>
      </c>
      <c r="BD1570">
        <v>1</v>
      </c>
      <c r="BE1570">
        <v>1</v>
      </c>
      <c r="BF1570">
        <v>1</v>
      </c>
      <c r="BG1570">
        <v>1</v>
      </c>
      <c r="BH1570">
        <v>1</v>
      </c>
      <c r="BI1570">
        <v>1</v>
      </c>
      <c r="BJ1570">
        <v>1</v>
      </c>
      <c r="BK1570">
        <v>1</v>
      </c>
      <c r="BL1570">
        <v>1</v>
      </c>
      <c r="BM1570">
        <v>1</v>
      </c>
      <c r="BN1570">
        <v>1</v>
      </c>
      <c r="BO1570">
        <v>1</v>
      </c>
      <c r="BP1570">
        <v>1</v>
      </c>
      <c r="BQ1570">
        <v>1</v>
      </c>
      <c r="BR1570">
        <v>1</v>
      </c>
      <c r="BS1570">
        <v>1</v>
      </c>
      <c r="BT1570">
        <v>1</v>
      </c>
      <c r="BU1570">
        <v>1</v>
      </c>
      <c r="BV1570">
        <v>1</v>
      </c>
      <c r="BW1570">
        <v>0</v>
      </c>
    </row>
    <row r="1571" spans="1:75" x14ac:dyDescent="0.25">
      <c r="A1571">
        <v>2449000</v>
      </c>
      <c r="B1571">
        <v>1</v>
      </c>
      <c r="C1571" s="1">
        <v>39203</v>
      </c>
      <c r="D1571">
        <v>1</v>
      </c>
      <c r="E1571">
        <v>39.5</v>
      </c>
      <c r="F1571">
        <v>118.5</v>
      </c>
      <c r="G1571">
        <v>19</v>
      </c>
      <c r="H1571">
        <v>7</v>
      </c>
      <c r="I1571">
        <v>1</v>
      </c>
      <c r="J1571">
        <v>1</v>
      </c>
      <c r="K1571">
        <v>1</v>
      </c>
      <c r="N1571">
        <v>0</v>
      </c>
      <c r="O1571">
        <v>0</v>
      </c>
      <c r="P1571">
        <v>0</v>
      </c>
      <c r="Q1571">
        <v>0</v>
      </c>
      <c r="R1571">
        <v>0</v>
      </c>
      <c r="S1571">
        <v>0</v>
      </c>
      <c r="T1571">
        <v>0</v>
      </c>
      <c r="U1571">
        <v>0</v>
      </c>
      <c r="V1571">
        <v>29.5</v>
      </c>
      <c r="W1571">
        <v>0</v>
      </c>
      <c r="X1571">
        <v>0</v>
      </c>
      <c r="Y1571">
        <v>0</v>
      </c>
      <c r="Z1571">
        <v>0</v>
      </c>
      <c r="AA1571">
        <v>13.3</v>
      </c>
      <c r="AB1571">
        <v>0</v>
      </c>
      <c r="AC1571">
        <v>0</v>
      </c>
      <c r="AD1571">
        <v>0</v>
      </c>
      <c r="AE1571">
        <v>0</v>
      </c>
      <c r="AF1571">
        <v>39.5</v>
      </c>
      <c r="AG1571">
        <v>15.2</v>
      </c>
      <c r="AH1571">
        <v>0.5</v>
      </c>
      <c r="AI1571">
        <v>13.8</v>
      </c>
      <c r="AJ1571">
        <v>6.7</v>
      </c>
      <c r="AK1571">
        <v>0</v>
      </c>
      <c r="AL1571">
        <v>0</v>
      </c>
      <c r="AM1571">
        <v>0</v>
      </c>
      <c r="AN1571">
        <v>0</v>
      </c>
      <c r="AO1571">
        <v>0</v>
      </c>
      <c r="AP1571">
        <v>0</v>
      </c>
      <c r="AQ1571">
        <v>0</v>
      </c>
      <c r="AR1571">
        <v>0</v>
      </c>
      <c r="AS1571">
        <v>1</v>
      </c>
      <c r="AT1571">
        <v>1</v>
      </c>
      <c r="AU1571">
        <v>1</v>
      </c>
      <c r="AV1571">
        <v>1</v>
      </c>
      <c r="AW1571">
        <v>1</v>
      </c>
      <c r="AX1571">
        <v>1</v>
      </c>
      <c r="AY1571">
        <v>1</v>
      </c>
      <c r="AZ1571">
        <v>1</v>
      </c>
      <c r="BA1571">
        <v>1</v>
      </c>
      <c r="BB1571">
        <v>1</v>
      </c>
      <c r="BC1571">
        <v>1</v>
      </c>
      <c r="BD1571">
        <v>1</v>
      </c>
      <c r="BE1571">
        <v>1</v>
      </c>
      <c r="BF1571">
        <v>1</v>
      </c>
      <c r="BG1571">
        <v>1</v>
      </c>
      <c r="BH1571">
        <v>1</v>
      </c>
      <c r="BI1571">
        <v>1</v>
      </c>
      <c r="BJ1571">
        <v>1</v>
      </c>
      <c r="BK1571">
        <v>1</v>
      </c>
      <c r="BL1571">
        <v>1</v>
      </c>
      <c r="BM1571">
        <v>1</v>
      </c>
      <c r="BN1571">
        <v>1</v>
      </c>
      <c r="BO1571">
        <v>1</v>
      </c>
      <c r="BP1571">
        <v>1</v>
      </c>
      <c r="BQ1571">
        <v>1</v>
      </c>
      <c r="BR1571">
        <v>1</v>
      </c>
      <c r="BS1571">
        <v>1</v>
      </c>
      <c r="BT1571">
        <v>1</v>
      </c>
      <c r="BU1571">
        <v>1</v>
      </c>
      <c r="BV1571">
        <v>1</v>
      </c>
      <c r="BW1571">
        <v>1</v>
      </c>
    </row>
    <row r="1572" spans="1:75" x14ac:dyDescent="0.25">
      <c r="A1572">
        <v>2449000</v>
      </c>
      <c r="B1572">
        <v>1</v>
      </c>
      <c r="C1572" s="1">
        <v>39234</v>
      </c>
      <c r="D1572">
        <v>1</v>
      </c>
      <c r="E1572">
        <v>5.7</v>
      </c>
      <c r="F1572">
        <v>5.7</v>
      </c>
      <c r="G1572">
        <v>2</v>
      </c>
      <c r="H1572">
        <v>1</v>
      </c>
      <c r="I1572">
        <v>1</v>
      </c>
      <c r="J1572">
        <v>1</v>
      </c>
      <c r="K1572">
        <v>1</v>
      </c>
      <c r="N1572">
        <v>0</v>
      </c>
      <c r="O1572">
        <v>5.7</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S1572">
        <v>1</v>
      </c>
      <c r="AT1572">
        <v>1</v>
      </c>
      <c r="AU1572">
        <v>1</v>
      </c>
      <c r="AV1572">
        <v>1</v>
      </c>
      <c r="AW1572">
        <v>1</v>
      </c>
      <c r="AX1572">
        <v>1</v>
      </c>
      <c r="AY1572">
        <v>1</v>
      </c>
      <c r="AZ1572">
        <v>1</v>
      </c>
      <c r="BA1572">
        <v>1</v>
      </c>
      <c r="BB1572">
        <v>1</v>
      </c>
      <c r="BC1572">
        <v>1</v>
      </c>
      <c r="BD1572">
        <v>1</v>
      </c>
      <c r="BE1572">
        <v>1</v>
      </c>
      <c r="BF1572">
        <v>1</v>
      </c>
      <c r="BG1572">
        <v>1</v>
      </c>
      <c r="BH1572">
        <v>1</v>
      </c>
      <c r="BI1572">
        <v>1</v>
      </c>
      <c r="BJ1572">
        <v>1</v>
      </c>
      <c r="BK1572">
        <v>1</v>
      </c>
      <c r="BL1572">
        <v>1</v>
      </c>
      <c r="BM1572">
        <v>1</v>
      </c>
      <c r="BN1572">
        <v>1</v>
      </c>
      <c r="BO1572">
        <v>1</v>
      </c>
      <c r="BP1572">
        <v>1</v>
      </c>
      <c r="BQ1572">
        <v>1</v>
      </c>
      <c r="BR1572">
        <v>1</v>
      </c>
      <c r="BS1572">
        <v>1</v>
      </c>
      <c r="BT1572">
        <v>1</v>
      </c>
      <c r="BU1572">
        <v>1</v>
      </c>
      <c r="BV1572">
        <v>1</v>
      </c>
      <c r="BW1572">
        <v>0</v>
      </c>
    </row>
    <row r="1573" spans="1:75" x14ac:dyDescent="0.25">
      <c r="A1573">
        <v>2449000</v>
      </c>
      <c r="B1573">
        <v>1</v>
      </c>
      <c r="C1573" s="1">
        <v>39264</v>
      </c>
      <c r="D1573">
        <v>1</v>
      </c>
      <c r="E1573">
        <v>71.400000000000006</v>
      </c>
      <c r="F1573">
        <v>188</v>
      </c>
      <c r="G1573">
        <v>23</v>
      </c>
      <c r="H1573">
        <v>8</v>
      </c>
      <c r="I1573">
        <v>1</v>
      </c>
      <c r="J1573">
        <v>1</v>
      </c>
      <c r="K1573">
        <v>1</v>
      </c>
      <c r="N1573">
        <v>0</v>
      </c>
      <c r="O1573">
        <v>0</v>
      </c>
      <c r="P1573">
        <v>0</v>
      </c>
      <c r="Q1573">
        <v>0</v>
      </c>
      <c r="R1573">
        <v>0</v>
      </c>
      <c r="S1573">
        <v>0</v>
      </c>
      <c r="T1573">
        <v>0</v>
      </c>
      <c r="U1573">
        <v>0</v>
      </c>
      <c r="V1573">
        <v>0</v>
      </c>
      <c r="W1573">
        <v>0</v>
      </c>
      <c r="X1573">
        <v>0</v>
      </c>
      <c r="Y1573">
        <v>0</v>
      </c>
      <c r="Z1573">
        <v>0</v>
      </c>
      <c r="AA1573">
        <v>0.6</v>
      </c>
      <c r="AB1573">
        <v>0</v>
      </c>
      <c r="AC1573">
        <v>48.3</v>
      </c>
      <c r="AD1573">
        <v>13</v>
      </c>
      <c r="AE1573">
        <v>7.4</v>
      </c>
      <c r="AF1573">
        <v>0</v>
      </c>
      <c r="AG1573">
        <v>0</v>
      </c>
      <c r="AH1573">
        <v>0</v>
      </c>
      <c r="AI1573">
        <v>0</v>
      </c>
      <c r="AJ1573">
        <v>71.400000000000006</v>
      </c>
      <c r="AK1573">
        <v>7.1</v>
      </c>
      <c r="AL1573">
        <v>38.200000000000003</v>
      </c>
      <c r="AM1573">
        <v>0</v>
      </c>
      <c r="AN1573">
        <v>0</v>
      </c>
      <c r="AO1573">
        <v>0</v>
      </c>
      <c r="AP1573">
        <v>0</v>
      </c>
      <c r="AQ1573">
        <v>0</v>
      </c>
      <c r="AR1573">
        <v>2</v>
      </c>
      <c r="AS1573">
        <v>1</v>
      </c>
      <c r="AT1573">
        <v>1</v>
      </c>
      <c r="AU1573">
        <v>1</v>
      </c>
      <c r="AV1573">
        <v>1</v>
      </c>
      <c r="AW1573">
        <v>1</v>
      </c>
      <c r="AX1573">
        <v>1</v>
      </c>
      <c r="AY1573">
        <v>1</v>
      </c>
      <c r="AZ1573">
        <v>1</v>
      </c>
      <c r="BA1573">
        <v>1</v>
      </c>
      <c r="BB1573">
        <v>1</v>
      </c>
      <c r="BC1573">
        <v>1</v>
      </c>
      <c r="BD1573">
        <v>1</v>
      </c>
      <c r="BE1573">
        <v>1</v>
      </c>
      <c r="BF1573">
        <v>1</v>
      </c>
      <c r="BG1573">
        <v>1</v>
      </c>
      <c r="BH1573">
        <v>1</v>
      </c>
      <c r="BI1573">
        <v>1</v>
      </c>
      <c r="BJ1573">
        <v>1</v>
      </c>
      <c r="BK1573">
        <v>1</v>
      </c>
      <c r="BL1573">
        <v>1</v>
      </c>
      <c r="BM1573">
        <v>1</v>
      </c>
      <c r="BN1573">
        <v>1</v>
      </c>
      <c r="BO1573">
        <v>1</v>
      </c>
      <c r="BP1573">
        <v>1</v>
      </c>
      <c r="BQ1573">
        <v>1</v>
      </c>
      <c r="BR1573">
        <v>1</v>
      </c>
      <c r="BS1573">
        <v>1</v>
      </c>
      <c r="BT1573">
        <v>1</v>
      </c>
      <c r="BU1573">
        <v>1</v>
      </c>
      <c r="BV1573">
        <v>1</v>
      </c>
      <c r="BW1573">
        <v>1</v>
      </c>
    </row>
    <row r="1574" spans="1:75" x14ac:dyDescent="0.25">
      <c r="A1574">
        <v>2449000</v>
      </c>
      <c r="B1574">
        <v>1</v>
      </c>
      <c r="C1574" s="1">
        <v>39295</v>
      </c>
      <c r="D1574">
        <v>1</v>
      </c>
      <c r="E1574">
        <v>6.4</v>
      </c>
      <c r="F1574">
        <v>18.899999999999999</v>
      </c>
      <c r="G1574">
        <v>31</v>
      </c>
      <c r="H1574">
        <v>4</v>
      </c>
      <c r="I1574">
        <v>1</v>
      </c>
      <c r="J1574">
        <v>1</v>
      </c>
      <c r="K1574">
        <v>1</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3.4</v>
      </c>
      <c r="AP1574">
        <v>4.8</v>
      </c>
      <c r="AQ1574">
        <v>4.3</v>
      </c>
      <c r="AR1574">
        <v>6.4</v>
      </c>
      <c r="AS1574">
        <v>1</v>
      </c>
      <c r="AT1574">
        <v>1</v>
      </c>
      <c r="AU1574">
        <v>1</v>
      </c>
      <c r="AV1574">
        <v>1</v>
      </c>
      <c r="AW1574">
        <v>1</v>
      </c>
      <c r="AX1574">
        <v>1</v>
      </c>
      <c r="AY1574">
        <v>1</v>
      </c>
      <c r="AZ1574">
        <v>1</v>
      </c>
      <c r="BA1574">
        <v>1</v>
      </c>
      <c r="BB1574">
        <v>1</v>
      </c>
      <c r="BC1574">
        <v>1</v>
      </c>
      <c r="BD1574">
        <v>1</v>
      </c>
      <c r="BE1574">
        <v>1</v>
      </c>
      <c r="BF1574">
        <v>1</v>
      </c>
      <c r="BG1574">
        <v>1</v>
      </c>
      <c r="BH1574">
        <v>1</v>
      </c>
      <c r="BI1574">
        <v>1</v>
      </c>
      <c r="BJ1574">
        <v>1</v>
      </c>
      <c r="BK1574">
        <v>1</v>
      </c>
      <c r="BL1574">
        <v>1</v>
      </c>
      <c r="BM1574">
        <v>1</v>
      </c>
      <c r="BN1574">
        <v>1</v>
      </c>
      <c r="BO1574">
        <v>1</v>
      </c>
      <c r="BP1574">
        <v>1</v>
      </c>
      <c r="BQ1574">
        <v>1</v>
      </c>
      <c r="BR1574">
        <v>1</v>
      </c>
      <c r="BS1574">
        <v>1</v>
      </c>
      <c r="BT1574">
        <v>1</v>
      </c>
      <c r="BU1574">
        <v>1</v>
      </c>
      <c r="BV1574">
        <v>1</v>
      </c>
      <c r="BW1574">
        <v>1</v>
      </c>
    </row>
    <row r="1575" spans="1:75" x14ac:dyDescent="0.25">
      <c r="A1575">
        <v>2449000</v>
      </c>
      <c r="B1575">
        <v>1</v>
      </c>
      <c r="C1575" s="1">
        <v>39326</v>
      </c>
      <c r="D1575">
        <v>1</v>
      </c>
      <c r="E1575">
        <v>15.5</v>
      </c>
      <c r="F1575">
        <v>26.8</v>
      </c>
      <c r="G1575">
        <v>21</v>
      </c>
      <c r="H1575">
        <v>4</v>
      </c>
      <c r="I1575">
        <v>1</v>
      </c>
      <c r="J1575">
        <v>1</v>
      </c>
      <c r="K1575">
        <v>1</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15.5</v>
      </c>
      <c r="AI1575">
        <v>3.7</v>
      </c>
      <c r="AJ1575">
        <v>0</v>
      </c>
      <c r="AK1575">
        <v>0</v>
      </c>
      <c r="AL1575">
        <v>0</v>
      </c>
      <c r="AM1575">
        <v>0</v>
      </c>
      <c r="AN1575">
        <v>1.7</v>
      </c>
      <c r="AO1575">
        <v>0</v>
      </c>
      <c r="AP1575">
        <v>5.9</v>
      </c>
      <c r="AQ1575">
        <v>0</v>
      </c>
      <c r="AS1575">
        <v>1</v>
      </c>
      <c r="AT1575">
        <v>1</v>
      </c>
      <c r="AU1575">
        <v>1</v>
      </c>
      <c r="AV1575">
        <v>1</v>
      </c>
      <c r="AW1575">
        <v>1</v>
      </c>
      <c r="AX1575">
        <v>1</v>
      </c>
      <c r="AY1575">
        <v>1</v>
      </c>
      <c r="AZ1575">
        <v>1</v>
      </c>
      <c r="BA1575">
        <v>1</v>
      </c>
      <c r="BB1575">
        <v>1</v>
      </c>
      <c r="BC1575">
        <v>1</v>
      </c>
      <c r="BD1575">
        <v>1</v>
      </c>
      <c r="BE1575">
        <v>1</v>
      </c>
      <c r="BF1575">
        <v>1</v>
      </c>
      <c r="BG1575">
        <v>1</v>
      </c>
      <c r="BH1575">
        <v>1</v>
      </c>
      <c r="BI1575">
        <v>1</v>
      </c>
      <c r="BJ1575">
        <v>1</v>
      </c>
      <c r="BK1575">
        <v>1</v>
      </c>
      <c r="BL1575">
        <v>1</v>
      </c>
      <c r="BM1575">
        <v>1</v>
      </c>
      <c r="BN1575">
        <v>1</v>
      </c>
      <c r="BO1575">
        <v>1</v>
      </c>
      <c r="BP1575">
        <v>1</v>
      </c>
      <c r="BQ1575">
        <v>1</v>
      </c>
      <c r="BR1575">
        <v>1</v>
      </c>
      <c r="BS1575">
        <v>1</v>
      </c>
      <c r="BT1575">
        <v>1</v>
      </c>
      <c r="BU1575">
        <v>1</v>
      </c>
      <c r="BV1575">
        <v>1</v>
      </c>
      <c r="BW1575">
        <v>0</v>
      </c>
    </row>
    <row r="1576" spans="1:75" x14ac:dyDescent="0.25">
      <c r="A1576">
        <v>2449000</v>
      </c>
      <c r="B1576">
        <v>1</v>
      </c>
      <c r="C1576" s="1">
        <v>39356</v>
      </c>
      <c r="D1576">
        <v>1</v>
      </c>
      <c r="E1576">
        <v>54.3</v>
      </c>
      <c r="F1576">
        <v>104.4</v>
      </c>
      <c r="G1576">
        <v>14</v>
      </c>
      <c r="H1576">
        <v>6</v>
      </c>
      <c r="I1576">
        <v>1</v>
      </c>
      <c r="J1576">
        <v>1</v>
      </c>
      <c r="K1576">
        <v>1</v>
      </c>
      <c r="N1576">
        <v>0</v>
      </c>
      <c r="O1576">
        <v>0</v>
      </c>
      <c r="P1576">
        <v>0</v>
      </c>
      <c r="Q1576">
        <v>0</v>
      </c>
      <c r="R1576">
        <v>0</v>
      </c>
      <c r="S1576">
        <v>0</v>
      </c>
      <c r="T1576">
        <v>0</v>
      </c>
      <c r="U1576">
        <v>0</v>
      </c>
      <c r="V1576">
        <v>0</v>
      </c>
      <c r="W1576">
        <v>0</v>
      </c>
      <c r="X1576">
        <v>0</v>
      </c>
      <c r="Y1576">
        <v>0</v>
      </c>
      <c r="Z1576">
        <v>0</v>
      </c>
      <c r="AA1576">
        <v>54.3</v>
      </c>
      <c r="AB1576">
        <v>3.3</v>
      </c>
      <c r="AC1576">
        <v>0</v>
      </c>
      <c r="AD1576">
        <v>0</v>
      </c>
      <c r="AE1576">
        <v>0</v>
      </c>
      <c r="AF1576">
        <v>0</v>
      </c>
      <c r="AG1576">
        <v>0</v>
      </c>
      <c r="AH1576">
        <v>0</v>
      </c>
      <c r="AI1576">
        <v>11.9</v>
      </c>
      <c r="AJ1576">
        <v>0</v>
      </c>
      <c r="AK1576">
        <v>0</v>
      </c>
      <c r="AL1576">
        <v>5.0999999999999996</v>
      </c>
      <c r="AM1576">
        <v>0</v>
      </c>
      <c r="AN1576">
        <v>0</v>
      </c>
      <c r="AO1576">
        <v>6.1</v>
      </c>
      <c r="AP1576">
        <v>0</v>
      </c>
      <c r="AQ1576">
        <v>23.7</v>
      </c>
      <c r="AR1576">
        <v>0</v>
      </c>
      <c r="AS1576">
        <v>1</v>
      </c>
      <c r="AT1576">
        <v>1</v>
      </c>
      <c r="AU1576">
        <v>1</v>
      </c>
      <c r="AV1576">
        <v>1</v>
      </c>
      <c r="AW1576">
        <v>1</v>
      </c>
      <c r="AX1576">
        <v>1</v>
      </c>
      <c r="AY1576">
        <v>1</v>
      </c>
      <c r="AZ1576">
        <v>1</v>
      </c>
      <c r="BA1576">
        <v>1</v>
      </c>
      <c r="BB1576">
        <v>1</v>
      </c>
      <c r="BC1576">
        <v>1</v>
      </c>
      <c r="BD1576">
        <v>1</v>
      </c>
      <c r="BE1576">
        <v>1</v>
      </c>
      <c r="BF1576">
        <v>1</v>
      </c>
      <c r="BG1576">
        <v>1</v>
      </c>
      <c r="BH1576">
        <v>1</v>
      </c>
      <c r="BI1576">
        <v>1</v>
      </c>
      <c r="BJ1576">
        <v>1</v>
      </c>
      <c r="BK1576">
        <v>1</v>
      </c>
      <c r="BL1576">
        <v>1</v>
      </c>
      <c r="BM1576">
        <v>1</v>
      </c>
      <c r="BN1576">
        <v>1</v>
      </c>
      <c r="BO1576">
        <v>1</v>
      </c>
      <c r="BP1576">
        <v>1</v>
      </c>
      <c r="BQ1576">
        <v>1</v>
      </c>
      <c r="BR1576">
        <v>1</v>
      </c>
      <c r="BS1576">
        <v>1</v>
      </c>
      <c r="BT1576">
        <v>1</v>
      </c>
      <c r="BU1576">
        <v>1</v>
      </c>
      <c r="BV1576">
        <v>1</v>
      </c>
      <c r="BW1576">
        <v>1</v>
      </c>
    </row>
    <row r="1577" spans="1:75" x14ac:dyDescent="0.25">
      <c r="A1577">
        <v>2449000</v>
      </c>
      <c r="B1577">
        <v>1</v>
      </c>
      <c r="C1577" s="1">
        <v>39387</v>
      </c>
      <c r="D1577">
        <v>1</v>
      </c>
      <c r="E1577">
        <v>33.799999999999997</v>
      </c>
      <c r="F1577">
        <v>130.1</v>
      </c>
      <c r="G1577">
        <v>3</v>
      </c>
      <c r="H1577">
        <v>9</v>
      </c>
      <c r="I1577">
        <v>1</v>
      </c>
      <c r="J1577">
        <v>1</v>
      </c>
      <c r="K1577">
        <v>1</v>
      </c>
      <c r="N1577">
        <v>0</v>
      </c>
      <c r="O1577">
        <v>4.3</v>
      </c>
      <c r="P1577">
        <v>33.799999999999997</v>
      </c>
      <c r="Q1577">
        <v>10.3</v>
      </c>
      <c r="R1577">
        <v>0</v>
      </c>
      <c r="S1577">
        <v>0</v>
      </c>
      <c r="T1577">
        <v>0</v>
      </c>
      <c r="U1577">
        <v>0</v>
      </c>
      <c r="V1577">
        <v>0</v>
      </c>
      <c r="W1577">
        <v>33.200000000000003</v>
      </c>
      <c r="X1577">
        <v>19.5</v>
      </c>
      <c r="Y1577">
        <v>0.4</v>
      </c>
      <c r="Z1577">
        <v>0</v>
      </c>
      <c r="AA1577">
        <v>0</v>
      </c>
      <c r="AB1577">
        <v>17.2</v>
      </c>
      <c r="AC1577">
        <v>0</v>
      </c>
      <c r="AD1577">
        <v>0</v>
      </c>
      <c r="AE1577">
        <v>0</v>
      </c>
      <c r="AF1577">
        <v>9.1</v>
      </c>
      <c r="AG1577">
        <v>0</v>
      </c>
      <c r="AH1577">
        <v>0</v>
      </c>
      <c r="AI1577">
        <v>0</v>
      </c>
      <c r="AJ1577">
        <v>0</v>
      </c>
      <c r="AK1577">
        <v>0</v>
      </c>
      <c r="AL1577">
        <v>0</v>
      </c>
      <c r="AM1577">
        <v>0</v>
      </c>
      <c r="AN1577">
        <v>2.2999999999999998</v>
      </c>
      <c r="AO1577">
        <v>0</v>
      </c>
      <c r="AP1577">
        <v>0</v>
      </c>
      <c r="AQ1577">
        <v>0</v>
      </c>
      <c r="AS1577">
        <v>1</v>
      </c>
      <c r="AT1577">
        <v>1</v>
      </c>
      <c r="AU1577">
        <v>1</v>
      </c>
      <c r="AV1577">
        <v>1</v>
      </c>
      <c r="AW1577">
        <v>1</v>
      </c>
      <c r="AX1577">
        <v>1</v>
      </c>
      <c r="AY1577">
        <v>1</v>
      </c>
      <c r="AZ1577">
        <v>1</v>
      </c>
      <c r="BA1577">
        <v>1</v>
      </c>
      <c r="BB1577">
        <v>1</v>
      </c>
      <c r="BC1577">
        <v>1</v>
      </c>
      <c r="BD1577">
        <v>1</v>
      </c>
      <c r="BE1577">
        <v>1</v>
      </c>
      <c r="BF1577">
        <v>1</v>
      </c>
      <c r="BG1577">
        <v>1</v>
      </c>
      <c r="BH1577">
        <v>1</v>
      </c>
      <c r="BI1577">
        <v>1</v>
      </c>
      <c r="BJ1577">
        <v>1</v>
      </c>
      <c r="BK1577">
        <v>1</v>
      </c>
      <c r="BL1577">
        <v>1</v>
      </c>
      <c r="BM1577">
        <v>1</v>
      </c>
      <c r="BN1577">
        <v>1</v>
      </c>
      <c r="BO1577">
        <v>1</v>
      </c>
      <c r="BP1577">
        <v>1</v>
      </c>
      <c r="BQ1577">
        <v>1</v>
      </c>
      <c r="BR1577">
        <v>1</v>
      </c>
      <c r="BS1577">
        <v>1</v>
      </c>
      <c r="BT1577">
        <v>1</v>
      </c>
      <c r="BU1577">
        <v>1</v>
      </c>
      <c r="BV1577">
        <v>1</v>
      </c>
      <c r="BW1577">
        <v>0</v>
      </c>
    </row>
    <row r="1578" spans="1:75" x14ac:dyDescent="0.25">
      <c r="A1578">
        <v>2449000</v>
      </c>
      <c r="B1578">
        <v>1</v>
      </c>
      <c r="C1578" s="1">
        <v>39417</v>
      </c>
      <c r="D1578">
        <v>1</v>
      </c>
      <c r="E1578">
        <v>62.6</v>
      </c>
      <c r="F1578">
        <v>195.1</v>
      </c>
      <c r="G1578">
        <v>6</v>
      </c>
      <c r="H1578">
        <v>13</v>
      </c>
      <c r="I1578">
        <v>1</v>
      </c>
      <c r="J1578">
        <v>1</v>
      </c>
      <c r="K1578">
        <v>1</v>
      </c>
      <c r="N1578">
        <v>0</v>
      </c>
      <c r="O1578">
        <v>0</v>
      </c>
      <c r="P1578">
        <v>0</v>
      </c>
      <c r="Q1578">
        <v>3.2</v>
      </c>
      <c r="R1578">
        <v>0.3</v>
      </c>
      <c r="S1578">
        <v>62.6</v>
      </c>
      <c r="T1578">
        <v>46.1</v>
      </c>
      <c r="U1578">
        <v>0</v>
      </c>
      <c r="V1578">
        <v>0</v>
      </c>
      <c r="W1578">
        <v>6.4</v>
      </c>
      <c r="X1578">
        <v>12.1</v>
      </c>
      <c r="Y1578">
        <v>25.1</v>
      </c>
      <c r="Z1578">
        <v>20</v>
      </c>
      <c r="AA1578">
        <v>0</v>
      </c>
      <c r="AB1578">
        <v>0</v>
      </c>
      <c r="AC1578">
        <v>0</v>
      </c>
      <c r="AD1578">
        <v>0</v>
      </c>
      <c r="AE1578">
        <v>0</v>
      </c>
      <c r="AF1578">
        <v>0</v>
      </c>
      <c r="AG1578">
        <v>5.8</v>
      </c>
      <c r="AH1578">
        <v>3.2</v>
      </c>
      <c r="AI1578">
        <v>2.1</v>
      </c>
      <c r="AJ1578">
        <v>0</v>
      </c>
      <c r="AK1578">
        <v>0</v>
      </c>
      <c r="AL1578">
        <v>0</v>
      </c>
      <c r="AM1578">
        <v>5.5</v>
      </c>
      <c r="AN1578">
        <v>0</v>
      </c>
      <c r="AO1578">
        <v>0</v>
      </c>
      <c r="AP1578">
        <v>2.7</v>
      </c>
      <c r="AQ1578">
        <v>0</v>
      </c>
      <c r="AR1578">
        <v>0</v>
      </c>
      <c r="AS1578">
        <v>1</v>
      </c>
      <c r="AT1578">
        <v>1</v>
      </c>
      <c r="AU1578">
        <v>1</v>
      </c>
      <c r="AV1578">
        <v>1</v>
      </c>
      <c r="AW1578">
        <v>1</v>
      </c>
      <c r="AX1578">
        <v>1</v>
      </c>
      <c r="AY1578">
        <v>1</v>
      </c>
      <c r="AZ1578">
        <v>1</v>
      </c>
      <c r="BA1578">
        <v>1</v>
      </c>
      <c r="BB1578">
        <v>1</v>
      </c>
      <c r="BC1578">
        <v>1</v>
      </c>
      <c r="BD1578">
        <v>1</v>
      </c>
      <c r="BE1578">
        <v>1</v>
      </c>
      <c r="BF1578">
        <v>1</v>
      </c>
      <c r="BG1578">
        <v>1</v>
      </c>
      <c r="BH1578">
        <v>1</v>
      </c>
      <c r="BI1578">
        <v>1</v>
      </c>
      <c r="BJ1578">
        <v>1</v>
      </c>
      <c r="BK1578">
        <v>1</v>
      </c>
      <c r="BL1578">
        <v>1</v>
      </c>
      <c r="BM1578">
        <v>1</v>
      </c>
      <c r="BN1578">
        <v>1</v>
      </c>
      <c r="BO1578">
        <v>1</v>
      </c>
      <c r="BP1578">
        <v>1</v>
      </c>
      <c r="BQ1578">
        <v>1</v>
      </c>
      <c r="BR1578">
        <v>1</v>
      </c>
      <c r="BS1578">
        <v>1</v>
      </c>
      <c r="BT1578">
        <v>1</v>
      </c>
      <c r="BU1578">
        <v>1</v>
      </c>
      <c r="BV1578">
        <v>1</v>
      </c>
      <c r="BW1578">
        <v>1</v>
      </c>
    </row>
    <row r="1579" spans="1:75" s="2" customFormat="1" x14ac:dyDescent="0.25">
      <c r="A1579" s="2">
        <v>2449000</v>
      </c>
      <c r="B1579" s="2">
        <v>1</v>
      </c>
      <c r="C1579" s="3">
        <v>39448</v>
      </c>
      <c r="D1579" s="2">
        <v>1</v>
      </c>
      <c r="E1579" s="2">
        <v>53.4</v>
      </c>
      <c r="F1579" s="2">
        <v>149.30000000000001</v>
      </c>
      <c r="G1579" s="2">
        <v>12</v>
      </c>
      <c r="H1579" s="2">
        <v>19</v>
      </c>
      <c r="I1579" s="2">
        <v>1</v>
      </c>
      <c r="J1579" s="2">
        <v>1</v>
      </c>
      <c r="K1579" s="2">
        <v>1</v>
      </c>
      <c r="N1579" s="2">
        <v>0</v>
      </c>
      <c r="O1579" s="2">
        <v>28</v>
      </c>
      <c r="P1579" s="2">
        <v>0</v>
      </c>
      <c r="Q1579" s="2">
        <v>0</v>
      </c>
      <c r="R1579" s="2">
        <v>5.7</v>
      </c>
      <c r="S1579" s="2">
        <v>12.2</v>
      </c>
      <c r="T1579" s="2">
        <v>0</v>
      </c>
      <c r="U1579" s="2">
        <v>0</v>
      </c>
      <c r="V1579" s="2">
        <v>0</v>
      </c>
      <c r="W1579" s="2">
        <v>0</v>
      </c>
      <c r="X1579" s="2">
        <v>0</v>
      </c>
      <c r="Y1579" s="2">
        <v>53.4</v>
      </c>
      <c r="Z1579" s="2">
        <v>3.2</v>
      </c>
      <c r="AA1579" s="2">
        <v>7.2</v>
      </c>
      <c r="AB1579" s="2">
        <v>6.1</v>
      </c>
      <c r="AC1579" s="2">
        <v>6.1</v>
      </c>
      <c r="AD1579" s="2">
        <v>0</v>
      </c>
      <c r="AE1579" s="2">
        <v>1.8</v>
      </c>
      <c r="AF1579" s="2">
        <v>5.7</v>
      </c>
      <c r="AG1579" s="2">
        <v>5.7</v>
      </c>
      <c r="AH1579" s="2">
        <v>8.1</v>
      </c>
      <c r="AI1579" s="2">
        <v>0</v>
      </c>
      <c r="AJ1579" s="2">
        <v>0</v>
      </c>
      <c r="AK1579" s="2">
        <v>0.6</v>
      </c>
      <c r="AL1579" s="2">
        <v>0.1</v>
      </c>
      <c r="AM1579" s="2">
        <v>2.2999999999999998</v>
      </c>
      <c r="AN1579" s="2">
        <v>0.4</v>
      </c>
      <c r="AO1579" s="2">
        <v>0.5</v>
      </c>
      <c r="AP1579" s="2">
        <v>1.6</v>
      </c>
      <c r="AQ1579" s="2">
        <v>0.6</v>
      </c>
      <c r="AR1579" s="2">
        <v>0</v>
      </c>
      <c r="AS1579" s="2">
        <v>1</v>
      </c>
      <c r="AT1579" s="2">
        <v>1</v>
      </c>
      <c r="AU1579" s="2">
        <v>1</v>
      </c>
      <c r="AV1579" s="2">
        <v>1</v>
      </c>
      <c r="AW1579" s="2">
        <v>1</v>
      </c>
      <c r="AX1579" s="2">
        <v>1</v>
      </c>
      <c r="AY1579" s="2">
        <v>1</v>
      </c>
      <c r="AZ1579" s="2">
        <v>1</v>
      </c>
      <c r="BA1579" s="2">
        <v>1</v>
      </c>
      <c r="BB1579" s="2">
        <v>1</v>
      </c>
      <c r="BC1579" s="2">
        <v>1</v>
      </c>
      <c r="BD1579" s="2">
        <v>1</v>
      </c>
      <c r="BE1579" s="2">
        <v>1</v>
      </c>
      <c r="BF1579" s="2">
        <v>1</v>
      </c>
      <c r="BG1579" s="2">
        <v>1</v>
      </c>
      <c r="BH1579" s="2">
        <v>1</v>
      </c>
      <c r="BI1579" s="2">
        <v>1</v>
      </c>
      <c r="BJ1579" s="2">
        <v>1</v>
      </c>
      <c r="BK1579" s="2">
        <v>1</v>
      </c>
      <c r="BL1579" s="2">
        <v>1</v>
      </c>
      <c r="BM1579" s="2">
        <v>1</v>
      </c>
      <c r="BN1579" s="2">
        <v>1</v>
      </c>
      <c r="BO1579" s="2">
        <v>1</v>
      </c>
      <c r="BP1579" s="2">
        <v>1</v>
      </c>
      <c r="BQ1579" s="2">
        <v>1</v>
      </c>
      <c r="BR1579" s="2">
        <v>1</v>
      </c>
      <c r="BS1579" s="2">
        <v>1</v>
      </c>
      <c r="BT1579" s="2">
        <v>1</v>
      </c>
      <c r="BU1579" s="2">
        <v>1</v>
      </c>
      <c r="BV1579" s="2">
        <v>1</v>
      </c>
      <c r="BW1579" s="2">
        <v>1</v>
      </c>
    </row>
    <row r="1580" spans="1:75" x14ac:dyDescent="0.25">
      <c r="A1580">
        <v>2449000</v>
      </c>
      <c r="B1580">
        <v>1</v>
      </c>
      <c r="C1580" s="1">
        <v>39479</v>
      </c>
      <c r="D1580">
        <v>1</v>
      </c>
      <c r="E1580">
        <v>19.100000000000001</v>
      </c>
      <c r="F1580">
        <v>66.599999999999994</v>
      </c>
      <c r="G1580">
        <v>11</v>
      </c>
      <c r="H1580">
        <v>13</v>
      </c>
      <c r="I1580">
        <v>1</v>
      </c>
      <c r="J1580">
        <v>1</v>
      </c>
      <c r="K1580">
        <v>1</v>
      </c>
      <c r="N1580">
        <v>0</v>
      </c>
      <c r="O1580">
        <v>0</v>
      </c>
      <c r="P1580">
        <v>0</v>
      </c>
      <c r="Q1580">
        <v>2.9</v>
      </c>
      <c r="R1580">
        <v>0</v>
      </c>
      <c r="S1580">
        <v>0</v>
      </c>
      <c r="T1580">
        <v>2.5</v>
      </c>
      <c r="U1580">
        <v>8.4</v>
      </c>
      <c r="V1580">
        <v>0</v>
      </c>
      <c r="W1580">
        <v>0</v>
      </c>
      <c r="X1580">
        <v>19.100000000000001</v>
      </c>
      <c r="Y1580">
        <v>1.9</v>
      </c>
      <c r="Z1580">
        <v>0</v>
      </c>
      <c r="AA1580">
        <v>0</v>
      </c>
      <c r="AB1580">
        <v>5.7</v>
      </c>
      <c r="AC1580">
        <v>8.1</v>
      </c>
      <c r="AD1580">
        <v>0.9</v>
      </c>
      <c r="AE1580">
        <v>10.1</v>
      </c>
      <c r="AF1580">
        <v>0.4</v>
      </c>
      <c r="AG1580">
        <v>0</v>
      </c>
      <c r="AH1580">
        <v>0</v>
      </c>
      <c r="AI1580">
        <v>0</v>
      </c>
      <c r="AJ1580">
        <v>0</v>
      </c>
      <c r="AK1580">
        <v>0.2</v>
      </c>
      <c r="AL1580">
        <v>0</v>
      </c>
      <c r="AM1580">
        <v>0</v>
      </c>
      <c r="AN1580">
        <v>4.0999999999999996</v>
      </c>
      <c r="AO1580">
        <v>2.2999999999999998</v>
      </c>
      <c r="AP1580">
        <v>0</v>
      </c>
      <c r="AS1580">
        <v>1</v>
      </c>
      <c r="AT1580">
        <v>1</v>
      </c>
      <c r="AU1580">
        <v>1</v>
      </c>
      <c r="AV1580">
        <v>1</v>
      </c>
      <c r="AW1580">
        <v>1</v>
      </c>
      <c r="AX1580">
        <v>1</v>
      </c>
      <c r="AY1580">
        <v>1</v>
      </c>
      <c r="AZ1580">
        <v>1</v>
      </c>
      <c r="BA1580">
        <v>1</v>
      </c>
      <c r="BB1580">
        <v>1</v>
      </c>
      <c r="BC1580">
        <v>1</v>
      </c>
      <c r="BD1580">
        <v>1</v>
      </c>
      <c r="BE1580">
        <v>1</v>
      </c>
      <c r="BF1580">
        <v>1</v>
      </c>
      <c r="BG1580">
        <v>1</v>
      </c>
      <c r="BH1580">
        <v>1</v>
      </c>
      <c r="BI1580">
        <v>1</v>
      </c>
      <c r="BJ1580">
        <v>1</v>
      </c>
      <c r="BK1580">
        <v>1</v>
      </c>
      <c r="BL1580">
        <v>1</v>
      </c>
      <c r="BM1580">
        <v>1</v>
      </c>
      <c r="BN1580">
        <v>1</v>
      </c>
      <c r="BO1580">
        <v>1</v>
      </c>
      <c r="BP1580">
        <v>1</v>
      </c>
      <c r="BQ1580">
        <v>1</v>
      </c>
      <c r="BR1580">
        <v>1</v>
      </c>
      <c r="BS1580">
        <v>1</v>
      </c>
      <c r="BT1580">
        <v>1</v>
      </c>
      <c r="BU1580">
        <v>1</v>
      </c>
      <c r="BV1580">
        <v>0</v>
      </c>
    </row>
    <row r="1581" spans="1:75" x14ac:dyDescent="0.25">
      <c r="A1581">
        <v>2449000</v>
      </c>
      <c r="B1581">
        <v>1</v>
      </c>
      <c r="C1581" s="1">
        <v>39508</v>
      </c>
      <c r="D1581">
        <v>1</v>
      </c>
      <c r="E1581">
        <v>19.3</v>
      </c>
      <c r="F1581">
        <v>125.4</v>
      </c>
      <c r="G1581">
        <v>12</v>
      </c>
      <c r="H1581">
        <v>15</v>
      </c>
      <c r="I1581">
        <v>1</v>
      </c>
      <c r="J1581">
        <v>1</v>
      </c>
      <c r="K1581">
        <v>1</v>
      </c>
      <c r="N1581">
        <v>9.9</v>
      </c>
      <c r="O1581">
        <v>1.3</v>
      </c>
      <c r="P1581">
        <v>0</v>
      </c>
      <c r="Q1581">
        <v>0</v>
      </c>
      <c r="R1581">
        <v>0</v>
      </c>
      <c r="S1581">
        <v>0</v>
      </c>
      <c r="T1581">
        <v>0</v>
      </c>
      <c r="U1581">
        <v>0</v>
      </c>
      <c r="V1581">
        <v>0</v>
      </c>
      <c r="W1581">
        <v>0</v>
      </c>
      <c r="X1581">
        <v>9.4</v>
      </c>
      <c r="Y1581">
        <v>19.3</v>
      </c>
      <c r="Z1581">
        <v>18</v>
      </c>
      <c r="AA1581">
        <v>7.8</v>
      </c>
      <c r="AB1581">
        <v>0</v>
      </c>
      <c r="AC1581">
        <v>4.3</v>
      </c>
      <c r="AD1581">
        <v>0.9</v>
      </c>
      <c r="AE1581">
        <v>0.5</v>
      </c>
      <c r="AF1581">
        <v>0</v>
      </c>
      <c r="AG1581">
        <v>0</v>
      </c>
      <c r="AH1581">
        <v>18</v>
      </c>
      <c r="AI1581">
        <v>8.1999999999999993</v>
      </c>
      <c r="AJ1581">
        <v>16.399999999999999</v>
      </c>
      <c r="AK1581">
        <v>10.1</v>
      </c>
      <c r="AL1581">
        <v>0.7</v>
      </c>
      <c r="AM1581">
        <v>0.6</v>
      </c>
      <c r="AN1581">
        <v>0</v>
      </c>
      <c r="AO1581">
        <v>0</v>
      </c>
      <c r="AP1581">
        <v>0</v>
      </c>
      <c r="AQ1581">
        <v>0</v>
      </c>
      <c r="AR1581">
        <v>0</v>
      </c>
      <c r="AS1581">
        <v>1</v>
      </c>
      <c r="AT1581">
        <v>1</v>
      </c>
      <c r="AU1581">
        <v>1</v>
      </c>
      <c r="AV1581">
        <v>1</v>
      </c>
      <c r="AW1581">
        <v>1</v>
      </c>
      <c r="AX1581">
        <v>1</v>
      </c>
      <c r="AY1581">
        <v>1</v>
      </c>
      <c r="AZ1581">
        <v>1</v>
      </c>
      <c r="BA1581">
        <v>1</v>
      </c>
      <c r="BB1581">
        <v>1</v>
      </c>
      <c r="BC1581">
        <v>1</v>
      </c>
      <c r="BD1581">
        <v>1</v>
      </c>
      <c r="BE1581">
        <v>1</v>
      </c>
      <c r="BF1581">
        <v>1</v>
      </c>
      <c r="BG1581">
        <v>1</v>
      </c>
      <c r="BH1581">
        <v>1</v>
      </c>
      <c r="BI1581">
        <v>1</v>
      </c>
      <c r="BJ1581">
        <v>1</v>
      </c>
      <c r="BK1581">
        <v>1</v>
      </c>
      <c r="BL1581">
        <v>1</v>
      </c>
      <c r="BM1581">
        <v>1</v>
      </c>
      <c r="BN1581">
        <v>1</v>
      </c>
      <c r="BO1581">
        <v>1</v>
      </c>
      <c r="BP1581">
        <v>1</v>
      </c>
      <c r="BQ1581">
        <v>1</v>
      </c>
      <c r="BR1581">
        <v>1</v>
      </c>
      <c r="BS1581">
        <v>1</v>
      </c>
      <c r="BT1581">
        <v>1</v>
      </c>
      <c r="BU1581">
        <v>1</v>
      </c>
      <c r="BV1581">
        <v>1</v>
      </c>
      <c r="BW1581">
        <v>1</v>
      </c>
    </row>
    <row r="1582" spans="1:75" x14ac:dyDescent="0.25">
      <c r="A1582">
        <v>2449000</v>
      </c>
      <c r="B1582">
        <v>1</v>
      </c>
      <c r="C1582" s="1">
        <v>39539</v>
      </c>
      <c r="D1582">
        <v>1</v>
      </c>
      <c r="E1582">
        <v>30.8</v>
      </c>
      <c r="F1582">
        <v>126.6</v>
      </c>
      <c r="G1582">
        <v>14</v>
      </c>
      <c r="H1582">
        <v>14</v>
      </c>
      <c r="I1582">
        <v>1</v>
      </c>
      <c r="J1582">
        <v>1</v>
      </c>
      <c r="K1582">
        <v>1</v>
      </c>
      <c r="N1582">
        <v>0</v>
      </c>
      <c r="O1582">
        <v>0</v>
      </c>
      <c r="P1582">
        <v>4</v>
      </c>
      <c r="Q1582">
        <v>0</v>
      </c>
      <c r="R1582">
        <v>0</v>
      </c>
      <c r="S1582">
        <v>0</v>
      </c>
      <c r="T1582">
        <v>0</v>
      </c>
      <c r="U1582">
        <v>0</v>
      </c>
      <c r="V1582">
        <v>0</v>
      </c>
      <c r="W1582">
        <v>0</v>
      </c>
      <c r="X1582">
        <v>0</v>
      </c>
      <c r="Y1582">
        <v>28.5</v>
      </c>
      <c r="Z1582">
        <v>12.8</v>
      </c>
      <c r="AA1582">
        <v>30.8</v>
      </c>
      <c r="AB1582">
        <v>0.1</v>
      </c>
      <c r="AC1582">
        <v>1.3</v>
      </c>
      <c r="AD1582">
        <v>6</v>
      </c>
      <c r="AE1582">
        <v>0.3</v>
      </c>
      <c r="AF1582">
        <v>0</v>
      </c>
      <c r="AG1582">
        <v>1.2</v>
      </c>
      <c r="AH1582">
        <v>0</v>
      </c>
      <c r="AI1582">
        <v>16</v>
      </c>
      <c r="AJ1582">
        <v>4.0999999999999996</v>
      </c>
      <c r="AK1582">
        <v>0</v>
      </c>
      <c r="AL1582">
        <v>0</v>
      </c>
      <c r="AM1582">
        <v>0</v>
      </c>
      <c r="AN1582">
        <v>0.4</v>
      </c>
      <c r="AO1582">
        <v>0</v>
      </c>
      <c r="AP1582">
        <v>3</v>
      </c>
      <c r="AQ1582">
        <v>18.100000000000001</v>
      </c>
      <c r="AS1582">
        <v>1</v>
      </c>
      <c r="AT1582">
        <v>1</v>
      </c>
      <c r="AU1582">
        <v>1</v>
      </c>
      <c r="AV1582">
        <v>1</v>
      </c>
      <c r="AW1582">
        <v>1</v>
      </c>
      <c r="AX1582">
        <v>1</v>
      </c>
      <c r="AY1582">
        <v>1</v>
      </c>
      <c r="AZ1582">
        <v>1</v>
      </c>
      <c r="BA1582">
        <v>1</v>
      </c>
      <c r="BB1582">
        <v>1</v>
      </c>
      <c r="BC1582">
        <v>1</v>
      </c>
      <c r="BD1582">
        <v>1</v>
      </c>
      <c r="BE1582">
        <v>1</v>
      </c>
      <c r="BF1582">
        <v>1</v>
      </c>
      <c r="BG1582">
        <v>1</v>
      </c>
      <c r="BH1582">
        <v>1</v>
      </c>
      <c r="BI1582">
        <v>1</v>
      </c>
      <c r="BJ1582">
        <v>1</v>
      </c>
      <c r="BK1582">
        <v>1</v>
      </c>
      <c r="BL1582">
        <v>1</v>
      </c>
      <c r="BM1582">
        <v>1</v>
      </c>
      <c r="BN1582">
        <v>1</v>
      </c>
      <c r="BO1582">
        <v>1</v>
      </c>
      <c r="BP1582">
        <v>1</v>
      </c>
      <c r="BQ1582">
        <v>1</v>
      </c>
      <c r="BR1582">
        <v>1</v>
      </c>
      <c r="BS1582">
        <v>1</v>
      </c>
      <c r="BT1582">
        <v>1</v>
      </c>
      <c r="BU1582">
        <v>1</v>
      </c>
      <c r="BV1582">
        <v>1</v>
      </c>
      <c r="BW1582">
        <v>0</v>
      </c>
    </row>
    <row r="1583" spans="1:75" x14ac:dyDescent="0.25">
      <c r="A1583">
        <v>2449000</v>
      </c>
      <c r="B1583">
        <v>1</v>
      </c>
      <c r="C1583" s="1">
        <v>39569</v>
      </c>
      <c r="D1583">
        <v>1</v>
      </c>
      <c r="E1583">
        <v>44.9</v>
      </c>
      <c r="F1583">
        <v>73.8</v>
      </c>
      <c r="G1583">
        <v>2</v>
      </c>
      <c r="H1583">
        <v>5</v>
      </c>
      <c r="I1583">
        <v>1</v>
      </c>
      <c r="J1583">
        <v>1</v>
      </c>
      <c r="K1583">
        <v>1</v>
      </c>
      <c r="N1583">
        <v>0</v>
      </c>
      <c r="O1583">
        <v>44.9</v>
      </c>
      <c r="P1583">
        <v>4.8</v>
      </c>
      <c r="Q1583">
        <v>0</v>
      </c>
      <c r="R1583">
        <v>0</v>
      </c>
      <c r="S1583">
        <v>0</v>
      </c>
      <c r="T1583">
        <v>0</v>
      </c>
      <c r="U1583">
        <v>0</v>
      </c>
      <c r="V1583">
        <v>0</v>
      </c>
      <c r="W1583">
        <v>0</v>
      </c>
      <c r="X1583">
        <v>0</v>
      </c>
      <c r="Y1583">
        <v>0.3</v>
      </c>
      <c r="Z1583">
        <v>0</v>
      </c>
      <c r="AA1583">
        <v>0</v>
      </c>
      <c r="AB1583">
        <v>0</v>
      </c>
      <c r="AC1583">
        <v>0</v>
      </c>
      <c r="AD1583">
        <v>0</v>
      </c>
      <c r="AE1583">
        <v>0</v>
      </c>
      <c r="AF1583">
        <v>0</v>
      </c>
      <c r="AG1583">
        <v>0</v>
      </c>
      <c r="AH1583">
        <v>0</v>
      </c>
      <c r="AI1583">
        <v>0</v>
      </c>
      <c r="AJ1583">
        <v>0</v>
      </c>
      <c r="AK1583">
        <v>0</v>
      </c>
      <c r="AL1583">
        <v>0</v>
      </c>
      <c r="AM1583">
        <v>0</v>
      </c>
      <c r="AN1583">
        <v>0</v>
      </c>
      <c r="AO1583">
        <v>0</v>
      </c>
      <c r="AP1583">
        <v>21.9</v>
      </c>
      <c r="AQ1583">
        <v>1.9</v>
      </c>
      <c r="AR1583">
        <v>0</v>
      </c>
      <c r="AS1583">
        <v>1</v>
      </c>
      <c r="AT1583">
        <v>1</v>
      </c>
      <c r="AU1583">
        <v>1</v>
      </c>
      <c r="AV1583">
        <v>1</v>
      </c>
      <c r="AW1583">
        <v>1</v>
      </c>
      <c r="AX1583">
        <v>1</v>
      </c>
      <c r="AY1583">
        <v>1</v>
      </c>
      <c r="AZ1583">
        <v>1</v>
      </c>
      <c r="BA1583">
        <v>1</v>
      </c>
      <c r="BB1583">
        <v>1</v>
      </c>
      <c r="BC1583">
        <v>1</v>
      </c>
      <c r="BD1583">
        <v>1</v>
      </c>
      <c r="BE1583">
        <v>1</v>
      </c>
      <c r="BF1583">
        <v>1</v>
      </c>
      <c r="BG1583">
        <v>1</v>
      </c>
      <c r="BH1583">
        <v>1</v>
      </c>
      <c r="BI1583">
        <v>1</v>
      </c>
      <c r="BJ1583">
        <v>1</v>
      </c>
      <c r="BK1583">
        <v>1</v>
      </c>
      <c r="BL1583">
        <v>1</v>
      </c>
      <c r="BM1583">
        <v>1</v>
      </c>
      <c r="BN1583">
        <v>1</v>
      </c>
      <c r="BO1583">
        <v>1</v>
      </c>
      <c r="BP1583">
        <v>1</v>
      </c>
      <c r="BQ1583">
        <v>1</v>
      </c>
      <c r="BR1583">
        <v>1</v>
      </c>
      <c r="BS1583">
        <v>1</v>
      </c>
      <c r="BT1583">
        <v>1</v>
      </c>
      <c r="BU1583">
        <v>1</v>
      </c>
      <c r="BV1583">
        <v>1</v>
      </c>
      <c r="BW1583">
        <v>1</v>
      </c>
    </row>
    <row r="1584" spans="1:75" x14ac:dyDescent="0.25">
      <c r="A1584">
        <v>2449000</v>
      </c>
      <c r="B1584">
        <v>1</v>
      </c>
      <c r="C1584" s="1">
        <v>39600</v>
      </c>
      <c r="D1584">
        <v>1</v>
      </c>
      <c r="E1584">
        <v>26.9</v>
      </c>
      <c r="F1584">
        <v>64.400000000000006</v>
      </c>
      <c r="G1584">
        <v>4</v>
      </c>
      <c r="H1584">
        <v>9</v>
      </c>
      <c r="I1584">
        <v>1</v>
      </c>
      <c r="J1584">
        <v>1</v>
      </c>
      <c r="K1584">
        <v>1</v>
      </c>
      <c r="N1584">
        <v>8.8000000000000007</v>
      </c>
      <c r="O1584">
        <v>2.2999999999999998</v>
      </c>
      <c r="P1584">
        <v>0</v>
      </c>
      <c r="Q1584">
        <v>26.9</v>
      </c>
      <c r="R1584">
        <v>0</v>
      </c>
      <c r="S1584">
        <v>0</v>
      </c>
      <c r="T1584">
        <v>0</v>
      </c>
      <c r="U1584">
        <v>0</v>
      </c>
      <c r="V1584">
        <v>0</v>
      </c>
      <c r="W1584">
        <v>0</v>
      </c>
      <c r="X1584">
        <v>0</v>
      </c>
      <c r="Y1584">
        <v>0</v>
      </c>
      <c r="Z1584">
        <v>14.2</v>
      </c>
      <c r="AA1584">
        <v>2.6</v>
      </c>
      <c r="AB1584">
        <v>0</v>
      </c>
      <c r="AC1584">
        <v>0.9</v>
      </c>
      <c r="AD1584">
        <v>0</v>
      </c>
      <c r="AE1584">
        <v>0</v>
      </c>
      <c r="AF1584">
        <v>0</v>
      </c>
      <c r="AG1584">
        <v>0</v>
      </c>
      <c r="AH1584">
        <v>5.7</v>
      </c>
      <c r="AI1584">
        <v>2.7</v>
      </c>
      <c r="AJ1584">
        <v>0</v>
      </c>
      <c r="AK1584">
        <v>0</v>
      </c>
      <c r="AL1584">
        <v>0</v>
      </c>
      <c r="AM1584">
        <v>0</v>
      </c>
      <c r="AN1584">
        <v>0.3</v>
      </c>
      <c r="AO1584">
        <v>0</v>
      </c>
      <c r="AP1584">
        <v>0</v>
      </c>
      <c r="AQ1584">
        <v>0</v>
      </c>
      <c r="AS1584">
        <v>1</v>
      </c>
      <c r="AT1584">
        <v>1</v>
      </c>
      <c r="AU1584">
        <v>1</v>
      </c>
      <c r="AV1584">
        <v>1</v>
      </c>
      <c r="AW1584">
        <v>1</v>
      </c>
      <c r="AX1584">
        <v>1</v>
      </c>
      <c r="AY1584">
        <v>1</v>
      </c>
      <c r="AZ1584">
        <v>1</v>
      </c>
      <c r="BA1584">
        <v>1</v>
      </c>
      <c r="BB1584">
        <v>1</v>
      </c>
      <c r="BC1584">
        <v>1</v>
      </c>
      <c r="BD1584">
        <v>1</v>
      </c>
      <c r="BE1584">
        <v>1</v>
      </c>
      <c r="BF1584">
        <v>1</v>
      </c>
      <c r="BG1584">
        <v>1</v>
      </c>
      <c r="BH1584">
        <v>1</v>
      </c>
      <c r="BI1584">
        <v>1</v>
      </c>
      <c r="BJ1584">
        <v>1</v>
      </c>
      <c r="BK1584">
        <v>1</v>
      </c>
      <c r="BL1584">
        <v>1</v>
      </c>
      <c r="BM1584">
        <v>1</v>
      </c>
      <c r="BN1584">
        <v>1</v>
      </c>
      <c r="BO1584">
        <v>1</v>
      </c>
      <c r="BP1584">
        <v>1</v>
      </c>
      <c r="BQ1584">
        <v>1</v>
      </c>
      <c r="BR1584">
        <v>1</v>
      </c>
      <c r="BS1584">
        <v>1</v>
      </c>
      <c r="BT1584">
        <v>1</v>
      </c>
      <c r="BU1584">
        <v>1</v>
      </c>
      <c r="BV1584">
        <v>1</v>
      </c>
      <c r="BW1584">
        <v>0</v>
      </c>
    </row>
    <row r="1585" spans="1:75" x14ac:dyDescent="0.25">
      <c r="A1585">
        <v>2449000</v>
      </c>
      <c r="B1585">
        <v>1</v>
      </c>
      <c r="C1585" s="1">
        <v>39630</v>
      </c>
      <c r="D1585">
        <v>1</v>
      </c>
      <c r="E1585">
        <v>45.8</v>
      </c>
      <c r="F1585">
        <v>52.7</v>
      </c>
      <c r="G1585">
        <v>24</v>
      </c>
      <c r="H1585">
        <v>3</v>
      </c>
      <c r="I1585">
        <v>1</v>
      </c>
      <c r="J1585">
        <v>1</v>
      </c>
      <c r="K1585">
        <v>1</v>
      </c>
      <c r="N1585">
        <v>0</v>
      </c>
      <c r="O1585">
        <v>0</v>
      </c>
      <c r="P1585">
        <v>0</v>
      </c>
      <c r="Q1585">
        <v>4.4000000000000004</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45.8</v>
      </c>
      <c r="AL1585">
        <v>2.5</v>
      </c>
      <c r="AM1585">
        <v>0</v>
      </c>
      <c r="AN1585">
        <v>0</v>
      </c>
      <c r="AO1585">
        <v>0</v>
      </c>
      <c r="AP1585">
        <v>0</v>
      </c>
      <c r="AQ1585">
        <v>0</v>
      </c>
      <c r="AR1585">
        <v>0</v>
      </c>
      <c r="AS1585">
        <v>1</v>
      </c>
      <c r="AT1585">
        <v>1</v>
      </c>
      <c r="AU1585">
        <v>1</v>
      </c>
      <c r="AV1585">
        <v>1</v>
      </c>
      <c r="AW1585">
        <v>1</v>
      </c>
      <c r="AX1585">
        <v>1</v>
      </c>
      <c r="AY1585">
        <v>1</v>
      </c>
      <c r="AZ1585">
        <v>1</v>
      </c>
      <c r="BA1585">
        <v>1</v>
      </c>
      <c r="BB1585">
        <v>1</v>
      </c>
      <c r="BC1585">
        <v>1</v>
      </c>
      <c r="BD1585">
        <v>1</v>
      </c>
      <c r="BE1585">
        <v>1</v>
      </c>
      <c r="BF1585">
        <v>1</v>
      </c>
      <c r="BG1585">
        <v>1</v>
      </c>
      <c r="BH1585">
        <v>1</v>
      </c>
      <c r="BI1585">
        <v>1</v>
      </c>
      <c r="BJ1585">
        <v>1</v>
      </c>
      <c r="BK1585">
        <v>1</v>
      </c>
      <c r="BL1585">
        <v>1</v>
      </c>
      <c r="BM1585">
        <v>1</v>
      </c>
      <c r="BN1585">
        <v>1</v>
      </c>
      <c r="BO1585">
        <v>1</v>
      </c>
      <c r="BP1585">
        <v>1</v>
      </c>
      <c r="BQ1585">
        <v>1</v>
      </c>
      <c r="BR1585">
        <v>1</v>
      </c>
      <c r="BS1585">
        <v>1</v>
      </c>
      <c r="BT1585">
        <v>1</v>
      </c>
      <c r="BU1585">
        <v>1</v>
      </c>
      <c r="BV1585">
        <v>1</v>
      </c>
      <c r="BW1585">
        <v>1</v>
      </c>
    </row>
    <row r="1586" spans="1:75" x14ac:dyDescent="0.25">
      <c r="A1586">
        <v>2449000</v>
      </c>
      <c r="B1586">
        <v>1</v>
      </c>
      <c r="C1586" s="1">
        <v>39661</v>
      </c>
      <c r="D1586">
        <v>1</v>
      </c>
      <c r="E1586">
        <v>48</v>
      </c>
      <c r="F1586">
        <v>144.9</v>
      </c>
      <c r="G1586">
        <v>8</v>
      </c>
      <c r="H1586">
        <v>13</v>
      </c>
      <c r="I1586">
        <v>1</v>
      </c>
      <c r="J1586">
        <v>1</v>
      </c>
      <c r="K1586">
        <v>1</v>
      </c>
      <c r="N1586">
        <v>0.8</v>
      </c>
      <c r="O1586">
        <v>0.1</v>
      </c>
      <c r="P1586">
        <v>9.9</v>
      </c>
      <c r="Q1586">
        <v>2.2000000000000002</v>
      </c>
      <c r="R1586">
        <v>0</v>
      </c>
      <c r="S1586">
        <v>2.6</v>
      </c>
      <c r="T1586">
        <v>21.1</v>
      </c>
      <c r="U1586">
        <v>48</v>
      </c>
      <c r="V1586">
        <v>1.1000000000000001</v>
      </c>
      <c r="W1586">
        <v>29.6</v>
      </c>
      <c r="X1586">
        <v>0</v>
      </c>
      <c r="Y1586">
        <v>0.4</v>
      </c>
      <c r="Z1586">
        <v>2.4</v>
      </c>
      <c r="AA1586">
        <v>13.9</v>
      </c>
      <c r="AB1586">
        <v>12.8</v>
      </c>
      <c r="AC1586">
        <v>0</v>
      </c>
      <c r="AD1586">
        <v>0</v>
      </c>
      <c r="AE1586">
        <v>0</v>
      </c>
      <c r="AF1586">
        <v>0</v>
      </c>
      <c r="AG1586">
        <v>0</v>
      </c>
      <c r="AH1586">
        <v>0</v>
      </c>
      <c r="AI1586">
        <v>0</v>
      </c>
      <c r="AJ1586">
        <v>0</v>
      </c>
      <c r="AK1586">
        <v>0</v>
      </c>
      <c r="AL1586">
        <v>0</v>
      </c>
      <c r="AM1586">
        <v>0</v>
      </c>
      <c r="AN1586">
        <v>0</v>
      </c>
      <c r="AO1586">
        <v>0</v>
      </c>
      <c r="AP1586">
        <v>0</v>
      </c>
      <c r="AQ1586">
        <v>0</v>
      </c>
      <c r="AR1586">
        <v>0</v>
      </c>
      <c r="AS1586">
        <v>1</v>
      </c>
      <c r="AT1586">
        <v>1</v>
      </c>
      <c r="AU1586">
        <v>1</v>
      </c>
      <c r="AV1586">
        <v>1</v>
      </c>
      <c r="AW1586">
        <v>1</v>
      </c>
      <c r="AX1586">
        <v>1</v>
      </c>
      <c r="AY1586">
        <v>1</v>
      </c>
      <c r="AZ1586">
        <v>1</v>
      </c>
      <c r="BA1586">
        <v>1</v>
      </c>
      <c r="BB1586">
        <v>1</v>
      </c>
      <c r="BC1586">
        <v>1</v>
      </c>
      <c r="BD1586">
        <v>1</v>
      </c>
      <c r="BE1586">
        <v>1</v>
      </c>
      <c r="BF1586">
        <v>1</v>
      </c>
      <c r="BG1586">
        <v>1</v>
      </c>
      <c r="BH1586">
        <v>1</v>
      </c>
      <c r="BI1586">
        <v>1</v>
      </c>
      <c r="BJ1586">
        <v>1</v>
      </c>
      <c r="BK1586">
        <v>1</v>
      </c>
      <c r="BL1586">
        <v>1</v>
      </c>
      <c r="BM1586">
        <v>1</v>
      </c>
      <c r="BN1586">
        <v>1</v>
      </c>
      <c r="BO1586">
        <v>1</v>
      </c>
      <c r="BP1586">
        <v>1</v>
      </c>
      <c r="BQ1586">
        <v>1</v>
      </c>
      <c r="BR1586">
        <v>1</v>
      </c>
      <c r="BS1586">
        <v>1</v>
      </c>
      <c r="BT1586">
        <v>1</v>
      </c>
      <c r="BU1586">
        <v>1</v>
      </c>
      <c r="BV1586">
        <v>1</v>
      </c>
      <c r="BW1586">
        <v>1</v>
      </c>
    </row>
    <row r="1587" spans="1:75" x14ac:dyDescent="0.25">
      <c r="A1587">
        <v>2449000</v>
      </c>
      <c r="B1587">
        <v>1</v>
      </c>
      <c r="C1587" s="1">
        <v>39783</v>
      </c>
      <c r="D1587">
        <v>1</v>
      </c>
      <c r="E1587">
        <v>29</v>
      </c>
      <c r="F1587">
        <v>80</v>
      </c>
      <c r="G1587">
        <v>3</v>
      </c>
      <c r="H1587">
        <v>8</v>
      </c>
      <c r="I1587">
        <v>1</v>
      </c>
      <c r="J1587">
        <v>1</v>
      </c>
      <c r="K1587">
        <v>1</v>
      </c>
      <c r="N1587">
        <v>0</v>
      </c>
      <c r="O1587">
        <v>25.6</v>
      </c>
      <c r="P1587">
        <v>29</v>
      </c>
      <c r="Q1587">
        <v>0</v>
      </c>
      <c r="R1587">
        <v>0</v>
      </c>
      <c r="S1587">
        <v>0</v>
      </c>
      <c r="T1587">
        <v>0</v>
      </c>
      <c r="U1587">
        <v>0</v>
      </c>
      <c r="V1587">
        <v>0</v>
      </c>
      <c r="W1587">
        <v>0</v>
      </c>
      <c r="X1587">
        <v>0.5</v>
      </c>
      <c r="Y1587">
        <v>8</v>
      </c>
      <c r="Z1587">
        <v>0</v>
      </c>
      <c r="AA1587">
        <v>0</v>
      </c>
      <c r="AB1587">
        <v>0</v>
      </c>
      <c r="AC1587">
        <v>0.4</v>
      </c>
      <c r="AD1587">
        <v>0</v>
      </c>
      <c r="AE1587">
        <v>0</v>
      </c>
      <c r="AF1587">
        <v>0</v>
      </c>
      <c r="AG1587">
        <v>0</v>
      </c>
      <c r="AH1587">
        <v>0</v>
      </c>
      <c r="AI1587">
        <v>0</v>
      </c>
      <c r="AJ1587">
        <v>0</v>
      </c>
      <c r="AK1587">
        <v>0</v>
      </c>
      <c r="AL1587">
        <v>10.199999999999999</v>
      </c>
      <c r="AM1587">
        <v>5.8</v>
      </c>
      <c r="AN1587">
        <v>0</v>
      </c>
      <c r="AO1587">
        <v>0</v>
      </c>
      <c r="AP1587">
        <v>0</v>
      </c>
      <c r="AQ1587">
        <v>0</v>
      </c>
      <c r="AR1587">
        <v>0.5</v>
      </c>
      <c r="AS1587">
        <v>1</v>
      </c>
      <c r="AT1587">
        <v>1</v>
      </c>
      <c r="AU1587">
        <v>1</v>
      </c>
      <c r="AV1587">
        <v>1</v>
      </c>
      <c r="AW1587">
        <v>1</v>
      </c>
      <c r="AX1587">
        <v>1</v>
      </c>
      <c r="AY1587">
        <v>1</v>
      </c>
      <c r="AZ1587">
        <v>1</v>
      </c>
      <c r="BA1587">
        <v>1</v>
      </c>
      <c r="BB1587">
        <v>1</v>
      </c>
      <c r="BC1587">
        <v>1</v>
      </c>
      <c r="BD1587">
        <v>1</v>
      </c>
      <c r="BE1587">
        <v>1</v>
      </c>
      <c r="BF1587">
        <v>1</v>
      </c>
      <c r="BG1587">
        <v>1</v>
      </c>
      <c r="BH1587">
        <v>1</v>
      </c>
      <c r="BI1587">
        <v>1</v>
      </c>
      <c r="BJ1587">
        <v>1</v>
      </c>
      <c r="BK1587">
        <v>1</v>
      </c>
      <c r="BL1587">
        <v>1</v>
      </c>
      <c r="BM1587">
        <v>1</v>
      </c>
      <c r="BN1587">
        <v>1</v>
      </c>
      <c r="BO1587">
        <v>1</v>
      </c>
      <c r="BP1587">
        <v>1</v>
      </c>
      <c r="BQ1587">
        <v>1</v>
      </c>
      <c r="BR1587">
        <v>1</v>
      </c>
      <c r="BS1587">
        <v>1</v>
      </c>
      <c r="BT1587">
        <v>1</v>
      </c>
      <c r="BU1587">
        <v>1</v>
      </c>
      <c r="BV1587">
        <v>1</v>
      </c>
      <c r="BW1587">
        <v>1</v>
      </c>
    </row>
    <row r="1588" spans="1:75" s="2" customFormat="1" x14ac:dyDescent="0.25">
      <c r="A1588" s="2">
        <v>2449000</v>
      </c>
      <c r="B1588" s="2">
        <v>1</v>
      </c>
      <c r="C1588" s="3">
        <v>39814</v>
      </c>
      <c r="D1588" s="2">
        <v>1</v>
      </c>
      <c r="E1588" s="2">
        <v>70.2</v>
      </c>
      <c r="F1588" s="2">
        <v>261.2</v>
      </c>
      <c r="G1588" s="2">
        <v>17</v>
      </c>
      <c r="H1588" s="2">
        <v>18</v>
      </c>
      <c r="I1588" s="2">
        <v>1</v>
      </c>
      <c r="J1588" s="2">
        <v>1</v>
      </c>
      <c r="K1588" s="2">
        <v>1</v>
      </c>
      <c r="N1588" s="2">
        <v>0</v>
      </c>
      <c r="O1588" s="2">
        <v>0</v>
      </c>
      <c r="P1588" s="2">
        <v>28</v>
      </c>
      <c r="Q1588" s="2">
        <v>6.3</v>
      </c>
      <c r="R1588" s="2">
        <v>5.3</v>
      </c>
      <c r="S1588" s="2">
        <v>2.1</v>
      </c>
      <c r="T1588" s="2">
        <v>0</v>
      </c>
      <c r="U1588" s="2">
        <v>0</v>
      </c>
      <c r="V1588" s="2">
        <v>0</v>
      </c>
      <c r="W1588" s="2">
        <v>0</v>
      </c>
      <c r="X1588" s="2">
        <v>14.4</v>
      </c>
      <c r="Y1588" s="2">
        <v>0.4</v>
      </c>
      <c r="Z1588" s="2">
        <v>0</v>
      </c>
      <c r="AA1588" s="2">
        <v>4.8</v>
      </c>
      <c r="AB1588" s="2">
        <v>29</v>
      </c>
      <c r="AC1588" s="2">
        <v>0.4</v>
      </c>
      <c r="AD1588" s="2">
        <v>70.2</v>
      </c>
      <c r="AE1588" s="2">
        <v>19.5</v>
      </c>
      <c r="AF1588" s="2">
        <v>0</v>
      </c>
      <c r="AG1588" s="2">
        <v>9.6</v>
      </c>
      <c r="AH1588" s="2">
        <v>4.5</v>
      </c>
      <c r="AI1588" s="2">
        <v>0</v>
      </c>
      <c r="AJ1588" s="2">
        <v>0</v>
      </c>
      <c r="AK1588" s="2">
        <v>0</v>
      </c>
      <c r="AL1588" s="2">
        <v>0</v>
      </c>
      <c r="AM1588" s="2">
        <v>0.8</v>
      </c>
      <c r="AN1588" s="2">
        <v>20.8</v>
      </c>
      <c r="AO1588" s="2">
        <v>20.5</v>
      </c>
      <c r="AP1588" s="2">
        <v>17.399999999999999</v>
      </c>
      <c r="AQ1588" s="2">
        <v>7.2</v>
      </c>
      <c r="AR1588" s="2">
        <v>0</v>
      </c>
      <c r="AS1588" s="2">
        <v>1</v>
      </c>
      <c r="AT1588" s="2">
        <v>1</v>
      </c>
      <c r="AU1588" s="2">
        <v>1</v>
      </c>
      <c r="AV1588" s="2">
        <v>1</v>
      </c>
      <c r="AW1588" s="2">
        <v>1</v>
      </c>
      <c r="AX1588" s="2">
        <v>1</v>
      </c>
      <c r="AY1588" s="2">
        <v>1</v>
      </c>
      <c r="AZ1588" s="2">
        <v>1</v>
      </c>
      <c r="BA1588" s="2">
        <v>1</v>
      </c>
      <c r="BB1588" s="2">
        <v>1</v>
      </c>
      <c r="BC1588" s="2">
        <v>1</v>
      </c>
      <c r="BD1588" s="2">
        <v>1</v>
      </c>
      <c r="BE1588" s="2">
        <v>1</v>
      </c>
      <c r="BF1588" s="2">
        <v>1</v>
      </c>
      <c r="BG1588" s="2">
        <v>1</v>
      </c>
      <c r="BH1588" s="2">
        <v>1</v>
      </c>
      <c r="BI1588" s="2">
        <v>1</v>
      </c>
      <c r="BJ1588" s="2">
        <v>1</v>
      </c>
      <c r="BK1588" s="2">
        <v>1</v>
      </c>
      <c r="BL1588" s="2">
        <v>1</v>
      </c>
      <c r="BM1588" s="2">
        <v>1</v>
      </c>
      <c r="BN1588" s="2">
        <v>1</v>
      </c>
      <c r="BO1588" s="2">
        <v>1</v>
      </c>
      <c r="BP1588" s="2">
        <v>1</v>
      </c>
      <c r="BQ1588" s="2">
        <v>1</v>
      </c>
      <c r="BR1588" s="2">
        <v>1</v>
      </c>
      <c r="BS1588" s="2">
        <v>1</v>
      </c>
      <c r="BT1588" s="2">
        <v>1</v>
      </c>
      <c r="BU1588" s="2">
        <v>1</v>
      </c>
      <c r="BV1588" s="2">
        <v>1</v>
      </c>
      <c r="BW1588" s="2">
        <v>1</v>
      </c>
    </row>
    <row r="1589" spans="1:75" x14ac:dyDescent="0.25">
      <c r="A1589">
        <v>2449000</v>
      </c>
      <c r="B1589">
        <v>1</v>
      </c>
      <c r="C1589" s="1">
        <v>39845</v>
      </c>
      <c r="D1589">
        <v>1</v>
      </c>
      <c r="E1589">
        <v>45.1</v>
      </c>
      <c r="F1589">
        <v>196.2</v>
      </c>
      <c r="G1589">
        <v>17</v>
      </c>
      <c r="H1589">
        <v>14</v>
      </c>
      <c r="I1589">
        <v>1</v>
      </c>
      <c r="J1589">
        <v>1</v>
      </c>
      <c r="K1589">
        <v>1</v>
      </c>
      <c r="N1589">
        <v>0</v>
      </c>
      <c r="O1589">
        <v>0</v>
      </c>
      <c r="P1589">
        <v>0</v>
      </c>
      <c r="Q1589">
        <v>3.4</v>
      </c>
      <c r="R1589">
        <v>14.1</v>
      </c>
      <c r="S1589">
        <v>43</v>
      </c>
      <c r="T1589">
        <v>0.4</v>
      </c>
      <c r="U1589">
        <v>14</v>
      </c>
      <c r="V1589">
        <v>0</v>
      </c>
      <c r="W1589">
        <v>0</v>
      </c>
      <c r="X1589">
        <v>0</v>
      </c>
      <c r="Y1589">
        <v>21.4</v>
      </c>
      <c r="Z1589">
        <v>0.7</v>
      </c>
      <c r="AA1589">
        <v>0</v>
      </c>
      <c r="AB1589">
        <v>0</v>
      </c>
      <c r="AC1589">
        <v>3.5</v>
      </c>
      <c r="AD1589">
        <v>45.1</v>
      </c>
      <c r="AE1589">
        <v>0</v>
      </c>
      <c r="AF1589">
        <v>0</v>
      </c>
      <c r="AG1589">
        <v>0</v>
      </c>
      <c r="AH1589">
        <v>0</v>
      </c>
      <c r="AI1589">
        <v>13</v>
      </c>
      <c r="AJ1589">
        <v>0</v>
      </c>
      <c r="AK1589">
        <v>8.5</v>
      </c>
      <c r="AL1589">
        <v>4.5</v>
      </c>
      <c r="AM1589">
        <v>6.4</v>
      </c>
      <c r="AN1589">
        <v>18.2</v>
      </c>
      <c r="AO1589">
        <v>0</v>
      </c>
      <c r="AS1589">
        <v>1</v>
      </c>
      <c r="AT1589">
        <v>1</v>
      </c>
      <c r="AU1589">
        <v>1</v>
      </c>
      <c r="AV1589">
        <v>1</v>
      </c>
      <c r="AW1589">
        <v>1</v>
      </c>
      <c r="AX1589">
        <v>1</v>
      </c>
      <c r="AY1589">
        <v>1</v>
      </c>
      <c r="AZ1589">
        <v>1</v>
      </c>
      <c r="BA1589">
        <v>1</v>
      </c>
      <c r="BB1589">
        <v>1</v>
      </c>
      <c r="BC1589">
        <v>1</v>
      </c>
      <c r="BD1589">
        <v>1</v>
      </c>
      <c r="BE1589">
        <v>1</v>
      </c>
      <c r="BF1589">
        <v>1</v>
      </c>
      <c r="BG1589">
        <v>1</v>
      </c>
      <c r="BH1589">
        <v>1</v>
      </c>
      <c r="BI1589">
        <v>1</v>
      </c>
      <c r="BJ1589">
        <v>1</v>
      </c>
      <c r="BK1589">
        <v>1</v>
      </c>
      <c r="BL1589">
        <v>1</v>
      </c>
      <c r="BM1589">
        <v>1</v>
      </c>
      <c r="BN1589">
        <v>1</v>
      </c>
      <c r="BO1589">
        <v>1</v>
      </c>
      <c r="BP1589">
        <v>1</v>
      </c>
      <c r="BQ1589">
        <v>1</v>
      </c>
      <c r="BR1589">
        <v>1</v>
      </c>
      <c r="BS1589">
        <v>1</v>
      </c>
      <c r="BT1589">
        <v>1</v>
      </c>
      <c r="BU1589">
        <v>0</v>
      </c>
    </row>
    <row r="1590" spans="1:75" x14ac:dyDescent="0.25">
      <c r="A1590">
        <v>2449000</v>
      </c>
      <c r="B1590">
        <v>1</v>
      </c>
      <c r="C1590" s="1">
        <v>39873</v>
      </c>
      <c r="D1590">
        <v>1</v>
      </c>
      <c r="E1590">
        <v>26.9</v>
      </c>
      <c r="F1590">
        <v>59.9</v>
      </c>
      <c r="G1590">
        <v>1</v>
      </c>
      <c r="H1590">
        <v>9</v>
      </c>
      <c r="I1590">
        <v>1</v>
      </c>
      <c r="J1590">
        <v>1</v>
      </c>
      <c r="K1590">
        <v>1</v>
      </c>
      <c r="N1590">
        <v>26.9</v>
      </c>
      <c r="O1590">
        <v>1.6</v>
      </c>
      <c r="P1590">
        <v>0</v>
      </c>
      <c r="Q1590">
        <v>0</v>
      </c>
      <c r="R1590">
        <v>0</v>
      </c>
      <c r="S1590">
        <v>0</v>
      </c>
      <c r="T1590">
        <v>8.4</v>
      </c>
      <c r="U1590">
        <v>0</v>
      </c>
      <c r="V1590">
        <v>3.7</v>
      </c>
      <c r="W1590">
        <v>14.3</v>
      </c>
      <c r="X1590">
        <v>0</v>
      </c>
      <c r="Y1590">
        <v>0.6</v>
      </c>
      <c r="Z1590">
        <v>3.4</v>
      </c>
      <c r="AA1590">
        <v>0</v>
      </c>
      <c r="AB1590">
        <v>0</v>
      </c>
      <c r="AC1590">
        <v>0</v>
      </c>
      <c r="AD1590">
        <v>0</v>
      </c>
      <c r="AE1590">
        <v>0</v>
      </c>
      <c r="AF1590">
        <v>0</v>
      </c>
      <c r="AG1590">
        <v>0</v>
      </c>
      <c r="AH1590">
        <v>0.1</v>
      </c>
      <c r="AI1590">
        <v>0</v>
      </c>
      <c r="AJ1590">
        <v>0</v>
      </c>
      <c r="AK1590">
        <v>0</v>
      </c>
      <c r="AL1590">
        <v>0</v>
      </c>
      <c r="AM1590">
        <v>0</v>
      </c>
      <c r="AN1590">
        <v>0</v>
      </c>
      <c r="AO1590">
        <v>0</v>
      </c>
      <c r="AP1590">
        <v>0.9</v>
      </c>
      <c r="AQ1590">
        <v>0</v>
      </c>
      <c r="AR1590">
        <v>0</v>
      </c>
      <c r="AS1590">
        <v>1</v>
      </c>
      <c r="AT1590">
        <v>1</v>
      </c>
      <c r="AU1590">
        <v>1</v>
      </c>
      <c r="AV1590">
        <v>1</v>
      </c>
      <c r="AW1590">
        <v>1</v>
      </c>
      <c r="AX1590">
        <v>1</v>
      </c>
      <c r="AY1590">
        <v>1</v>
      </c>
      <c r="AZ1590">
        <v>1</v>
      </c>
      <c r="BA1590">
        <v>1</v>
      </c>
      <c r="BB1590">
        <v>1</v>
      </c>
      <c r="BC1590">
        <v>1</v>
      </c>
      <c r="BD1590">
        <v>1</v>
      </c>
      <c r="BE1590">
        <v>1</v>
      </c>
      <c r="BF1590">
        <v>1</v>
      </c>
      <c r="BG1590">
        <v>1</v>
      </c>
      <c r="BH1590">
        <v>1</v>
      </c>
      <c r="BI1590">
        <v>1</v>
      </c>
      <c r="BJ1590">
        <v>1</v>
      </c>
      <c r="BK1590">
        <v>1</v>
      </c>
      <c r="BL1590">
        <v>1</v>
      </c>
      <c r="BM1590">
        <v>1</v>
      </c>
      <c r="BN1590">
        <v>1</v>
      </c>
      <c r="BO1590">
        <v>1</v>
      </c>
      <c r="BP1590">
        <v>1</v>
      </c>
      <c r="BQ1590">
        <v>1</v>
      </c>
      <c r="BR1590">
        <v>1</v>
      </c>
      <c r="BS1590">
        <v>1</v>
      </c>
      <c r="BT1590">
        <v>1</v>
      </c>
      <c r="BU1590">
        <v>1</v>
      </c>
      <c r="BV1590">
        <v>1</v>
      </c>
      <c r="BW1590">
        <v>1</v>
      </c>
    </row>
    <row r="1591" spans="1:75" x14ac:dyDescent="0.25">
      <c r="A1591">
        <v>2449000</v>
      </c>
      <c r="B1591">
        <v>1</v>
      </c>
      <c r="C1591" s="1">
        <v>39904</v>
      </c>
      <c r="D1591">
        <v>1</v>
      </c>
      <c r="E1591">
        <v>12.5</v>
      </c>
      <c r="F1591">
        <v>16.100000000000001</v>
      </c>
      <c r="G1591">
        <v>3</v>
      </c>
      <c r="H1591">
        <v>4</v>
      </c>
      <c r="I1591">
        <v>1</v>
      </c>
      <c r="J1591">
        <v>1</v>
      </c>
      <c r="K1591">
        <v>1</v>
      </c>
      <c r="N1591">
        <v>0</v>
      </c>
      <c r="O1591">
        <v>0</v>
      </c>
      <c r="P1591">
        <v>12.5</v>
      </c>
      <c r="Q1591">
        <v>0</v>
      </c>
      <c r="R1591">
        <v>0</v>
      </c>
      <c r="S1591">
        <v>0</v>
      </c>
      <c r="T1591">
        <v>0</v>
      </c>
      <c r="U1591">
        <v>0</v>
      </c>
      <c r="V1591">
        <v>0</v>
      </c>
      <c r="W1591">
        <v>0</v>
      </c>
      <c r="X1591">
        <v>0</v>
      </c>
      <c r="Y1591">
        <v>0</v>
      </c>
      <c r="Z1591">
        <v>0</v>
      </c>
      <c r="AA1591">
        <v>0</v>
      </c>
      <c r="AB1591">
        <v>0</v>
      </c>
      <c r="AC1591">
        <v>0</v>
      </c>
      <c r="AD1591">
        <v>1.3</v>
      </c>
      <c r="AE1591">
        <v>0</v>
      </c>
      <c r="AF1591">
        <v>0</v>
      </c>
      <c r="AG1591">
        <v>0</v>
      </c>
      <c r="AH1591">
        <v>0</v>
      </c>
      <c r="AI1591">
        <v>0.6</v>
      </c>
      <c r="AJ1591">
        <v>1.7</v>
      </c>
      <c r="AK1591">
        <v>0</v>
      </c>
      <c r="AL1591">
        <v>0</v>
      </c>
      <c r="AM1591">
        <v>0</v>
      </c>
      <c r="AN1591">
        <v>0</v>
      </c>
      <c r="AO1591">
        <v>0</v>
      </c>
      <c r="AP1591">
        <v>0</v>
      </c>
      <c r="AQ1591">
        <v>0</v>
      </c>
      <c r="AS1591">
        <v>1</v>
      </c>
      <c r="AT1591">
        <v>1</v>
      </c>
      <c r="AU1591">
        <v>1</v>
      </c>
      <c r="AV1591">
        <v>1</v>
      </c>
      <c r="AW1591">
        <v>1</v>
      </c>
      <c r="AX1591">
        <v>1</v>
      </c>
      <c r="AY1591">
        <v>1</v>
      </c>
      <c r="AZ1591">
        <v>1</v>
      </c>
      <c r="BA1591">
        <v>1</v>
      </c>
      <c r="BB1591">
        <v>1</v>
      </c>
      <c r="BC1591">
        <v>1</v>
      </c>
      <c r="BD1591">
        <v>1</v>
      </c>
      <c r="BE1591">
        <v>1</v>
      </c>
      <c r="BF1591">
        <v>1</v>
      </c>
      <c r="BG1591">
        <v>1</v>
      </c>
      <c r="BH1591">
        <v>1</v>
      </c>
      <c r="BI1591">
        <v>1</v>
      </c>
      <c r="BJ1591">
        <v>1</v>
      </c>
      <c r="BK1591">
        <v>1</v>
      </c>
      <c r="BL1591">
        <v>1</v>
      </c>
      <c r="BM1591">
        <v>1</v>
      </c>
      <c r="BN1591">
        <v>1</v>
      </c>
      <c r="BO1591">
        <v>1</v>
      </c>
      <c r="BP1591">
        <v>1</v>
      </c>
      <c r="BQ1591">
        <v>1</v>
      </c>
      <c r="BR1591">
        <v>1</v>
      </c>
      <c r="BS1591">
        <v>1</v>
      </c>
      <c r="BT1591">
        <v>1</v>
      </c>
      <c r="BU1591">
        <v>1</v>
      </c>
      <c r="BV1591">
        <v>1</v>
      </c>
      <c r="BW1591">
        <v>0</v>
      </c>
    </row>
    <row r="1592" spans="1:75" x14ac:dyDescent="0.25">
      <c r="A1592">
        <v>2449000</v>
      </c>
      <c r="B1592">
        <v>1</v>
      </c>
      <c r="C1592" s="1">
        <v>39934</v>
      </c>
      <c r="D1592">
        <v>1</v>
      </c>
      <c r="E1592">
        <v>49.4</v>
      </c>
      <c r="F1592">
        <v>88.3</v>
      </c>
      <c r="G1592">
        <v>9</v>
      </c>
      <c r="H1592">
        <v>10</v>
      </c>
      <c r="I1592">
        <v>1</v>
      </c>
      <c r="J1592">
        <v>1</v>
      </c>
      <c r="K1592">
        <v>1</v>
      </c>
      <c r="N1592">
        <v>0</v>
      </c>
      <c r="O1592">
        <v>6.9</v>
      </c>
      <c r="P1592">
        <v>0</v>
      </c>
      <c r="Q1592">
        <v>12.8</v>
      </c>
      <c r="R1592">
        <v>0</v>
      </c>
      <c r="S1592">
        <v>0</v>
      </c>
      <c r="T1592">
        <v>0</v>
      </c>
      <c r="U1592">
        <v>0</v>
      </c>
      <c r="V1592">
        <v>49.4</v>
      </c>
      <c r="W1592">
        <v>0.4</v>
      </c>
      <c r="X1592">
        <v>0</v>
      </c>
      <c r="Y1592">
        <v>0</v>
      </c>
      <c r="Z1592">
        <v>5.8</v>
      </c>
      <c r="AA1592">
        <v>0</v>
      </c>
      <c r="AB1592">
        <v>4.2</v>
      </c>
      <c r="AC1592">
        <v>0</v>
      </c>
      <c r="AD1592">
        <v>0</v>
      </c>
      <c r="AE1592">
        <v>0</v>
      </c>
      <c r="AF1592">
        <v>0</v>
      </c>
      <c r="AG1592">
        <v>0</v>
      </c>
      <c r="AH1592">
        <v>0</v>
      </c>
      <c r="AI1592">
        <v>0</v>
      </c>
      <c r="AJ1592">
        <v>0</v>
      </c>
      <c r="AK1592">
        <v>0</v>
      </c>
      <c r="AL1592">
        <v>0</v>
      </c>
      <c r="AM1592">
        <v>5.8</v>
      </c>
      <c r="AN1592">
        <v>0.5</v>
      </c>
      <c r="AO1592">
        <v>0.9</v>
      </c>
      <c r="AP1592">
        <v>1.6</v>
      </c>
      <c r="AQ1592">
        <v>0</v>
      </c>
      <c r="AR1592">
        <v>0</v>
      </c>
      <c r="AS1592">
        <v>1</v>
      </c>
      <c r="AT1592">
        <v>1</v>
      </c>
      <c r="AU1592">
        <v>1</v>
      </c>
      <c r="AV1592">
        <v>1</v>
      </c>
      <c r="AW1592">
        <v>1</v>
      </c>
      <c r="AX1592">
        <v>1</v>
      </c>
      <c r="AY1592">
        <v>1</v>
      </c>
      <c r="AZ1592">
        <v>1</v>
      </c>
      <c r="BA1592">
        <v>1</v>
      </c>
      <c r="BB1592">
        <v>1</v>
      </c>
      <c r="BC1592">
        <v>1</v>
      </c>
      <c r="BD1592">
        <v>1</v>
      </c>
      <c r="BE1592">
        <v>1</v>
      </c>
      <c r="BF1592">
        <v>1</v>
      </c>
      <c r="BG1592">
        <v>1</v>
      </c>
      <c r="BH1592">
        <v>1</v>
      </c>
      <c r="BI1592">
        <v>1</v>
      </c>
      <c r="BJ1592">
        <v>1</v>
      </c>
      <c r="BK1592">
        <v>1</v>
      </c>
      <c r="BL1592">
        <v>1</v>
      </c>
      <c r="BM1592">
        <v>1</v>
      </c>
      <c r="BN1592">
        <v>1</v>
      </c>
      <c r="BO1592">
        <v>1</v>
      </c>
      <c r="BP1592">
        <v>1</v>
      </c>
      <c r="BQ1592">
        <v>1</v>
      </c>
      <c r="BR1592">
        <v>1</v>
      </c>
      <c r="BS1592">
        <v>1</v>
      </c>
      <c r="BT1592">
        <v>1</v>
      </c>
      <c r="BU1592">
        <v>1</v>
      </c>
      <c r="BV1592">
        <v>1</v>
      </c>
      <c r="BW1592">
        <v>1</v>
      </c>
    </row>
    <row r="1593" spans="1:75" x14ac:dyDescent="0.25">
      <c r="A1593">
        <v>2449000</v>
      </c>
      <c r="B1593">
        <v>1</v>
      </c>
      <c r="C1593" s="1">
        <v>39965</v>
      </c>
      <c r="D1593">
        <v>1</v>
      </c>
      <c r="E1593">
        <v>11.9</v>
      </c>
      <c r="F1593">
        <v>47</v>
      </c>
      <c r="G1593">
        <v>30</v>
      </c>
      <c r="H1593">
        <v>8</v>
      </c>
      <c r="I1593">
        <v>1</v>
      </c>
      <c r="J1593">
        <v>1</v>
      </c>
      <c r="K1593">
        <v>1</v>
      </c>
      <c r="N1593">
        <v>2.9</v>
      </c>
      <c r="O1593">
        <v>0</v>
      </c>
      <c r="P1593">
        <v>0</v>
      </c>
      <c r="Q1593">
        <v>0</v>
      </c>
      <c r="R1593">
        <v>0</v>
      </c>
      <c r="S1593">
        <v>0</v>
      </c>
      <c r="T1593">
        <v>0</v>
      </c>
      <c r="U1593">
        <v>0</v>
      </c>
      <c r="V1593">
        <v>0</v>
      </c>
      <c r="W1593">
        <v>0</v>
      </c>
      <c r="X1593">
        <v>10.9</v>
      </c>
      <c r="Y1593">
        <v>0</v>
      </c>
      <c r="Z1593">
        <v>0</v>
      </c>
      <c r="AA1593">
        <v>0</v>
      </c>
      <c r="AB1593">
        <v>0</v>
      </c>
      <c r="AC1593">
        <v>0</v>
      </c>
      <c r="AD1593">
        <v>10</v>
      </c>
      <c r="AE1593">
        <v>0</v>
      </c>
      <c r="AF1593">
        <v>0</v>
      </c>
      <c r="AG1593">
        <v>0</v>
      </c>
      <c r="AH1593">
        <v>0</v>
      </c>
      <c r="AI1593">
        <v>0</v>
      </c>
      <c r="AJ1593">
        <v>0</v>
      </c>
      <c r="AK1593">
        <v>1.1000000000000001</v>
      </c>
      <c r="AL1593">
        <v>9.6</v>
      </c>
      <c r="AM1593">
        <v>0.2</v>
      </c>
      <c r="AN1593">
        <v>0</v>
      </c>
      <c r="AO1593">
        <v>0</v>
      </c>
      <c r="AP1593">
        <v>0.4</v>
      </c>
      <c r="AQ1593">
        <v>11.9</v>
      </c>
      <c r="AS1593">
        <v>1</v>
      </c>
      <c r="AT1593">
        <v>1</v>
      </c>
      <c r="AU1593">
        <v>1</v>
      </c>
      <c r="AV1593">
        <v>1</v>
      </c>
      <c r="AW1593">
        <v>1</v>
      </c>
      <c r="AX1593">
        <v>1</v>
      </c>
      <c r="AY1593">
        <v>1</v>
      </c>
      <c r="AZ1593">
        <v>1</v>
      </c>
      <c r="BA1593">
        <v>1</v>
      </c>
      <c r="BB1593">
        <v>1</v>
      </c>
      <c r="BC1593">
        <v>1</v>
      </c>
      <c r="BD1593">
        <v>1</v>
      </c>
      <c r="BE1593">
        <v>1</v>
      </c>
      <c r="BF1593">
        <v>1</v>
      </c>
      <c r="BG1593">
        <v>1</v>
      </c>
      <c r="BH1593">
        <v>1</v>
      </c>
      <c r="BI1593">
        <v>1</v>
      </c>
      <c r="BJ1593">
        <v>1</v>
      </c>
      <c r="BK1593">
        <v>1</v>
      </c>
      <c r="BL1593">
        <v>1</v>
      </c>
      <c r="BM1593">
        <v>1</v>
      </c>
      <c r="BN1593">
        <v>1</v>
      </c>
      <c r="BO1593">
        <v>1</v>
      </c>
      <c r="BP1593">
        <v>1</v>
      </c>
      <c r="BQ1593">
        <v>1</v>
      </c>
      <c r="BR1593">
        <v>1</v>
      </c>
      <c r="BS1593">
        <v>1</v>
      </c>
      <c r="BT1593">
        <v>1</v>
      </c>
      <c r="BU1593">
        <v>1</v>
      </c>
      <c r="BV1593">
        <v>1</v>
      </c>
      <c r="BW1593">
        <v>0</v>
      </c>
    </row>
    <row r="1594" spans="1:75" x14ac:dyDescent="0.25">
      <c r="A1594">
        <v>2449000</v>
      </c>
      <c r="B1594">
        <v>1</v>
      </c>
      <c r="C1594" s="1">
        <v>39995</v>
      </c>
      <c r="D1594">
        <v>1</v>
      </c>
      <c r="E1594">
        <v>86.4</v>
      </c>
      <c r="F1594">
        <v>298.60000000000002</v>
      </c>
      <c r="G1594">
        <v>11</v>
      </c>
      <c r="H1594">
        <v>16</v>
      </c>
      <c r="I1594">
        <v>1</v>
      </c>
      <c r="J1594">
        <v>1</v>
      </c>
      <c r="K1594">
        <v>1</v>
      </c>
      <c r="N1594">
        <v>10</v>
      </c>
      <c r="O1594">
        <v>16</v>
      </c>
      <c r="P1594">
        <v>0</v>
      </c>
      <c r="Q1594">
        <v>0</v>
      </c>
      <c r="R1594">
        <v>0</v>
      </c>
      <c r="S1594">
        <v>1.2</v>
      </c>
      <c r="T1594">
        <v>0</v>
      </c>
      <c r="U1594">
        <v>0</v>
      </c>
      <c r="V1594">
        <v>0</v>
      </c>
      <c r="W1594">
        <v>1.7</v>
      </c>
      <c r="X1594">
        <v>86.4</v>
      </c>
      <c r="Y1594">
        <v>17.399999999999999</v>
      </c>
      <c r="Z1594">
        <v>0</v>
      </c>
      <c r="AA1594">
        <v>0</v>
      </c>
      <c r="AB1594">
        <v>0</v>
      </c>
      <c r="AC1594">
        <v>0</v>
      </c>
      <c r="AD1594">
        <v>1.1000000000000001</v>
      </c>
      <c r="AE1594">
        <v>4.2</v>
      </c>
      <c r="AF1594">
        <v>0</v>
      </c>
      <c r="AG1594">
        <v>0</v>
      </c>
      <c r="AH1594">
        <v>0</v>
      </c>
      <c r="AI1594">
        <v>0</v>
      </c>
      <c r="AJ1594">
        <v>28.2</v>
      </c>
      <c r="AK1594">
        <v>43.7</v>
      </c>
      <c r="AL1594">
        <v>1.1000000000000001</v>
      </c>
      <c r="AM1594">
        <v>1.7</v>
      </c>
      <c r="AN1594">
        <v>26.7</v>
      </c>
      <c r="AO1594">
        <v>14.6</v>
      </c>
      <c r="AP1594">
        <v>21.2</v>
      </c>
      <c r="AQ1594">
        <v>23.4</v>
      </c>
      <c r="AR1594">
        <v>0</v>
      </c>
      <c r="AS1594">
        <v>1</v>
      </c>
      <c r="AT1594">
        <v>1</v>
      </c>
      <c r="AU1594">
        <v>1</v>
      </c>
      <c r="AV1594">
        <v>1</v>
      </c>
      <c r="AW1594">
        <v>1</v>
      </c>
      <c r="AX1594">
        <v>1</v>
      </c>
      <c r="AY1594">
        <v>1</v>
      </c>
      <c r="AZ1594">
        <v>1</v>
      </c>
      <c r="BA1594">
        <v>1</v>
      </c>
      <c r="BB1594">
        <v>1</v>
      </c>
      <c r="BC1594">
        <v>1</v>
      </c>
      <c r="BD1594">
        <v>1</v>
      </c>
      <c r="BE1594">
        <v>1</v>
      </c>
      <c r="BF1594">
        <v>1</v>
      </c>
      <c r="BG1594">
        <v>1</v>
      </c>
      <c r="BH1594">
        <v>1</v>
      </c>
      <c r="BI1594">
        <v>1</v>
      </c>
      <c r="BJ1594">
        <v>1</v>
      </c>
      <c r="BK1594">
        <v>1</v>
      </c>
      <c r="BL1594">
        <v>1</v>
      </c>
      <c r="BM1594">
        <v>1</v>
      </c>
      <c r="BN1594">
        <v>1</v>
      </c>
      <c r="BO1594">
        <v>1</v>
      </c>
      <c r="BP1594">
        <v>1</v>
      </c>
      <c r="BQ1594">
        <v>1</v>
      </c>
      <c r="BR1594">
        <v>1</v>
      </c>
      <c r="BS1594">
        <v>1</v>
      </c>
      <c r="BT1594">
        <v>1</v>
      </c>
      <c r="BU1594">
        <v>1</v>
      </c>
      <c r="BV1594">
        <v>1</v>
      </c>
      <c r="BW1594">
        <v>1</v>
      </c>
    </row>
    <row r="1595" spans="1:75" x14ac:dyDescent="0.25">
      <c r="A1595">
        <v>2449000</v>
      </c>
      <c r="B1595">
        <v>1</v>
      </c>
      <c r="C1595" s="1">
        <v>40026</v>
      </c>
      <c r="D1595">
        <v>1</v>
      </c>
      <c r="E1595">
        <v>22.2</v>
      </c>
      <c r="F1595">
        <v>47.3</v>
      </c>
      <c r="G1595">
        <v>19</v>
      </c>
      <c r="H1595">
        <v>9</v>
      </c>
      <c r="I1595">
        <v>1</v>
      </c>
      <c r="J1595">
        <v>1</v>
      </c>
      <c r="K1595">
        <v>1</v>
      </c>
      <c r="N1595">
        <v>0.9</v>
      </c>
      <c r="O1595">
        <v>1.8</v>
      </c>
      <c r="P1595">
        <v>1</v>
      </c>
      <c r="Q1595">
        <v>0</v>
      </c>
      <c r="R1595">
        <v>0</v>
      </c>
      <c r="S1595">
        <v>0</v>
      </c>
      <c r="T1595">
        <v>0</v>
      </c>
      <c r="U1595">
        <v>0</v>
      </c>
      <c r="V1595">
        <v>0</v>
      </c>
      <c r="W1595">
        <v>0</v>
      </c>
      <c r="X1595">
        <v>0.3</v>
      </c>
      <c r="Y1595">
        <v>0</v>
      </c>
      <c r="Z1595">
        <v>0</v>
      </c>
      <c r="AA1595">
        <v>0</v>
      </c>
      <c r="AB1595">
        <v>0</v>
      </c>
      <c r="AC1595">
        <v>0</v>
      </c>
      <c r="AD1595">
        <v>0</v>
      </c>
      <c r="AE1595">
        <v>0</v>
      </c>
      <c r="AF1595">
        <v>22.2</v>
      </c>
      <c r="AG1595">
        <v>6.9</v>
      </c>
      <c r="AH1595">
        <v>8.1</v>
      </c>
      <c r="AI1595">
        <v>0</v>
      </c>
      <c r="AJ1595">
        <v>0</v>
      </c>
      <c r="AK1595">
        <v>5.9</v>
      </c>
      <c r="AL1595">
        <v>0</v>
      </c>
      <c r="AM1595">
        <v>0.2</v>
      </c>
      <c r="AN1595">
        <v>0</v>
      </c>
      <c r="AO1595">
        <v>0</v>
      </c>
      <c r="AP1595">
        <v>0</v>
      </c>
      <c r="AQ1595">
        <v>0</v>
      </c>
      <c r="AR1595">
        <v>0</v>
      </c>
      <c r="AS1595">
        <v>1</v>
      </c>
      <c r="AT1595">
        <v>1</v>
      </c>
      <c r="AU1595">
        <v>1</v>
      </c>
      <c r="AV1595">
        <v>1</v>
      </c>
      <c r="AW1595">
        <v>1</v>
      </c>
      <c r="AX1595">
        <v>1</v>
      </c>
      <c r="AY1595">
        <v>1</v>
      </c>
      <c r="AZ1595">
        <v>1</v>
      </c>
      <c r="BA1595">
        <v>1</v>
      </c>
      <c r="BB1595">
        <v>1</v>
      </c>
      <c r="BC1595">
        <v>1</v>
      </c>
      <c r="BD1595">
        <v>1</v>
      </c>
      <c r="BE1595">
        <v>1</v>
      </c>
      <c r="BF1595">
        <v>1</v>
      </c>
      <c r="BG1595">
        <v>1</v>
      </c>
      <c r="BH1595">
        <v>1</v>
      </c>
      <c r="BI1595">
        <v>1</v>
      </c>
      <c r="BJ1595">
        <v>1</v>
      </c>
      <c r="BK1595">
        <v>1</v>
      </c>
      <c r="BL1595">
        <v>1</v>
      </c>
      <c r="BM1595">
        <v>1</v>
      </c>
      <c r="BN1595">
        <v>1</v>
      </c>
      <c r="BO1595">
        <v>1</v>
      </c>
      <c r="BP1595">
        <v>1</v>
      </c>
      <c r="BQ1595">
        <v>1</v>
      </c>
      <c r="BR1595">
        <v>1</v>
      </c>
      <c r="BS1595">
        <v>1</v>
      </c>
      <c r="BT1595">
        <v>1</v>
      </c>
      <c r="BU1595">
        <v>1</v>
      </c>
      <c r="BV1595">
        <v>1</v>
      </c>
      <c r="BW1595">
        <v>1</v>
      </c>
    </row>
    <row r="1596" spans="1:75" x14ac:dyDescent="0.25">
      <c r="A1596">
        <v>2449000</v>
      </c>
      <c r="B1596">
        <v>1</v>
      </c>
      <c r="C1596" s="1">
        <v>40057</v>
      </c>
      <c r="D1596">
        <v>1</v>
      </c>
      <c r="E1596">
        <v>32.9</v>
      </c>
      <c r="F1596">
        <v>194</v>
      </c>
      <c r="G1596">
        <v>20</v>
      </c>
      <c r="H1596">
        <v>15</v>
      </c>
      <c r="I1596">
        <v>1</v>
      </c>
      <c r="J1596">
        <v>1</v>
      </c>
      <c r="K1596">
        <v>1</v>
      </c>
      <c r="N1596">
        <v>0</v>
      </c>
      <c r="O1596">
        <v>0</v>
      </c>
      <c r="P1596">
        <v>0</v>
      </c>
      <c r="Q1596">
        <v>31.8</v>
      </c>
      <c r="R1596">
        <v>0.1</v>
      </c>
      <c r="S1596">
        <v>0</v>
      </c>
      <c r="T1596">
        <v>12.6</v>
      </c>
      <c r="U1596">
        <v>0.2</v>
      </c>
      <c r="V1596">
        <v>13.7</v>
      </c>
      <c r="W1596">
        <v>6.8</v>
      </c>
      <c r="X1596">
        <v>0</v>
      </c>
      <c r="Y1596">
        <v>0</v>
      </c>
      <c r="Z1596">
        <v>0</v>
      </c>
      <c r="AA1596">
        <v>8.5</v>
      </c>
      <c r="AB1596">
        <v>0</v>
      </c>
      <c r="AC1596">
        <v>0</v>
      </c>
      <c r="AD1596">
        <v>0</v>
      </c>
      <c r="AE1596">
        <v>0</v>
      </c>
      <c r="AF1596">
        <v>17.2</v>
      </c>
      <c r="AG1596">
        <v>32.9</v>
      </c>
      <c r="AH1596">
        <v>0</v>
      </c>
      <c r="AI1596">
        <v>13.9</v>
      </c>
      <c r="AJ1596">
        <v>9</v>
      </c>
      <c r="AK1596">
        <v>19.399999999999999</v>
      </c>
      <c r="AL1596">
        <v>0</v>
      </c>
      <c r="AM1596">
        <v>0</v>
      </c>
      <c r="AN1596">
        <v>0</v>
      </c>
      <c r="AO1596">
        <v>5.8</v>
      </c>
      <c r="AP1596">
        <v>20.5</v>
      </c>
      <c r="AQ1596">
        <v>1.6</v>
      </c>
      <c r="AS1596">
        <v>1</v>
      </c>
      <c r="AT1596">
        <v>1</v>
      </c>
      <c r="AU1596">
        <v>1</v>
      </c>
      <c r="AV1596">
        <v>1</v>
      </c>
      <c r="AW1596">
        <v>1</v>
      </c>
      <c r="AX1596">
        <v>1</v>
      </c>
      <c r="AY1596">
        <v>1</v>
      </c>
      <c r="AZ1596">
        <v>1</v>
      </c>
      <c r="BA1596">
        <v>1</v>
      </c>
      <c r="BB1596">
        <v>1</v>
      </c>
      <c r="BC1596">
        <v>1</v>
      </c>
      <c r="BD1596">
        <v>1</v>
      </c>
      <c r="BE1596">
        <v>1</v>
      </c>
      <c r="BF1596">
        <v>1</v>
      </c>
      <c r="BG1596">
        <v>1</v>
      </c>
      <c r="BH1596">
        <v>1</v>
      </c>
      <c r="BI1596">
        <v>1</v>
      </c>
      <c r="BJ1596">
        <v>1</v>
      </c>
      <c r="BK1596">
        <v>1</v>
      </c>
      <c r="BL1596">
        <v>1</v>
      </c>
      <c r="BM1596">
        <v>1</v>
      </c>
      <c r="BN1596">
        <v>1</v>
      </c>
      <c r="BO1596">
        <v>1</v>
      </c>
      <c r="BP1596">
        <v>1</v>
      </c>
      <c r="BQ1596">
        <v>1</v>
      </c>
      <c r="BR1596">
        <v>1</v>
      </c>
      <c r="BS1596">
        <v>1</v>
      </c>
      <c r="BT1596">
        <v>1</v>
      </c>
      <c r="BU1596">
        <v>1</v>
      </c>
      <c r="BV1596">
        <v>1</v>
      </c>
      <c r="BW1596">
        <v>0</v>
      </c>
    </row>
    <row r="1597" spans="1:75" x14ac:dyDescent="0.25">
      <c r="A1597">
        <v>2449000</v>
      </c>
      <c r="B1597">
        <v>1</v>
      </c>
      <c r="C1597" s="1">
        <v>40087</v>
      </c>
      <c r="D1597">
        <v>1</v>
      </c>
      <c r="E1597">
        <v>22.1</v>
      </c>
      <c r="F1597">
        <v>128.69999999999999</v>
      </c>
      <c r="G1597">
        <v>13</v>
      </c>
      <c r="H1597">
        <v>10</v>
      </c>
      <c r="I1597">
        <v>1</v>
      </c>
      <c r="J1597">
        <v>1</v>
      </c>
      <c r="K1597">
        <v>1</v>
      </c>
      <c r="N1597">
        <v>0</v>
      </c>
      <c r="O1597">
        <v>0</v>
      </c>
      <c r="P1597">
        <v>0</v>
      </c>
      <c r="Q1597">
        <v>0</v>
      </c>
      <c r="R1597">
        <v>0</v>
      </c>
      <c r="S1597">
        <v>0</v>
      </c>
      <c r="T1597">
        <v>3.2</v>
      </c>
      <c r="U1597">
        <v>19.100000000000001</v>
      </c>
      <c r="V1597">
        <v>0</v>
      </c>
      <c r="W1597">
        <v>0</v>
      </c>
      <c r="X1597">
        <v>0</v>
      </c>
      <c r="Y1597">
        <v>0</v>
      </c>
      <c r="Z1597">
        <v>22.1</v>
      </c>
      <c r="AA1597">
        <v>0</v>
      </c>
      <c r="AB1597">
        <v>21.7</v>
      </c>
      <c r="AC1597">
        <v>0</v>
      </c>
      <c r="AD1597">
        <v>6.1</v>
      </c>
      <c r="AE1597">
        <v>17.600000000000001</v>
      </c>
      <c r="AF1597">
        <v>3.5</v>
      </c>
      <c r="AG1597">
        <v>13.2</v>
      </c>
      <c r="AH1597">
        <v>0</v>
      </c>
      <c r="AI1597">
        <v>10</v>
      </c>
      <c r="AJ1597">
        <v>0</v>
      </c>
      <c r="AK1597">
        <v>0</v>
      </c>
      <c r="AL1597">
        <v>0</v>
      </c>
      <c r="AM1597">
        <v>0</v>
      </c>
      <c r="AN1597">
        <v>12.2</v>
      </c>
      <c r="AO1597">
        <v>0</v>
      </c>
      <c r="AP1597">
        <v>0</v>
      </c>
      <c r="AQ1597">
        <v>0</v>
      </c>
      <c r="AR1597">
        <v>0</v>
      </c>
      <c r="AS1597">
        <v>1</v>
      </c>
      <c r="AT1597">
        <v>1</v>
      </c>
      <c r="AU1597">
        <v>1</v>
      </c>
      <c r="AV1597">
        <v>1</v>
      </c>
      <c r="AW1597">
        <v>1</v>
      </c>
      <c r="AX1597">
        <v>1</v>
      </c>
      <c r="AY1597">
        <v>1</v>
      </c>
      <c r="AZ1597">
        <v>1</v>
      </c>
      <c r="BA1597">
        <v>1</v>
      </c>
      <c r="BB1597">
        <v>1</v>
      </c>
      <c r="BC1597">
        <v>1</v>
      </c>
      <c r="BD1597">
        <v>1</v>
      </c>
      <c r="BE1597">
        <v>1</v>
      </c>
      <c r="BF1597">
        <v>1</v>
      </c>
      <c r="BG1597">
        <v>1</v>
      </c>
      <c r="BH1597">
        <v>1</v>
      </c>
      <c r="BI1597">
        <v>1</v>
      </c>
      <c r="BJ1597">
        <v>1</v>
      </c>
      <c r="BK1597">
        <v>1</v>
      </c>
      <c r="BL1597">
        <v>1</v>
      </c>
      <c r="BM1597">
        <v>1</v>
      </c>
      <c r="BN1597">
        <v>1</v>
      </c>
      <c r="BO1597">
        <v>1</v>
      </c>
      <c r="BP1597">
        <v>1</v>
      </c>
      <c r="BQ1597">
        <v>1</v>
      </c>
      <c r="BR1597">
        <v>1</v>
      </c>
      <c r="BS1597">
        <v>1</v>
      </c>
      <c r="BT1597">
        <v>1</v>
      </c>
      <c r="BU1597">
        <v>1</v>
      </c>
      <c r="BV1597">
        <v>1</v>
      </c>
      <c r="BW1597">
        <v>1</v>
      </c>
    </row>
    <row r="1598" spans="1:75" x14ac:dyDescent="0.25">
      <c r="A1598">
        <v>2449000</v>
      </c>
      <c r="B1598">
        <v>1</v>
      </c>
      <c r="C1598" s="1">
        <v>40118</v>
      </c>
      <c r="D1598">
        <v>1</v>
      </c>
      <c r="E1598">
        <v>62.4</v>
      </c>
      <c r="F1598">
        <v>184</v>
      </c>
      <c r="G1598">
        <v>20</v>
      </c>
      <c r="H1598">
        <v>12</v>
      </c>
      <c r="I1598">
        <v>1</v>
      </c>
      <c r="J1598">
        <v>1</v>
      </c>
      <c r="K1598">
        <v>1</v>
      </c>
      <c r="N1598">
        <v>0</v>
      </c>
      <c r="O1598">
        <v>0</v>
      </c>
      <c r="P1598">
        <v>0</v>
      </c>
      <c r="Q1598">
        <v>0</v>
      </c>
      <c r="R1598">
        <v>0</v>
      </c>
      <c r="S1598">
        <v>0</v>
      </c>
      <c r="T1598">
        <v>0</v>
      </c>
      <c r="U1598">
        <v>3.9</v>
      </c>
      <c r="V1598">
        <v>14.4</v>
      </c>
      <c r="W1598">
        <v>0</v>
      </c>
      <c r="X1598">
        <v>22.3</v>
      </c>
      <c r="Y1598">
        <v>0</v>
      </c>
      <c r="Z1598">
        <v>0</v>
      </c>
      <c r="AA1598">
        <v>0</v>
      </c>
      <c r="AB1598">
        <v>0</v>
      </c>
      <c r="AC1598">
        <v>53.4</v>
      </c>
      <c r="AD1598">
        <v>0</v>
      </c>
      <c r="AE1598">
        <v>0</v>
      </c>
      <c r="AF1598">
        <v>0</v>
      </c>
      <c r="AG1598">
        <v>62.4</v>
      </c>
      <c r="AH1598">
        <v>0.5</v>
      </c>
      <c r="AI1598">
        <v>0.5</v>
      </c>
      <c r="AJ1598">
        <v>0</v>
      </c>
      <c r="AK1598">
        <v>0.9</v>
      </c>
      <c r="AL1598">
        <v>0</v>
      </c>
      <c r="AM1598">
        <v>5.9</v>
      </c>
      <c r="AN1598">
        <v>1.6</v>
      </c>
      <c r="AO1598">
        <v>10</v>
      </c>
      <c r="AP1598">
        <v>8.1999999999999993</v>
      </c>
      <c r="AQ1598">
        <v>0</v>
      </c>
      <c r="AS1598">
        <v>1</v>
      </c>
      <c r="AT1598">
        <v>1</v>
      </c>
      <c r="AU1598">
        <v>1</v>
      </c>
      <c r="AV1598">
        <v>1</v>
      </c>
      <c r="AW1598">
        <v>1</v>
      </c>
      <c r="AX1598">
        <v>1</v>
      </c>
      <c r="AY1598">
        <v>1</v>
      </c>
      <c r="AZ1598">
        <v>1</v>
      </c>
      <c r="BA1598">
        <v>1</v>
      </c>
      <c r="BB1598">
        <v>1</v>
      </c>
      <c r="BC1598">
        <v>1</v>
      </c>
      <c r="BD1598">
        <v>1</v>
      </c>
      <c r="BE1598">
        <v>1</v>
      </c>
      <c r="BF1598">
        <v>1</v>
      </c>
      <c r="BG1598">
        <v>1</v>
      </c>
      <c r="BH1598">
        <v>1</v>
      </c>
      <c r="BI1598">
        <v>1</v>
      </c>
      <c r="BJ1598">
        <v>1</v>
      </c>
      <c r="BK1598">
        <v>1</v>
      </c>
      <c r="BL1598">
        <v>1</v>
      </c>
      <c r="BM1598">
        <v>1</v>
      </c>
      <c r="BN1598">
        <v>1</v>
      </c>
      <c r="BO1598">
        <v>1</v>
      </c>
      <c r="BP1598">
        <v>1</v>
      </c>
      <c r="BQ1598">
        <v>1</v>
      </c>
      <c r="BR1598">
        <v>1</v>
      </c>
      <c r="BS1598">
        <v>1</v>
      </c>
      <c r="BT1598">
        <v>1</v>
      </c>
      <c r="BU1598">
        <v>1</v>
      </c>
      <c r="BV1598">
        <v>1</v>
      </c>
      <c r="BW1598">
        <v>0</v>
      </c>
    </row>
    <row r="1599" spans="1:75" x14ac:dyDescent="0.25">
      <c r="A1599">
        <v>2449000</v>
      </c>
      <c r="B1599">
        <v>1</v>
      </c>
      <c r="C1599" s="1">
        <v>40238</v>
      </c>
      <c r="D1599">
        <v>1</v>
      </c>
      <c r="E1599">
        <v>51.5</v>
      </c>
      <c r="F1599">
        <v>204.4</v>
      </c>
      <c r="G1599">
        <v>29</v>
      </c>
      <c r="H1599">
        <v>16</v>
      </c>
      <c r="I1599">
        <v>1</v>
      </c>
      <c r="J1599">
        <v>1</v>
      </c>
      <c r="K1599">
        <v>1</v>
      </c>
      <c r="N1599">
        <v>5.4</v>
      </c>
      <c r="O1599">
        <v>1</v>
      </c>
      <c r="P1599">
        <v>0</v>
      </c>
      <c r="Q1599">
        <v>1.5</v>
      </c>
      <c r="R1599">
        <v>2.9</v>
      </c>
      <c r="S1599">
        <v>18</v>
      </c>
      <c r="T1599">
        <v>0</v>
      </c>
      <c r="U1599">
        <v>0</v>
      </c>
      <c r="V1599">
        <v>0</v>
      </c>
      <c r="W1599">
        <v>1</v>
      </c>
      <c r="X1599">
        <v>6.9</v>
      </c>
      <c r="Y1599">
        <v>0.1</v>
      </c>
      <c r="Z1599">
        <v>0</v>
      </c>
      <c r="AA1599">
        <v>0</v>
      </c>
      <c r="AB1599">
        <v>37.299999999999997</v>
      </c>
      <c r="AC1599">
        <v>0</v>
      </c>
      <c r="AD1599">
        <v>0</v>
      </c>
      <c r="AE1599">
        <v>0</v>
      </c>
      <c r="AF1599">
        <v>0</v>
      </c>
      <c r="AG1599">
        <v>0</v>
      </c>
      <c r="AH1599">
        <v>2.7</v>
      </c>
      <c r="AI1599">
        <v>0</v>
      </c>
      <c r="AJ1599">
        <v>8.9</v>
      </c>
      <c r="AK1599">
        <v>0</v>
      </c>
      <c r="AL1599">
        <v>21.1</v>
      </c>
      <c r="AM1599">
        <v>0</v>
      </c>
      <c r="AN1599">
        <v>1.3</v>
      </c>
      <c r="AO1599">
        <v>12.3</v>
      </c>
      <c r="AP1599">
        <v>51.5</v>
      </c>
      <c r="AQ1599">
        <v>32.5</v>
      </c>
      <c r="AR1599">
        <v>0</v>
      </c>
      <c r="AS1599">
        <v>1</v>
      </c>
      <c r="AT1599">
        <v>1</v>
      </c>
      <c r="AU1599">
        <v>1</v>
      </c>
      <c r="AV1599">
        <v>1</v>
      </c>
      <c r="AW1599">
        <v>1</v>
      </c>
      <c r="AX1599">
        <v>1</v>
      </c>
      <c r="AY1599">
        <v>1</v>
      </c>
      <c r="AZ1599">
        <v>1</v>
      </c>
      <c r="BA1599">
        <v>1</v>
      </c>
      <c r="BB1599">
        <v>1</v>
      </c>
      <c r="BC1599">
        <v>1</v>
      </c>
      <c r="BD1599">
        <v>1</v>
      </c>
      <c r="BE1599">
        <v>1</v>
      </c>
      <c r="BF1599">
        <v>1</v>
      </c>
      <c r="BG1599">
        <v>1</v>
      </c>
      <c r="BH1599">
        <v>1</v>
      </c>
      <c r="BI1599">
        <v>1</v>
      </c>
      <c r="BJ1599">
        <v>1</v>
      </c>
      <c r="BK1599">
        <v>1</v>
      </c>
      <c r="BL1599">
        <v>1</v>
      </c>
      <c r="BM1599">
        <v>1</v>
      </c>
      <c r="BN1599">
        <v>1</v>
      </c>
      <c r="BO1599">
        <v>1</v>
      </c>
      <c r="BP1599">
        <v>1</v>
      </c>
      <c r="BQ1599">
        <v>1</v>
      </c>
      <c r="BR1599">
        <v>1</v>
      </c>
      <c r="BS1599">
        <v>1</v>
      </c>
      <c r="BT1599">
        <v>1</v>
      </c>
      <c r="BU1599">
        <v>1</v>
      </c>
      <c r="BV1599">
        <v>1</v>
      </c>
      <c r="BW1599">
        <v>1</v>
      </c>
    </row>
    <row r="1600" spans="1:75" s="21" customFormat="1" x14ac:dyDescent="0.25">
      <c r="A1600" s="21">
        <v>2449000</v>
      </c>
      <c r="B1600" s="21">
        <v>1</v>
      </c>
      <c r="C1600" s="22">
        <v>40148</v>
      </c>
      <c r="D1600" s="21">
        <v>1</v>
      </c>
      <c r="E1600" s="21">
        <v>45.6</v>
      </c>
      <c r="F1600" s="21">
        <v>144.69999999999999</v>
      </c>
      <c r="G1600" s="21">
        <v>17</v>
      </c>
      <c r="H1600" s="21">
        <v>13</v>
      </c>
      <c r="I1600" s="21">
        <v>1</v>
      </c>
      <c r="J1600" s="21">
        <v>1</v>
      </c>
      <c r="K1600" s="21">
        <v>1</v>
      </c>
      <c r="N1600" s="21">
        <v>8.5</v>
      </c>
      <c r="O1600" s="21">
        <v>0</v>
      </c>
      <c r="P1600" s="21">
        <v>11.4</v>
      </c>
      <c r="Q1600" s="21">
        <v>0</v>
      </c>
      <c r="R1600" s="21">
        <v>0</v>
      </c>
      <c r="S1600" s="21">
        <v>0</v>
      </c>
      <c r="T1600" s="21">
        <v>0</v>
      </c>
      <c r="U1600" s="21">
        <v>0.5</v>
      </c>
      <c r="V1600" s="21">
        <v>0</v>
      </c>
      <c r="W1600" s="21">
        <v>0</v>
      </c>
      <c r="X1600" s="21">
        <v>0</v>
      </c>
      <c r="Y1600" s="21">
        <v>33.6</v>
      </c>
      <c r="Z1600" s="21">
        <v>0.7</v>
      </c>
      <c r="AA1600" s="21">
        <v>0</v>
      </c>
      <c r="AB1600" s="21">
        <v>0</v>
      </c>
      <c r="AC1600" s="21">
        <v>0</v>
      </c>
      <c r="AD1600" s="21">
        <v>45.6</v>
      </c>
      <c r="AE1600" s="21">
        <v>7.9</v>
      </c>
      <c r="AF1600" s="21">
        <v>0</v>
      </c>
      <c r="AG1600" s="21">
        <v>0</v>
      </c>
      <c r="AH1600" s="21">
        <v>0</v>
      </c>
      <c r="AI1600" s="21">
        <v>0</v>
      </c>
      <c r="AJ1600" s="21">
        <v>1.8</v>
      </c>
      <c r="AK1600" s="21">
        <v>3.3</v>
      </c>
      <c r="AL1600" s="21">
        <v>1.4</v>
      </c>
      <c r="AM1600" s="21">
        <v>1.2</v>
      </c>
      <c r="AN1600" s="21">
        <v>0</v>
      </c>
      <c r="AO1600" s="21">
        <v>8.1</v>
      </c>
      <c r="AP1600" s="21">
        <v>20.7</v>
      </c>
      <c r="AQ1600" s="21">
        <v>0</v>
      </c>
      <c r="AR1600" s="21">
        <v>0</v>
      </c>
      <c r="AS1600" s="21">
        <v>1</v>
      </c>
      <c r="AT1600" s="21">
        <v>1</v>
      </c>
      <c r="AU1600" s="21">
        <v>1</v>
      </c>
      <c r="AV1600" s="21">
        <v>1</v>
      </c>
      <c r="AW1600" s="21">
        <v>1</v>
      </c>
      <c r="AX1600" s="21">
        <v>1</v>
      </c>
      <c r="AY1600" s="21">
        <v>1</v>
      </c>
      <c r="AZ1600" s="21">
        <v>1</v>
      </c>
      <c r="BA1600" s="21">
        <v>1</v>
      </c>
      <c r="BB1600" s="21">
        <v>1</v>
      </c>
      <c r="BC1600" s="21">
        <v>1</v>
      </c>
      <c r="BD1600" s="21">
        <v>1</v>
      </c>
      <c r="BE1600" s="21">
        <v>1</v>
      </c>
      <c r="BF1600" s="21">
        <v>1</v>
      </c>
      <c r="BG1600" s="21">
        <v>1</v>
      </c>
      <c r="BH1600" s="21">
        <v>1</v>
      </c>
      <c r="BI1600" s="21">
        <v>1</v>
      </c>
      <c r="BJ1600" s="21">
        <v>1</v>
      </c>
      <c r="BK1600" s="21">
        <v>1</v>
      </c>
      <c r="BL1600" s="21">
        <v>1</v>
      </c>
      <c r="BM1600" s="21">
        <v>1</v>
      </c>
      <c r="BN1600" s="21">
        <v>1</v>
      </c>
      <c r="BO1600" s="21">
        <v>1</v>
      </c>
      <c r="BP1600" s="21">
        <v>1</v>
      </c>
      <c r="BQ1600" s="21">
        <v>1</v>
      </c>
      <c r="BR1600" s="21">
        <v>1</v>
      </c>
      <c r="BS1600" s="21">
        <v>1</v>
      </c>
      <c r="BT1600" s="21">
        <v>1</v>
      </c>
      <c r="BU1600" s="21">
        <v>1</v>
      </c>
      <c r="BV1600" s="21">
        <v>1</v>
      </c>
      <c r="BW1600" s="21">
        <v>1</v>
      </c>
    </row>
    <row r="1601" spans="1:75" x14ac:dyDescent="0.25">
      <c r="A1601">
        <v>2449000</v>
      </c>
      <c r="B1601">
        <v>1</v>
      </c>
      <c r="C1601" s="1">
        <v>40210</v>
      </c>
      <c r="D1601">
        <v>1</v>
      </c>
      <c r="E1601">
        <v>43.8</v>
      </c>
      <c r="F1601">
        <v>162.4</v>
      </c>
      <c r="G1601">
        <v>1</v>
      </c>
      <c r="H1601">
        <v>16</v>
      </c>
      <c r="I1601">
        <v>1</v>
      </c>
      <c r="J1601">
        <v>1</v>
      </c>
      <c r="K1601">
        <v>1</v>
      </c>
      <c r="N1601">
        <v>43.8</v>
      </c>
      <c r="O1601">
        <v>0</v>
      </c>
      <c r="P1601">
        <v>5.5</v>
      </c>
      <c r="Q1601">
        <v>0</v>
      </c>
      <c r="R1601">
        <v>0</v>
      </c>
      <c r="S1601">
        <v>0</v>
      </c>
      <c r="T1601">
        <v>0</v>
      </c>
      <c r="U1601">
        <v>0</v>
      </c>
      <c r="V1601">
        <v>0</v>
      </c>
      <c r="W1601">
        <v>11.5</v>
      </c>
      <c r="X1601">
        <v>2</v>
      </c>
      <c r="Y1601">
        <v>6.8</v>
      </c>
      <c r="Z1601">
        <v>14.6</v>
      </c>
      <c r="AA1601">
        <v>2.8</v>
      </c>
      <c r="AB1601">
        <v>0</v>
      </c>
      <c r="AC1601">
        <v>0.6</v>
      </c>
      <c r="AD1601">
        <v>0</v>
      </c>
      <c r="AE1601">
        <v>20.7</v>
      </c>
      <c r="AF1601">
        <v>10.4</v>
      </c>
      <c r="AG1601">
        <v>0</v>
      </c>
      <c r="AH1601">
        <v>0</v>
      </c>
      <c r="AI1601">
        <v>0</v>
      </c>
      <c r="AJ1601">
        <v>4.5999999999999996</v>
      </c>
      <c r="AK1601">
        <v>11.3</v>
      </c>
      <c r="AL1601">
        <v>21.9</v>
      </c>
      <c r="AM1601">
        <v>1.4</v>
      </c>
      <c r="AN1601">
        <v>1.5</v>
      </c>
      <c r="AO1601">
        <v>3</v>
      </c>
      <c r="AS1601">
        <v>1</v>
      </c>
      <c r="AT1601">
        <v>1</v>
      </c>
      <c r="AU1601">
        <v>1</v>
      </c>
      <c r="AV1601">
        <v>1</v>
      </c>
      <c r="AW1601">
        <v>1</v>
      </c>
      <c r="AX1601">
        <v>1</v>
      </c>
      <c r="AY1601">
        <v>1</v>
      </c>
      <c r="AZ1601">
        <v>1</v>
      </c>
      <c r="BA1601">
        <v>1</v>
      </c>
      <c r="BB1601">
        <v>1</v>
      </c>
      <c r="BC1601">
        <v>1</v>
      </c>
      <c r="BD1601">
        <v>1</v>
      </c>
      <c r="BE1601">
        <v>1</v>
      </c>
      <c r="BF1601">
        <v>1</v>
      </c>
      <c r="BG1601">
        <v>1</v>
      </c>
      <c r="BH1601">
        <v>1</v>
      </c>
      <c r="BI1601">
        <v>1</v>
      </c>
      <c r="BJ1601">
        <v>1</v>
      </c>
      <c r="BK1601">
        <v>1</v>
      </c>
      <c r="BL1601">
        <v>1</v>
      </c>
      <c r="BM1601">
        <v>1</v>
      </c>
      <c r="BN1601">
        <v>1</v>
      </c>
      <c r="BO1601">
        <v>1</v>
      </c>
      <c r="BP1601">
        <v>1</v>
      </c>
      <c r="BQ1601">
        <v>1</v>
      </c>
      <c r="BR1601">
        <v>1</v>
      </c>
      <c r="BS1601">
        <v>1</v>
      </c>
      <c r="BT1601">
        <v>1</v>
      </c>
      <c r="BU1601">
        <v>0</v>
      </c>
    </row>
    <row r="1602" spans="1:75" x14ac:dyDescent="0.25">
      <c r="A1602">
        <v>2449000</v>
      </c>
      <c r="B1602">
        <v>1</v>
      </c>
      <c r="C1602" s="1">
        <v>40179</v>
      </c>
      <c r="D1602">
        <v>1</v>
      </c>
      <c r="E1602">
        <v>66.2</v>
      </c>
      <c r="F1602">
        <v>349.2</v>
      </c>
      <c r="G1602">
        <v>26</v>
      </c>
      <c r="H1602">
        <v>24</v>
      </c>
      <c r="I1602">
        <v>1</v>
      </c>
      <c r="J1602">
        <v>1</v>
      </c>
      <c r="K1602">
        <v>1</v>
      </c>
      <c r="N1602">
        <v>6.4</v>
      </c>
      <c r="O1602">
        <v>0</v>
      </c>
      <c r="P1602">
        <v>4.7</v>
      </c>
      <c r="Q1602">
        <v>1.8</v>
      </c>
      <c r="R1602">
        <v>14.5</v>
      </c>
      <c r="S1602">
        <v>27.3</v>
      </c>
      <c r="T1602">
        <v>18.899999999999999</v>
      </c>
      <c r="U1602">
        <v>8.6</v>
      </c>
      <c r="V1602">
        <v>12.3</v>
      </c>
      <c r="W1602">
        <v>9.6</v>
      </c>
      <c r="X1602">
        <v>6.7</v>
      </c>
      <c r="Y1602">
        <v>9.3000000000000007</v>
      </c>
      <c r="Z1602">
        <v>16.2</v>
      </c>
      <c r="AA1602">
        <v>5.7</v>
      </c>
      <c r="AB1602">
        <v>10.9</v>
      </c>
      <c r="AC1602">
        <v>0</v>
      </c>
      <c r="AD1602">
        <v>1.2</v>
      </c>
      <c r="AE1602">
        <v>0</v>
      </c>
      <c r="AF1602">
        <v>3.6</v>
      </c>
      <c r="AG1602">
        <v>0</v>
      </c>
      <c r="AH1602">
        <v>1.9</v>
      </c>
      <c r="AI1602">
        <v>22.1</v>
      </c>
      <c r="AJ1602">
        <v>7.1</v>
      </c>
      <c r="AK1602">
        <v>0</v>
      </c>
      <c r="AL1602">
        <v>0</v>
      </c>
      <c r="AM1602">
        <v>66.2</v>
      </c>
      <c r="AN1602">
        <v>7.5</v>
      </c>
      <c r="AO1602">
        <v>0</v>
      </c>
      <c r="AP1602">
        <v>36.9</v>
      </c>
      <c r="AQ1602">
        <v>37.9</v>
      </c>
      <c r="AR1602">
        <v>11.9</v>
      </c>
      <c r="AS1602">
        <v>1</v>
      </c>
      <c r="AT1602">
        <v>1</v>
      </c>
      <c r="AU1602">
        <v>1</v>
      </c>
      <c r="AV1602">
        <v>1</v>
      </c>
      <c r="AW1602">
        <v>1</v>
      </c>
      <c r="AX1602">
        <v>1</v>
      </c>
      <c r="AY1602">
        <v>1</v>
      </c>
      <c r="AZ1602">
        <v>1</v>
      </c>
      <c r="BA1602">
        <v>1</v>
      </c>
      <c r="BB1602">
        <v>1</v>
      </c>
      <c r="BC1602">
        <v>1</v>
      </c>
      <c r="BD1602">
        <v>1</v>
      </c>
      <c r="BE1602">
        <v>1</v>
      </c>
      <c r="BF1602">
        <v>1</v>
      </c>
      <c r="BG1602">
        <v>1</v>
      </c>
      <c r="BH1602">
        <v>1</v>
      </c>
      <c r="BI1602">
        <v>1</v>
      </c>
      <c r="BJ1602">
        <v>1</v>
      </c>
      <c r="BK1602">
        <v>1</v>
      </c>
      <c r="BL1602">
        <v>1</v>
      </c>
      <c r="BM1602">
        <v>1</v>
      </c>
      <c r="BN1602">
        <v>1</v>
      </c>
      <c r="BO1602">
        <v>1</v>
      </c>
      <c r="BP1602">
        <v>1</v>
      </c>
      <c r="BQ1602">
        <v>1</v>
      </c>
      <c r="BR1602">
        <v>1</v>
      </c>
      <c r="BS1602">
        <v>1</v>
      </c>
      <c r="BT1602">
        <v>1</v>
      </c>
      <c r="BU1602">
        <v>1</v>
      </c>
      <c r="BV1602">
        <v>1</v>
      </c>
      <c r="BW1602">
        <v>1</v>
      </c>
    </row>
    <row r="1603" spans="1:75" x14ac:dyDescent="0.25">
      <c r="A1603">
        <v>2449000</v>
      </c>
      <c r="B1603">
        <v>1</v>
      </c>
      <c r="C1603" s="1">
        <v>40269</v>
      </c>
      <c r="D1603">
        <v>1</v>
      </c>
      <c r="E1603">
        <v>31.5</v>
      </c>
      <c r="F1603">
        <v>96.3</v>
      </c>
      <c r="G1603">
        <v>24</v>
      </c>
      <c r="H1603">
        <v>7</v>
      </c>
      <c r="I1603">
        <v>1</v>
      </c>
      <c r="J1603">
        <v>1</v>
      </c>
      <c r="K1603">
        <v>1</v>
      </c>
      <c r="N1603">
        <v>0</v>
      </c>
      <c r="O1603">
        <v>0</v>
      </c>
      <c r="P1603">
        <v>0</v>
      </c>
      <c r="Q1603">
        <v>17.8</v>
      </c>
      <c r="R1603">
        <v>0</v>
      </c>
      <c r="S1603">
        <v>22.2</v>
      </c>
      <c r="T1603">
        <v>9</v>
      </c>
      <c r="U1603">
        <v>0</v>
      </c>
      <c r="V1603">
        <v>0</v>
      </c>
      <c r="W1603">
        <v>0</v>
      </c>
      <c r="X1603">
        <v>0</v>
      </c>
      <c r="Y1603">
        <v>0</v>
      </c>
      <c r="Z1603">
        <v>0</v>
      </c>
      <c r="AA1603">
        <v>0</v>
      </c>
      <c r="AB1603">
        <v>0</v>
      </c>
      <c r="AC1603">
        <v>0</v>
      </c>
      <c r="AD1603">
        <v>0</v>
      </c>
      <c r="AE1603">
        <v>0</v>
      </c>
      <c r="AF1603">
        <v>0</v>
      </c>
      <c r="AG1603">
        <v>0</v>
      </c>
      <c r="AH1603">
        <v>0</v>
      </c>
      <c r="AI1603">
        <v>0</v>
      </c>
      <c r="AJ1603">
        <v>4.9000000000000004</v>
      </c>
      <c r="AK1603">
        <v>31.5</v>
      </c>
      <c r="AL1603">
        <v>0</v>
      </c>
      <c r="AM1603">
        <v>0</v>
      </c>
      <c r="AN1603">
        <v>10.1</v>
      </c>
      <c r="AO1603">
        <v>0</v>
      </c>
      <c r="AP1603">
        <v>0.8</v>
      </c>
      <c r="AQ1603">
        <v>0</v>
      </c>
      <c r="AS1603">
        <v>1</v>
      </c>
      <c r="AT1603">
        <v>1</v>
      </c>
      <c r="AU1603">
        <v>1</v>
      </c>
      <c r="AV1603">
        <v>1</v>
      </c>
      <c r="AW1603">
        <v>1</v>
      </c>
      <c r="AX1603">
        <v>1</v>
      </c>
      <c r="AY1603">
        <v>1</v>
      </c>
      <c r="AZ1603">
        <v>1</v>
      </c>
      <c r="BA1603">
        <v>1</v>
      </c>
      <c r="BB1603">
        <v>1</v>
      </c>
      <c r="BC1603">
        <v>1</v>
      </c>
      <c r="BD1603">
        <v>1</v>
      </c>
      <c r="BE1603">
        <v>1</v>
      </c>
      <c r="BF1603">
        <v>1</v>
      </c>
      <c r="BG1603">
        <v>1</v>
      </c>
      <c r="BH1603">
        <v>1</v>
      </c>
      <c r="BI1603">
        <v>1</v>
      </c>
      <c r="BJ1603">
        <v>1</v>
      </c>
      <c r="BK1603">
        <v>1</v>
      </c>
      <c r="BL1603">
        <v>1</v>
      </c>
      <c r="BM1603">
        <v>1</v>
      </c>
      <c r="BN1603">
        <v>1</v>
      </c>
      <c r="BO1603">
        <v>1</v>
      </c>
      <c r="BP1603">
        <v>1</v>
      </c>
      <c r="BQ1603">
        <v>1</v>
      </c>
      <c r="BR1603">
        <v>1</v>
      </c>
      <c r="BS1603">
        <v>1</v>
      </c>
      <c r="BT1603">
        <v>1</v>
      </c>
      <c r="BU1603">
        <v>1</v>
      </c>
      <c r="BV1603">
        <v>1</v>
      </c>
      <c r="BW1603">
        <v>0</v>
      </c>
    </row>
    <row r="1604" spans="1:75" x14ac:dyDescent="0.25">
      <c r="A1604">
        <v>2449000</v>
      </c>
      <c r="B1604">
        <v>1</v>
      </c>
      <c r="C1604" s="1">
        <v>40391</v>
      </c>
      <c r="D1604">
        <v>1</v>
      </c>
      <c r="E1604">
        <v>20.9</v>
      </c>
      <c r="F1604">
        <v>41.4</v>
      </c>
      <c r="G1604">
        <v>2</v>
      </c>
      <c r="H1604">
        <v>4</v>
      </c>
      <c r="I1604">
        <v>1</v>
      </c>
      <c r="J1604">
        <v>1</v>
      </c>
      <c r="K1604">
        <v>1</v>
      </c>
      <c r="N1604">
        <v>0</v>
      </c>
      <c r="O1604">
        <v>20.9</v>
      </c>
      <c r="P1604">
        <v>9</v>
      </c>
      <c r="Q1604">
        <v>1.1000000000000001</v>
      </c>
      <c r="R1604">
        <v>10.4</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1</v>
      </c>
      <c r="AT1604">
        <v>1</v>
      </c>
      <c r="AU1604">
        <v>1</v>
      </c>
      <c r="AV1604">
        <v>1</v>
      </c>
      <c r="AW1604">
        <v>1</v>
      </c>
      <c r="AX1604">
        <v>1</v>
      </c>
      <c r="AY1604">
        <v>1</v>
      </c>
      <c r="AZ1604">
        <v>1</v>
      </c>
      <c r="BA1604">
        <v>1</v>
      </c>
      <c r="BB1604">
        <v>1</v>
      </c>
      <c r="BC1604">
        <v>1</v>
      </c>
      <c r="BD1604">
        <v>1</v>
      </c>
      <c r="BE1604">
        <v>1</v>
      </c>
      <c r="BF1604">
        <v>1</v>
      </c>
      <c r="BG1604">
        <v>1</v>
      </c>
      <c r="BH1604">
        <v>1</v>
      </c>
      <c r="BI1604">
        <v>1</v>
      </c>
      <c r="BJ1604">
        <v>1</v>
      </c>
      <c r="BK1604">
        <v>1</v>
      </c>
      <c r="BL1604">
        <v>1</v>
      </c>
      <c r="BM1604">
        <v>1</v>
      </c>
      <c r="BN1604">
        <v>1</v>
      </c>
      <c r="BO1604">
        <v>1</v>
      </c>
      <c r="BP1604">
        <v>1</v>
      </c>
      <c r="BQ1604">
        <v>1</v>
      </c>
      <c r="BR1604">
        <v>1</v>
      </c>
      <c r="BS1604">
        <v>1</v>
      </c>
      <c r="BT1604">
        <v>1</v>
      </c>
      <c r="BU1604">
        <v>1</v>
      </c>
      <c r="BV1604">
        <v>1</v>
      </c>
      <c r="BW1604">
        <v>1</v>
      </c>
    </row>
    <row r="1605" spans="1:75" s="21" customFormat="1" x14ac:dyDescent="0.25">
      <c r="A1605" s="21">
        <v>2449000</v>
      </c>
      <c r="B1605" s="21">
        <v>1</v>
      </c>
      <c r="C1605" s="22">
        <v>40513</v>
      </c>
      <c r="D1605" s="21">
        <v>1</v>
      </c>
      <c r="E1605" s="21">
        <v>86.5</v>
      </c>
      <c r="F1605" s="21">
        <v>272.2</v>
      </c>
      <c r="G1605" s="21">
        <v>14</v>
      </c>
      <c r="H1605" s="21">
        <v>14</v>
      </c>
      <c r="I1605" s="21">
        <v>1</v>
      </c>
      <c r="J1605" s="21">
        <v>1</v>
      </c>
      <c r="K1605" s="21">
        <v>1</v>
      </c>
      <c r="N1605" s="21">
        <v>8.6</v>
      </c>
      <c r="O1605" s="21">
        <v>4.9000000000000004</v>
      </c>
      <c r="P1605" s="21">
        <v>5.6</v>
      </c>
      <c r="Q1605" s="21">
        <v>0</v>
      </c>
      <c r="R1605" s="21">
        <v>6.8</v>
      </c>
      <c r="S1605" s="21">
        <v>12.3</v>
      </c>
      <c r="T1605" s="21">
        <v>0</v>
      </c>
      <c r="U1605" s="21">
        <v>0</v>
      </c>
      <c r="V1605" s="21">
        <v>0</v>
      </c>
      <c r="W1605" s="21">
        <v>0</v>
      </c>
      <c r="X1605" s="21">
        <v>0</v>
      </c>
      <c r="Y1605" s="21">
        <v>0</v>
      </c>
      <c r="Z1605" s="21">
        <v>0</v>
      </c>
      <c r="AA1605" s="21">
        <v>86.5</v>
      </c>
      <c r="AB1605" s="21">
        <v>11.8</v>
      </c>
      <c r="AC1605" s="21">
        <v>1.2</v>
      </c>
      <c r="AD1605" s="21">
        <v>19.899999999999999</v>
      </c>
      <c r="AE1605" s="21">
        <v>25.1</v>
      </c>
      <c r="AF1605" s="21">
        <v>0</v>
      </c>
      <c r="AG1605" s="21">
        <v>0</v>
      </c>
      <c r="AH1605" s="21">
        <v>2.2000000000000002</v>
      </c>
      <c r="AI1605" s="21">
        <v>2.2000000000000002</v>
      </c>
      <c r="AJ1605" s="21">
        <v>83</v>
      </c>
      <c r="AK1605" s="21">
        <v>0</v>
      </c>
      <c r="AL1605" s="21">
        <v>0</v>
      </c>
      <c r="AM1605" s="21">
        <v>2.1</v>
      </c>
      <c r="AN1605" s="21">
        <v>0</v>
      </c>
      <c r="AO1605" s="21">
        <v>0</v>
      </c>
      <c r="AP1605" s="21">
        <v>0</v>
      </c>
      <c r="AQ1605" s="21">
        <v>0</v>
      </c>
      <c r="AR1605" s="21">
        <v>0</v>
      </c>
      <c r="AS1605" s="21">
        <v>1</v>
      </c>
      <c r="AT1605" s="21">
        <v>1</v>
      </c>
      <c r="AU1605" s="21">
        <v>1</v>
      </c>
      <c r="AV1605" s="21">
        <v>1</v>
      </c>
      <c r="AW1605" s="21">
        <v>1</v>
      </c>
      <c r="AX1605" s="21">
        <v>1</v>
      </c>
      <c r="AY1605" s="21">
        <v>1</v>
      </c>
      <c r="AZ1605" s="21">
        <v>1</v>
      </c>
      <c r="BA1605" s="21">
        <v>1</v>
      </c>
      <c r="BB1605" s="21">
        <v>1</v>
      </c>
      <c r="BC1605" s="21">
        <v>1</v>
      </c>
      <c r="BD1605" s="21">
        <v>1</v>
      </c>
      <c r="BE1605" s="21">
        <v>1</v>
      </c>
      <c r="BF1605" s="21">
        <v>1</v>
      </c>
      <c r="BG1605" s="21">
        <v>1</v>
      </c>
      <c r="BH1605" s="21">
        <v>1</v>
      </c>
      <c r="BI1605" s="21">
        <v>1</v>
      </c>
      <c r="BJ1605" s="21">
        <v>1</v>
      </c>
      <c r="BK1605" s="21">
        <v>1</v>
      </c>
      <c r="BL1605" s="21">
        <v>1</v>
      </c>
      <c r="BM1605" s="21">
        <v>1</v>
      </c>
      <c r="BN1605" s="21">
        <v>1</v>
      </c>
      <c r="BO1605" s="21">
        <v>1</v>
      </c>
      <c r="BP1605" s="21">
        <v>1</v>
      </c>
      <c r="BQ1605" s="21">
        <v>1</v>
      </c>
      <c r="BR1605" s="21">
        <v>1</v>
      </c>
      <c r="BS1605" s="21">
        <v>1</v>
      </c>
      <c r="BT1605" s="21">
        <v>1</v>
      </c>
      <c r="BU1605" s="21">
        <v>1</v>
      </c>
      <c r="BV1605" s="21">
        <v>1</v>
      </c>
      <c r="BW1605" s="21">
        <v>1</v>
      </c>
    </row>
    <row r="1606" spans="1:75" x14ac:dyDescent="0.25">
      <c r="A1606">
        <v>2449000</v>
      </c>
      <c r="B1606">
        <v>1</v>
      </c>
      <c r="C1606" s="1">
        <v>40360</v>
      </c>
      <c r="D1606">
        <v>1</v>
      </c>
      <c r="E1606">
        <v>19</v>
      </c>
      <c r="F1606">
        <v>43.1</v>
      </c>
      <c r="G1606">
        <v>16</v>
      </c>
      <c r="H1606">
        <v>8</v>
      </c>
      <c r="I1606">
        <v>1</v>
      </c>
      <c r="J1606">
        <v>1</v>
      </c>
      <c r="K1606">
        <v>1</v>
      </c>
      <c r="N1606">
        <v>0</v>
      </c>
      <c r="O1606">
        <v>0</v>
      </c>
      <c r="P1606">
        <v>0</v>
      </c>
      <c r="Q1606">
        <v>0</v>
      </c>
      <c r="R1606">
        <v>0</v>
      </c>
      <c r="S1606">
        <v>0</v>
      </c>
      <c r="T1606">
        <v>0</v>
      </c>
      <c r="U1606">
        <v>0</v>
      </c>
      <c r="V1606">
        <v>0</v>
      </c>
      <c r="W1606">
        <v>0</v>
      </c>
      <c r="X1606">
        <v>0</v>
      </c>
      <c r="Y1606">
        <v>10.199999999999999</v>
      </c>
      <c r="Z1606">
        <v>4.4000000000000004</v>
      </c>
      <c r="AA1606">
        <v>4.9000000000000004</v>
      </c>
      <c r="AB1606">
        <v>2.1</v>
      </c>
      <c r="AC1606">
        <v>19</v>
      </c>
      <c r="AD1606">
        <v>0.2</v>
      </c>
      <c r="AE1606">
        <v>0</v>
      </c>
      <c r="AF1606">
        <v>0</v>
      </c>
      <c r="AG1606">
        <v>0</v>
      </c>
      <c r="AH1606">
        <v>0.3</v>
      </c>
      <c r="AI1606">
        <v>0</v>
      </c>
      <c r="AJ1606">
        <v>0</v>
      </c>
      <c r="AK1606">
        <v>2</v>
      </c>
      <c r="AL1606">
        <v>0</v>
      </c>
      <c r="AM1606">
        <v>0</v>
      </c>
      <c r="AN1606">
        <v>0</v>
      </c>
      <c r="AO1606">
        <v>0</v>
      </c>
      <c r="AP1606">
        <v>0</v>
      </c>
      <c r="AQ1606">
        <v>0</v>
      </c>
      <c r="AR1606">
        <v>0</v>
      </c>
      <c r="AS1606">
        <v>1</v>
      </c>
      <c r="AT1606">
        <v>1</v>
      </c>
      <c r="AU1606">
        <v>1</v>
      </c>
      <c r="AV1606">
        <v>1</v>
      </c>
      <c r="AW1606">
        <v>1</v>
      </c>
      <c r="AX1606">
        <v>1</v>
      </c>
      <c r="AY1606">
        <v>1</v>
      </c>
      <c r="AZ1606">
        <v>1</v>
      </c>
      <c r="BA1606">
        <v>1</v>
      </c>
      <c r="BB1606">
        <v>1</v>
      </c>
      <c r="BC1606">
        <v>1</v>
      </c>
      <c r="BD1606">
        <v>1</v>
      </c>
      <c r="BE1606">
        <v>1</v>
      </c>
      <c r="BF1606">
        <v>1</v>
      </c>
      <c r="BG1606">
        <v>1</v>
      </c>
      <c r="BH1606">
        <v>1</v>
      </c>
      <c r="BI1606">
        <v>1</v>
      </c>
      <c r="BJ1606">
        <v>1</v>
      </c>
      <c r="BK1606">
        <v>1</v>
      </c>
      <c r="BL1606">
        <v>1</v>
      </c>
      <c r="BM1606">
        <v>1</v>
      </c>
      <c r="BN1606">
        <v>1</v>
      </c>
      <c r="BO1606">
        <v>1</v>
      </c>
      <c r="BP1606">
        <v>1</v>
      </c>
      <c r="BQ1606">
        <v>1</v>
      </c>
      <c r="BR1606">
        <v>1</v>
      </c>
      <c r="BS1606">
        <v>1</v>
      </c>
      <c r="BT1606">
        <v>1</v>
      </c>
      <c r="BU1606">
        <v>1</v>
      </c>
      <c r="BV1606">
        <v>1</v>
      </c>
      <c r="BW1606">
        <v>1</v>
      </c>
    </row>
    <row r="1607" spans="1:75" x14ac:dyDescent="0.25">
      <c r="A1607">
        <v>2449000</v>
      </c>
      <c r="B1607">
        <v>1</v>
      </c>
      <c r="C1607" s="1">
        <v>40483</v>
      </c>
      <c r="D1607">
        <v>1</v>
      </c>
      <c r="E1607">
        <v>30.4</v>
      </c>
      <c r="F1607">
        <v>73.900000000000006</v>
      </c>
      <c r="G1607">
        <v>23</v>
      </c>
      <c r="H1607">
        <v>10</v>
      </c>
      <c r="I1607">
        <v>1</v>
      </c>
      <c r="J1607">
        <v>1</v>
      </c>
      <c r="K1607">
        <v>1</v>
      </c>
      <c r="N1607">
        <v>0</v>
      </c>
      <c r="O1607">
        <v>0</v>
      </c>
      <c r="P1607">
        <v>0</v>
      </c>
      <c r="Q1607">
        <v>0</v>
      </c>
      <c r="R1607">
        <v>0</v>
      </c>
      <c r="S1607">
        <v>7.4</v>
      </c>
      <c r="T1607">
        <v>0</v>
      </c>
      <c r="U1607">
        <v>0</v>
      </c>
      <c r="V1607">
        <v>0</v>
      </c>
      <c r="W1607">
        <v>0.6</v>
      </c>
      <c r="X1607">
        <v>0</v>
      </c>
      <c r="Y1607">
        <v>0.2</v>
      </c>
      <c r="Z1607">
        <v>0</v>
      </c>
      <c r="AA1607">
        <v>0</v>
      </c>
      <c r="AB1607">
        <v>0</v>
      </c>
      <c r="AC1607">
        <v>0.6</v>
      </c>
      <c r="AD1607">
        <v>2.7</v>
      </c>
      <c r="AE1607">
        <v>0.2</v>
      </c>
      <c r="AF1607">
        <v>0</v>
      </c>
      <c r="AG1607">
        <v>0</v>
      </c>
      <c r="AH1607">
        <v>0</v>
      </c>
      <c r="AI1607">
        <v>0.6</v>
      </c>
      <c r="AJ1607">
        <v>30.4</v>
      </c>
      <c r="AK1607">
        <v>0</v>
      </c>
      <c r="AL1607">
        <v>11.5</v>
      </c>
      <c r="AM1607">
        <v>19.7</v>
      </c>
      <c r="AN1607">
        <v>0</v>
      </c>
      <c r="AO1607">
        <v>0</v>
      </c>
      <c r="AP1607">
        <v>0</v>
      </c>
      <c r="AQ1607">
        <v>0</v>
      </c>
      <c r="AS1607">
        <v>1</v>
      </c>
      <c r="AT1607">
        <v>1</v>
      </c>
      <c r="AU1607">
        <v>1</v>
      </c>
      <c r="AV1607">
        <v>1</v>
      </c>
      <c r="AW1607">
        <v>1</v>
      </c>
      <c r="AX1607">
        <v>1</v>
      </c>
      <c r="AY1607">
        <v>1</v>
      </c>
      <c r="AZ1607">
        <v>1</v>
      </c>
      <c r="BA1607">
        <v>1</v>
      </c>
      <c r="BB1607">
        <v>1</v>
      </c>
      <c r="BC1607">
        <v>1</v>
      </c>
      <c r="BD1607">
        <v>1</v>
      </c>
      <c r="BE1607">
        <v>1</v>
      </c>
      <c r="BF1607">
        <v>1</v>
      </c>
      <c r="BG1607">
        <v>1</v>
      </c>
      <c r="BH1607">
        <v>1</v>
      </c>
      <c r="BI1607">
        <v>1</v>
      </c>
      <c r="BJ1607">
        <v>1</v>
      </c>
      <c r="BK1607">
        <v>1</v>
      </c>
      <c r="BL1607">
        <v>1</v>
      </c>
      <c r="BM1607">
        <v>1</v>
      </c>
      <c r="BN1607">
        <v>1</v>
      </c>
      <c r="BO1607">
        <v>1</v>
      </c>
      <c r="BP1607">
        <v>1</v>
      </c>
      <c r="BQ1607">
        <v>1</v>
      </c>
      <c r="BR1607">
        <v>1</v>
      </c>
      <c r="BS1607">
        <v>1</v>
      </c>
      <c r="BT1607">
        <v>1</v>
      </c>
      <c r="BU1607">
        <v>1</v>
      </c>
      <c r="BV1607">
        <v>1</v>
      </c>
      <c r="BW1607">
        <v>0</v>
      </c>
    </row>
    <row r="1608" spans="1:75" x14ac:dyDescent="0.25">
      <c r="A1608">
        <v>2449000</v>
      </c>
      <c r="B1608">
        <v>1</v>
      </c>
      <c r="C1608" s="1">
        <v>40330</v>
      </c>
      <c r="D1608">
        <v>1</v>
      </c>
      <c r="E1608">
        <v>14.7</v>
      </c>
      <c r="F1608">
        <v>29</v>
      </c>
      <c r="G1608">
        <v>5</v>
      </c>
      <c r="H1608">
        <v>4</v>
      </c>
      <c r="I1608">
        <v>1</v>
      </c>
      <c r="J1608">
        <v>1</v>
      </c>
      <c r="K1608">
        <v>1</v>
      </c>
      <c r="N1608">
        <v>0</v>
      </c>
      <c r="O1608">
        <v>1.5</v>
      </c>
      <c r="P1608">
        <v>3.2</v>
      </c>
      <c r="Q1608">
        <v>0</v>
      </c>
      <c r="R1608">
        <v>14.7</v>
      </c>
      <c r="S1608">
        <v>0</v>
      </c>
      <c r="T1608">
        <v>0</v>
      </c>
      <c r="U1608">
        <v>0</v>
      </c>
      <c r="V1608">
        <v>0</v>
      </c>
      <c r="W1608">
        <v>0</v>
      </c>
      <c r="X1608">
        <v>0</v>
      </c>
      <c r="Y1608">
        <v>0</v>
      </c>
      <c r="Z1608">
        <v>0</v>
      </c>
      <c r="AA1608">
        <v>0</v>
      </c>
      <c r="AB1608">
        <v>0</v>
      </c>
      <c r="AC1608">
        <v>0</v>
      </c>
      <c r="AD1608">
        <v>0</v>
      </c>
      <c r="AE1608">
        <v>0</v>
      </c>
      <c r="AF1608">
        <v>0</v>
      </c>
      <c r="AG1608">
        <v>0</v>
      </c>
      <c r="AH1608">
        <v>0</v>
      </c>
      <c r="AI1608">
        <v>9.6</v>
      </c>
      <c r="AJ1608">
        <v>0</v>
      </c>
      <c r="AK1608">
        <v>0</v>
      </c>
      <c r="AL1608">
        <v>0</v>
      </c>
      <c r="AM1608">
        <v>0</v>
      </c>
      <c r="AN1608">
        <v>0</v>
      </c>
      <c r="AO1608">
        <v>0</v>
      </c>
      <c r="AP1608">
        <v>0</v>
      </c>
      <c r="AQ1608">
        <v>0</v>
      </c>
      <c r="AS1608">
        <v>1</v>
      </c>
      <c r="AT1608">
        <v>1</v>
      </c>
      <c r="AU1608">
        <v>1</v>
      </c>
      <c r="AV1608">
        <v>1</v>
      </c>
      <c r="AW1608">
        <v>1</v>
      </c>
      <c r="AX1608">
        <v>1</v>
      </c>
      <c r="AY1608">
        <v>1</v>
      </c>
      <c r="AZ1608">
        <v>1</v>
      </c>
      <c r="BA1608">
        <v>1</v>
      </c>
      <c r="BB1608">
        <v>1</v>
      </c>
      <c r="BC1608">
        <v>1</v>
      </c>
      <c r="BD1608">
        <v>1</v>
      </c>
      <c r="BE1608">
        <v>1</v>
      </c>
      <c r="BF1608">
        <v>1</v>
      </c>
      <c r="BG1608">
        <v>1</v>
      </c>
      <c r="BH1608">
        <v>1</v>
      </c>
      <c r="BI1608">
        <v>1</v>
      </c>
      <c r="BJ1608">
        <v>1</v>
      </c>
      <c r="BK1608">
        <v>1</v>
      </c>
      <c r="BL1608">
        <v>1</v>
      </c>
      <c r="BM1608">
        <v>1</v>
      </c>
      <c r="BN1608">
        <v>1</v>
      </c>
      <c r="BO1608">
        <v>1</v>
      </c>
      <c r="BP1608">
        <v>1</v>
      </c>
      <c r="BQ1608">
        <v>1</v>
      </c>
      <c r="BR1608">
        <v>1</v>
      </c>
      <c r="BS1608">
        <v>1</v>
      </c>
      <c r="BT1608">
        <v>1</v>
      </c>
      <c r="BU1608">
        <v>1</v>
      </c>
      <c r="BV1608">
        <v>1</v>
      </c>
      <c r="BW1608">
        <v>0</v>
      </c>
    </row>
    <row r="1609" spans="1:75" x14ac:dyDescent="0.25">
      <c r="A1609">
        <v>2449000</v>
      </c>
      <c r="B1609">
        <v>1</v>
      </c>
      <c r="C1609" s="1">
        <v>40452</v>
      </c>
      <c r="D1609">
        <v>1</v>
      </c>
      <c r="E1609">
        <v>49</v>
      </c>
      <c r="F1609">
        <v>197.2</v>
      </c>
      <c r="G1609">
        <v>3</v>
      </c>
      <c r="H1609">
        <v>10</v>
      </c>
      <c r="I1609">
        <v>1</v>
      </c>
      <c r="J1609">
        <v>1</v>
      </c>
      <c r="K1609">
        <v>1</v>
      </c>
      <c r="N1609">
        <v>6.2</v>
      </c>
      <c r="O1609">
        <v>7.4</v>
      </c>
      <c r="P1609">
        <v>49</v>
      </c>
      <c r="Q1609">
        <v>0</v>
      </c>
      <c r="R1609">
        <v>16.2</v>
      </c>
      <c r="S1609">
        <v>0</v>
      </c>
      <c r="T1609">
        <v>0</v>
      </c>
      <c r="U1609">
        <v>20.7</v>
      </c>
      <c r="V1609">
        <v>0</v>
      </c>
      <c r="W1609">
        <v>0</v>
      </c>
      <c r="X1609">
        <v>0</v>
      </c>
      <c r="Y1609">
        <v>0</v>
      </c>
      <c r="Z1609">
        <v>0</v>
      </c>
      <c r="AA1609">
        <v>0</v>
      </c>
      <c r="AB1609">
        <v>7.5</v>
      </c>
      <c r="AC1609">
        <v>10.4</v>
      </c>
      <c r="AD1609">
        <v>0</v>
      </c>
      <c r="AE1609">
        <v>37</v>
      </c>
      <c r="AF1609">
        <v>0</v>
      </c>
      <c r="AG1609">
        <v>0</v>
      </c>
      <c r="AH1609">
        <v>0</v>
      </c>
      <c r="AI1609">
        <v>0</v>
      </c>
      <c r="AJ1609">
        <v>0</v>
      </c>
      <c r="AK1609">
        <v>0</v>
      </c>
      <c r="AL1609">
        <v>0</v>
      </c>
      <c r="AM1609">
        <v>13.1</v>
      </c>
      <c r="AN1609">
        <v>0</v>
      </c>
      <c r="AO1609">
        <v>0</v>
      </c>
      <c r="AP1609">
        <v>0</v>
      </c>
      <c r="AQ1609">
        <v>0</v>
      </c>
      <c r="AR1609">
        <v>29.7</v>
      </c>
      <c r="AS1609">
        <v>1</v>
      </c>
      <c r="AT1609">
        <v>1</v>
      </c>
      <c r="AU1609">
        <v>1</v>
      </c>
      <c r="AV1609">
        <v>1</v>
      </c>
      <c r="AW1609">
        <v>1</v>
      </c>
      <c r="AX1609">
        <v>1</v>
      </c>
      <c r="AY1609">
        <v>1</v>
      </c>
      <c r="AZ1609">
        <v>1</v>
      </c>
      <c r="BA1609">
        <v>1</v>
      </c>
      <c r="BB1609">
        <v>1</v>
      </c>
      <c r="BC1609">
        <v>1</v>
      </c>
      <c r="BD1609">
        <v>1</v>
      </c>
      <c r="BE1609">
        <v>1</v>
      </c>
      <c r="BF1609">
        <v>1</v>
      </c>
      <c r="BG1609">
        <v>1</v>
      </c>
      <c r="BH1609">
        <v>1</v>
      </c>
      <c r="BI1609">
        <v>1</v>
      </c>
      <c r="BJ1609">
        <v>1</v>
      </c>
      <c r="BK1609">
        <v>1</v>
      </c>
      <c r="BL1609">
        <v>1</v>
      </c>
      <c r="BM1609">
        <v>1</v>
      </c>
      <c r="BN1609">
        <v>1</v>
      </c>
      <c r="BO1609">
        <v>1</v>
      </c>
      <c r="BP1609">
        <v>1</v>
      </c>
      <c r="BQ1609">
        <v>1</v>
      </c>
      <c r="BR1609">
        <v>1</v>
      </c>
      <c r="BS1609">
        <v>1</v>
      </c>
      <c r="BT1609">
        <v>1</v>
      </c>
      <c r="BU1609">
        <v>1</v>
      </c>
      <c r="BV1609">
        <v>1</v>
      </c>
      <c r="BW1609">
        <v>1</v>
      </c>
    </row>
    <row r="1610" spans="1:75" x14ac:dyDescent="0.25">
      <c r="A1610">
        <v>2449000</v>
      </c>
      <c r="B1610">
        <v>1</v>
      </c>
      <c r="C1610" s="1">
        <v>40299</v>
      </c>
      <c r="D1610">
        <v>1</v>
      </c>
      <c r="E1610">
        <v>14.5</v>
      </c>
      <c r="F1610">
        <v>49.5</v>
      </c>
      <c r="G1610">
        <v>8</v>
      </c>
      <c r="H1610">
        <v>8</v>
      </c>
      <c r="I1610">
        <v>1</v>
      </c>
      <c r="J1610">
        <v>1</v>
      </c>
      <c r="K1610">
        <v>1</v>
      </c>
      <c r="N1610">
        <v>0</v>
      </c>
      <c r="O1610">
        <v>0</v>
      </c>
      <c r="P1610">
        <v>0</v>
      </c>
      <c r="Q1610">
        <v>0</v>
      </c>
      <c r="R1610">
        <v>0</v>
      </c>
      <c r="S1610">
        <v>0</v>
      </c>
      <c r="T1610">
        <v>0</v>
      </c>
      <c r="U1610">
        <v>14.5</v>
      </c>
      <c r="V1610">
        <v>13.3</v>
      </c>
      <c r="W1610">
        <v>2.4</v>
      </c>
      <c r="X1610">
        <v>0</v>
      </c>
      <c r="Y1610">
        <v>0</v>
      </c>
      <c r="Z1610">
        <v>0</v>
      </c>
      <c r="AA1610">
        <v>0</v>
      </c>
      <c r="AB1610">
        <v>0</v>
      </c>
      <c r="AC1610">
        <v>0</v>
      </c>
      <c r="AD1610">
        <v>0</v>
      </c>
      <c r="AE1610">
        <v>7.6</v>
      </c>
      <c r="AF1610">
        <v>5.2</v>
      </c>
      <c r="AG1610">
        <v>0</v>
      </c>
      <c r="AH1610">
        <v>0</v>
      </c>
      <c r="AI1610">
        <v>1.2</v>
      </c>
      <c r="AJ1610">
        <v>0</v>
      </c>
      <c r="AK1610">
        <v>2.8</v>
      </c>
      <c r="AL1610">
        <v>0</v>
      </c>
      <c r="AM1610">
        <v>0</v>
      </c>
      <c r="AN1610">
        <v>0</v>
      </c>
      <c r="AO1610">
        <v>0</v>
      </c>
      <c r="AP1610">
        <v>0</v>
      </c>
      <c r="AQ1610">
        <v>0</v>
      </c>
      <c r="AR1610">
        <v>2.5</v>
      </c>
      <c r="AS1610">
        <v>1</v>
      </c>
      <c r="AT1610">
        <v>1</v>
      </c>
      <c r="AU1610">
        <v>1</v>
      </c>
      <c r="AV1610">
        <v>1</v>
      </c>
      <c r="AW1610">
        <v>1</v>
      </c>
      <c r="AX1610">
        <v>1</v>
      </c>
      <c r="AY1610">
        <v>1</v>
      </c>
      <c r="AZ1610">
        <v>1</v>
      </c>
      <c r="BA1610">
        <v>1</v>
      </c>
      <c r="BB1610">
        <v>1</v>
      </c>
      <c r="BC1610">
        <v>1</v>
      </c>
      <c r="BD1610">
        <v>1</v>
      </c>
      <c r="BE1610">
        <v>1</v>
      </c>
      <c r="BF1610">
        <v>1</v>
      </c>
      <c r="BG1610">
        <v>1</v>
      </c>
      <c r="BH1610">
        <v>1</v>
      </c>
      <c r="BI1610">
        <v>1</v>
      </c>
      <c r="BJ1610">
        <v>1</v>
      </c>
      <c r="BK1610">
        <v>1</v>
      </c>
      <c r="BL1610">
        <v>1</v>
      </c>
      <c r="BM1610">
        <v>1</v>
      </c>
      <c r="BN1610">
        <v>1</v>
      </c>
      <c r="BO1610">
        <v>1</v>
      </c>
      <c r="BP1610">
        <v>1</v>
      </c>
      <c r="BQ1610">
        <v>1</v>
      </c>
      <c r="BR1610">
        <v>1</v>
      </c>
      <c r="BS1610">
        <v>1</v>
      </c>
      <c r="BT1610">
        <v>1</v>
      </c>
      <c r="BU1610">
        <v>1</v>
      </c>
      <c r="BV1610">
        <v>1</v>
      </c>
      <c r="BW1610">
        <v>1</v>
      </c>
    </row>
    <row r="1611" spans="1:75" x14ac:dyDescent="0.25">
      <c r="A1611">
        <v>2449000</v>
      </c>
      <c r="B1611">
        <v>1</v>
      </c>
      <c r="C1611" s="1">
        <v>40422</v>
      </c>
      <c r="D1611">
        <v>1</v>
      </c>
      <c r="E1611">
        <v>7.9</v>
      </c>
      <c r="F1611">
        <v>45.2</v>
      </c>
      <c r="G1611">
        <v>24</v>
      </c>
      <c r="H1611">
        <v>10</v>
      </c>
      <c r="I1611">
        <v>1</v>
      </c>
      <c r="J1611">
        <v>1</v>
      </c>
      <c r="K1611">
        <v>1</v>
      </c>
      <c r="N1611">
        <v>0</v>
      </c>
      <c r="O1611">
        <v>0</v>
      </c>
      <c r="P1611">
        <v>0</v>
      </c>
      <c r="Q1611">
        <v>0</v>
      </c>
      <c r="R1611">
        <v>0</v>
      </c>
      <c r="S1611">
        <v>0</v>
      </c>
      <c r="T1611">
        <v>7</v>
      </c>
      <c r="U1611">
        <v>0</v>
      </c>
      <c r="V1611">
        <v>1.8</v>
      </c>
      <c r="W1611">
        <v>0</v>
      </c>
      <c r="X1611">
        <v>0</v>
      </c>
      <c r="Y1611">
        <v>0</v>
      </c>
      <c r="Z1611">
        <v>0</v>
      </c>
      <c r="AA1611">
        <v>0</v>
      </c>
      <c r="AB1611">
        <v>0</v>
      </c>
      <c r="AC1611">
        <v>0</v>
      </c>
      <c r="AD1611">
        <v>0</v>
      </c>
      <c r="AE1611">
        <v>6.3</v>
      </c>
      <c r="AF1611">
        <v>0</v>
      </c>
      <c r="AG1611">
        <v>0</v>
      </c>
      <c r="AH1611">
        <v>1.9</v>
      </c>
      <c r="AI1611">
        <v>0.5</v>
      </c>
      <c r="AJ1611">
        <v>0</v>
      </c>
      <c r="AK1611">
        <v>7.9</v>
      </c>
      <c r="AL1611">
        <v>3.6</v>
      </c>
      <c r="AM1611">
        <v>5.0999999999999996</v>
      </c>
      <c r="AN1611">
        <v>4.3</v>
      </c>
      <c r="AO1611">
        <v>6.8</v>
      </c>
      <c r="AP1611">
        <v>0</v>
      </c>
      <c r="AQ1611">
        <v>0</v>
      </c>
      <c r="AS1611">
        <v>1</v>
      </c>
      <c r="AT1611">
        <v>1</v>
      </c>
      <c r="AU1611">
        <v>1</v>
      </c>
      <c r="AV1611">
        <v>1</v>
      </c>
      <c r="AW1611">
        <v>1</v>
      </c>
      <c r="AX1611">
        <v>1</v>
      </c>
      <c r="AY1611">
        <v>1</v>
      </c>
      <c r="AZ1611">
        <v>1</v>
      </c>
      <c r="BA1611">
        <v>1</v>
      </c>
      <c r="BB1611">
        <v>1</v>
      </c>
      <c r="BC1611">
        <v>1</v>
      </c>
      <c r="BD1611">
        <v>1</v>
      </c>
      <c r="BE1611">
        <v>1</v>
      </c>
      <c r="BF1611">
        <v>1</v>
      </c>
      <c r="BG1611">
        <v>1</v>
      </c>
      <c r="BH1611">
        <v>1</v>
      </c>
      <c r="BI1611">
        <v>1</v>
      </c>
      <c r="BJ1611">
        <v>1</v>
      </c>
      <c r="BK1611">
        <v>1</v>
      </c>
      <c r="BL1611">
        <v>1</v>
      </c>
      <c r="BM1611">
        <v>1</v>
      </c>
      <c r="BN1611">
        <v>1</v>
      </c>
      <c r="BO1611">
        <v>1</v>
      </c>
      <c r="BP1611">
        <v>1</v>
      </c>
      <c r="BQ1611">
        <v>1</v>
      </c>
      <c r="BR1611">
        <v>1</v>
      </c>
      <c r="BS1611">
        <v>1</v>
      </c>
      <c r="BT1611">
        <v>1</v>
      </c>
      <c r="BU1611">
        <v>1</v>
      </c>
      <c r="BV1611">
        <v>1</v>
      </c>
      <c r="BW1611">
        <v>0</v>
      </c>
    </row>
    <row r="1612" spans="1:75" x14ac:dyDescent="0.25">
      <c r="A1612">
        <v>2449000</v>
      </c>
      <c r="B1612">
        <v>1</v>
      </c>
      <c r="C1612" s="1">
        <v>39692</v>
      </c>
      <c r="D1612">
        <v>1</v>
      </c>
      <c r="E1612">
        <v>37.700000000000003</v>
      </c>
      <c r="F1612">
        <v>87.4</v>
      </c>
      <c r="G1612">
        <v>14</v>
      </c>
      <c r="H1612">
        <v>9</v>
      </c>
      <c r="I1612">
        <v>1</v>
      </c>
      <c r="J1612">
        <v>1</v>
      </c>
      <c r="K1612">
        <v>1</v>
      </c>
      <c r="N1612">
        <v>0</v>
      </c>
      <c r="O1612">
        <v>0</v>
      </c>
      <c r="P1612">
        <v>0</v>
      </c>
      <c r="Q1612">
        <v>0</v>
      </c>
      <c r="R1612">
        <v>0</v>
      </c>
      <c r="S1612">
        <v>0</v>
      </c>
      <c r="T1612">
        <v>6.7</v>
      </c>
      <c r="U1612">
        <v>0</v>
      </c>
      <c r="V1612">
        <v>2.2999999999999998</v>
      </c>
      <c r="W1612">
        <v>0</v>
      </c>
      <c r="X1612">
        <v>0</v>
      </c>
      <c r="Y1612">
        <v>0</v>
      </c>
      <c r="Z1612">
        <v>16</v>
      </c>
      <c r="AA1612">
        <v>37.700000000000003</v>
      </c>
      <c r="AB1612">
        <v>0</v>
      </c>
      <c r="AC1612">
        <v>0</v>
      </c>
      <c r="AD1612">
        <v>0</v>
      </c>
      <c r="AE1612">
        <v>0</v>
      </c>
      <c r="AF1612">
        <v>0</v>
      </c>
      <c r="AG1612">
        <v>0.3</v>
      </c>
      <c r="AH1612">
        <v>15.4</v>
      </c>
      <c r="AI1612">
        <v>0</v>
      </c>
      <c r="AJ1612">
        <v>0</v>
      </c>
      <c r="AK1612">
        <v>0</v>
      </c>
      <c r="AL1612">
        <v>0</v>
      </c>
      <c r="AM1612">
        <v>2.2999999999999998</v>
      </c>
      <c r="AN1612">
        <v>0</v>
      </c>
      <c r="AO1612">
        <v>0</v>
      </c>
      <c r="AP1612">
        <v>3.7</v>
      </c>
      <c r="AQ1612">
        <v>3</v>
      </c>
      <c r="AS1612">
        <v>1</v>
      </c>
      <c r="AT1612">
        <v>1</v>
      </c>
      <c r="AU1612">
        <v>1</v>
      </c>
      <c r="AV1612">
        <v>1</v>
      </c>
      <c r="AW1612">
        <v>1</v>
      </c>
      <c r="AX1612">
        <v>1</v>
      </c>
      <c r="AY1612">
        <v>1</v>
      </c>
      <c r="AZ1612">
        <v>1</v>
      </c>
      <c r="BA1612">
        <v>1</v>
      </c>
      <c r="BB1612">
        <v>1</v>
      </c>
      <c r="BC1612">
        <v>1</v>
      </c>
      <c r="BD1612">
        <v>1</v>
      </c>
      <c r="BE1612">
        <v>1</v>
      </c>
      <c r="BF1612">
        <v>1</v>
      </c>
      <c r="BG1612">
        <v>1</v>
      </c>
      <c r="BH1612">
        <v>1</v>
      </c>
      <c r="BI1612">
        <v>1</v>
      </c>
      <c r="BJ1612">
        <v>1</v>
      </c>
      <c r="BK1612">
        <v>1</v>
      </c>
      <c r="BL1612">
        <v>1</v>
      </c>
      <c r="BM1612">
        <v>1</v>
      </c>
      <c r="BN1612">
        <v>1</v>
      </c>
      <c r="BO1612">
        <v>1</v>
      </c>
      <c r="BP1612">
        <v>1</v>
      </c>
      <c r="BQ1612">
        <v>1</v>
      </c>
      <c r="BR1612">
        <v>1</v>
      </c>
      <c r="BS1612">
        <v>1</v>
      </c>
      <c r="BT1612">
        <v>1</v>
      </c>
      <c r="BU1612">
        <v>1</v>
      </c>
      <c r="BV1612">
        <v>1</v>
      </c>
      <c r="BW1612">
        <v>0</v>
      </c>
    </row>
    <row r="1613" spans="1:75" x14ac:dyDescent="0.25">
      <c r="A1613">
        <v>2449000</v>
      </c>
      <c r="B1613">
        <v>1</v>
      </c>
      <c r="C1613" s="1">
        <v>39722</v>
      </c>
      <c r="D1613">
        <v>1</v>
      </c>
      <c r="E1613">
        <v>52.6</v>
      </c>
      <c r="F1613">
        <v>136.30000000000001</v>
      </c>
      <c r="G1613">
        <v>5</v>
      </c>
      <c r="H1613">
        <v>10</v>
      </c>
      <c r="I1613">
        <v>1</v>
      </c>
      <c r="J1613">
        <v>1</v>
      </c>
      <c r="K1613">
        <v>1</v>
      </c>
      <c r="N1613">
        <v>0.3</v>
      </c>
      <c r="O1613">
        <v>32.4</v>
      </c>
      <c r="P1613">
        <v>0</v>
      </c>
      <c r="Q1613">
        <v>0</v>
      </c>
      <c r="R1613">
        <v>52.6</v>
      </c>
      <c r="S1613">
        <v>0</v>
      </c>
      <c r="T1613">
        <v>0</v>
      </c>
      <c r="U1613">
        <v>0</v>
      </c>
      <c r="V1613">
        <v>0</v>
      </c>
      <c r="W1613">
        <v>0</v>
      </c>
      <c r="X1613">
        <v>0</v>
      </c>
      <c r="Y1613">
        <v>8.9</v>
      </c>
      <c r="Z1613">
        <v>0</v>
      </c>
      <c r="AA1613">
        <v>0</v>
      </c>
      <c r="AB1613">
        <v>1.2</v>
      </c>
      <c r="AC1613">
        <v>3.2</v>
      </c>
      <c r="AD1613">
        <v>18.5</v>
      </c>
      <c r="AE1613">
        <v>8.9</v>
      </c>
      <c r="AF1613">
        <v>0</v>
      </c>
      <c r="AG1613">
        <v>0</v>
      </c>
      <c r="AH1613">
        <v>0</v>
      </c>
      <c r="AI1613">
        <v>0</v>
      </c>
      <c r="AJ1613">
        <v>0</v>
      </c>
      <c r="AK1613">
        <v>0</v>
      </c>
      <c r="AL1613">
        <v>7.6</v>
      </c>
      <c r="AM1613">
        <v>0</v>
      </c>
      <c r="AN1613">
        <v>0</v>
      </c>
      <c r="AO1613">
        <v>0</v>
      </c>
      <c r="AP1613">
        <v>0</v>
      </c>
      <c r="AQ1613">
        <v>2.7</v>
      </c>
      <c r="AR1613">
        <v>0</v>
      </c>
      <c r="AS1613">
        <v>1</v>
      </c>
      <c r="AT1613">
        <v>1</v>
      </c>
      <c r="AU1613">
        <v>1</v>
      </c>
      <c r="AV1613">
        <v>1</v>
      </c>
      <c r="AW1613">
        <v>1</v>
      </c>
      <c r="AX1613">
        <v>1</v>
      </c>
      <c r="AY1613">
        <v>1</v>
      </c>
      <c r="AZ1613">
        <v>1</v>
      </c>
      <c r="BA1613">
        <v>1</v>
      </c>
      <c r="BB1613">
        <v>1</v>
      </c>
      <c r="BC1613">
        <v>1</v>
      </c>
      <c r="BD1613">
        <v>1</v>
      </c>
      <c r="BE1613">
        <v>1</v>
      </c>
      <c r="BF1613">
        <v>1</v>
      </c>
      <c r="BG1613">
        <v>1</v>
      </c>
      <c r="BH1613">
        <v>1</v>
      </c>
      <c r="BI1613">
        <v>1</v>
      </c>
      <c r="BJ1613">
        <v>1</v>
      </c>
      <c r="BK1613">
        <v>1</v>
      </c>
      <c r="BL1613">
        <v>1</v>
      </c>
      <c r="BM1613">
        <v>1</v>
      </c>
      <c r="BN1613">
        <v>1</v>
      </c>
      <c r="BO1613">
        <v>1</v>
      </c>
      <c r="BP1613">
        <v>1</v>
      </c>
      <c r="BQ1613">
        <v>1</v>
      </c>
      <c r="BR1613">
        <v>1</v>
      </c>
      <c r="BS1613">
        <v>1</v>
      </c>
      <c r="BT1613">
        <v>1</v>
      </c>
      <c r="BU1613">
        <v>1</v>
      </c>
      <c r="BV1613">
        <v>1</v>
      </c>
      <c r="BW1613">
        <v>1</v>
      </c>
    </row>
    <row r="1614" spans="1:75" x14ac:dyDescent="0.25">
      <c r="A1614">
        <v>2449000</v>
      </c>
      <c r="B1614">
        <v>1</v>
      </c>
      <c r="C1614" s="1">
        <v>39753</v>
      </c>
      <c r="D1614">
        <v>1</v>
      </c>
      <c r="E1614">
        <v>34.5</v>
      </c>
      <c r="F1614">
        <v>78.8</v>
      </c>
      <c r="G1614">
        <v>3</v>
      </c>
      <c r="H1614">
        <v>12</v>
      </c>
      <c r="I1614">
        <v>1</v>
      </c>
      <c r="J1614">
        <v>1</v>
      </c>
      <c r="K1614">
        <v>1</v>
      </c>
      <c r="N1614">
        <v>0</v>
      </c>
      <c r="O1614">
        <v>3.1</v>
      </c>
      <c r="P1614">
        <v>34.5</v>
      </c>
      <c r="Q1614">
        <v>0</v>
      </c>
      <c r="R1614">
        <v>0</v>
      </c>
      <c r="S1614">
        <v>1.5</v>
      </c>
      <c r="T1614">
        <v>14</v>
      </c>
      <c r="U1614">
        <v>0</v>
      </c>
      <c r="V1614">
        <v>0</v>
      </c>
      <c r="W1614">
        <v>0</v>
      </c>
      <c r="X1614">
        <v>6.8</v>
      </c>
      <c r="Y1614">
        <v>0.2</v>
      </c>
      <c r="Z1614">
        <v>0.4</v>
      </c>
      <c r="AA1614">
        <v>2.2999999999999998</v>
      </c>
      <c r="AB1614">
        <v>5.7</v>
      </c>
      <c r="AC1614">
        <v>0</v>
      </c>
      <c r="AD1614">
        <v>4.9000000000000004</v>
      </c>
      <c r="AE1614">
        <v>0</v>
      </c>
      <c r="AF1614">
        <v>0.2</v>
      </c>
      <c r="AG1614">
        <v>0</v>
      </c>
      <c r="AH1614">
        <v>0</v>
      </c>
      <c r="AI1614">
        <v>5.2</v>
      </c>
      <c r="AJ1614">
        <v>0</v>
      </c>
      <c r="AK1614">
        <v>0</v>
      </c>
      <c r="AL1614">
        <v>0</v>
      </c>
      <c r="AM1614">
        <v>0</v>
      </c>
      <c r="AN1614">
        <v>0</v>
      </c>
      <c r="AO1614">
        <v>0</v>
      </c>
      <c r="AP1614">
        <v>0</v>
      </c>
      <c r="AQ1614">
        <v>0</v>
      </c>
      <c r="AS1614">
        <v>1</v>
      </c>
      <c r="AT1614">
        <v>1</v>
      </c>
      <c r="AU1614">
        <v>1</v>
      </c>
      <c r="AV1614">
        <v>1</v>
      </c>
      <c r="AW1614">
        <v>1</v>
      </c>
      <c r="AX1614">
        <v>1</v>
      </c>
      <c r="AY1614">
        <v>1</v>
      </c>
      <c r="AZ1614">
        <v>1</v>
      </c>
      <c r="BA1614">
        <v>1</v>
      </c>
      <c r="BB1614">
        <v>1</v>
      </c>
      <c r="BC1614">
        <v>1</v>
      </c>
      <c r="BD1614">
        <v>1</v>
      </c>
      <c r="BE1614">
        <v>1</v>
      </c>
      <c r="BF1614">
        <v>1</v>
      </c>
      <c r="BG1614">
        <v>1</v>
      </c>
      <c r="BH1614">
        <v>1</v>
      </c>
      <c r="BI1614">
        <v>1</v>
      </c>
      <c r="BJ1614">
        <v>1</v>
      </c>
      <c r="BK1614">
        <v>1</v>
      </c>
      <c r="BL1614">
        <v>1</v>
      </c>
      <c r="BM1614">
        <v>1</v>
      </c>
      <c r="BN1614">
        <v>1</v>
      </c>
      <c r="BO1614">
        <v>1</v>
      </c>
      <c r="BP1614">
        <v>1</v>
      </c>
      <c r="BQ1614">
        <v>1</v>
      </c>
      <c r="BR1614">
        <v>1</v>
      </c>
      <c r="BS1614">
        <v>1</v>
      </c>
      <c r="BT1614">
        <v>1</v>
      </c>
      <c r="BU1614">
        <v>1</v>
      </c>
      <c r="BV1614">
        <v>1</v>
      </c>
      <c r="BW1614">
        <v>0</v>
      </c>
    </row>
    <row r="1615" spans="1:75" x14ac:dyDescent="0.25">
      <c r="A1615">
        <v>2449000</v>
      </c>
      <c r="B1615">
        <v>1</v>
      </c>
      <c r="C1615" s="1">
        <v>40664</v>
      </c>
      <c r="D1615">
        <v>1</v>
      </c>
      <c r="E1615">
        <v>12.4</v>
      </c>
      <c r="F1615">
        <v>14.9</v>
      </c>
      <c r="G1615">
        <v>16</v>
      </c>
      <c r="H1615">
        <v>4</v>
      </c>
      <c r="I1615">
        <v>1</v>
      </c>
      <c r="J1615">
        <v>1</v>
      </c>
      <c r="K1615">
        <v>1</v>
      </c>
      <c r="N1615">
        <v>1.6</v>
      </c>
      <c r="O1615">
        <v>0.5</v>
      </c>
      <c r="P1615">
        <v>0</v>
      </c>
      <c r="Q1615">
        <v>0</v>
      </c>
      <c r="R1615">
        <v>0</v>
      </c>
      <c r="S1615">
        <v>0</v>
      </c>
      <c r="T1615">
        <v>0</v>
      </c>
      <c r="U1615">
        <v>0</v>
      </c>
      <c r="V1615">
        <v>0</v>
      </c>
      <c r="W1615">
        <v>0</v>
      </c>
      <c r="X1615">
        <v>0</v>
      </c>
      <c r="Y1615">
        <v>0</v>
      </c>
      <c r="Z1615">
        <v>0</v>
      </c>
      <c r="AA1615">
        <v>0</v>
      </c>
      <c r="AB1615">
        <v>0</v>
      </c>
      <c r="AC1615">
        <v>12.4</v>
      </c>
      <c r="AD1615">
        <v>0.4</v>
      </c>
      <c r="AE1615">
        <v>0</v>
      </c>
      <c r="AF1615">
        <v>0</v>
      </c>
      <c r="AG1615">
        <v>0</v>
      </c>
      <c r="AH1615">
        <v>0</v>
      </c>
      <c r="AI1615">
        <v>0</v>
      </c>
      <c r="AJ1615">
        <v>0</v>
      </c>
      <c r="AK1615">
        <v>0</v>
      </c>
      <c r="AL1615">
        <v>0</v>
      </c>
      <c r="AM1615">
        <v>0</v>
      </c>
      <c r="AN1615">
        <v>0</v>
      </c>
      <c r="AO1615">
        <v>0</v>
      </c>
      <c r="AP1615">
        <v>0</v>
      </c>
      <c r="AQ1615">
        <v>0</v>
      </c>
      <c r="AR1615">
        <v>0</v>
      </c>
      <c r="AS1615">
        <v>1</v>
      </c>
      <c r="AT1615">
        <v>1</v>
      </c>
      <c r="AU1615">
        <v>1</v>
      </c>
      <c r="AV1615">
        <v>1</v>
      </c>
      <c r="AW1615">
        <v>1</v>
      </c>
      <c r="AX1615">
        <v>1</v>
      </c>
      <c r="AY1615">
        <v>1</v>
      </c>
      <c r="AZ1615">
        <v>1</v>
      </c>
      <c r="BA1615">
        <v>1</v>
      </c>
      <c r="BB1615">
        <v>1</v>
      </c>
      <c r="BC1615">
        <v>1</v>
      </c>
      <c r="BD1615">
        <v>1</v>
      </c>
      <c r="BE1615">
        <v>1</v>
      </c>
      <c r="BF1615">
        <v>1</v>
      </c>
      <c r="BG1615">
        <v>1</v>
      </c>
      <c r="BH1615">
        <v>1</v>
      </c>
      <c r="BI1615">
        <v>1</v>
      </c>
      <c r="BJ1615">
        <v>1</v>
      </c>
      <c r="BK1615">
        <v>1</v>
      </c>
      <c r="BL1615">
        <v>1</v>
      </c>
      <c r="BM1615">
        <v>1</v>
      </c>
      <c r="BN1615">
        <v>1</v>
      </c>
      <c r="BO1615">
        <v>1</v>
      </c>
      <c r="BP1615">
        <v>1</v>
      </c>
      <c r="BQ1615">
        <v>1</v>
      </c>
      <c r="BR1615">
        <v>1</v>
      </c>
      <c r="BS1615">
        <v>1</v>
      </c>
      <c r="BT1615">
        <v>1</v>
      </c>
      <c r="BU1615">
        <v>1</v>
      </c>
      <c r="BV1615">
        <v>1</v>
      </c>
      <c r="BW1615">
        <v>1</v>
      </c>
    </row>
    <row r="1616" spans="1:75" x14ac:dyDescent="0.25">
      <c r="A1616">
        <v>2449000</v>
      </c>
      <c r="B1616">
        <v>1</v>
      </c>
      <c r="C1616" s="1">
        <v>40695</v>
      </c>
      <c r="D1616">
        <v>1</v>
      </c>
      <c r="E1616">
        <v>16.100000000000001</v>
      </c>
      <c r="F1616">
        <v>50.6</v>
      </c>
      <c r="G1616">
        <v>30</v>
      </c>
      <c r="H1616">
        <v>6</v>
      </c>
      <c r="I1616">
        <v>1</v>
      </c>
      <c r="J1616">
        <v>1</v>
      </c>
      <c r="K1616">
        <v>1</v>
      </c>
      <c r="N1616">
        <v>0</v>
      </c>
      <c r="O1616">
        <v>0</v>
      </c>
      <c r="P1616">
        <v>0</v>
      </c>
      <c r="Q1616">
        <v>0</v>
      </c>
      <c r="R1616">
        <v>0</v>
      </c>
      <c r="S1616">
        <v>0</v>
      </c>
      <c r="T1616">
        <v>0</v>
      </c>
      <c r="U1616">
        <v>15.4</v>
      </c>
      <c r="V1616">
        <v>0</v>
      </c>
      <c r="W1616">
        <v>6.4</v>
      </c>
      <c r="X1616">
        <v>0</v>
      </c>
      <c r="Y1616">
        <v>0</v>
      </c>
      <c r="Z1616">
        <v>0</v>
      </c>
      <c r="AA1616">
        <v>0</v>
      </c>
      <c r="AB1616">
        <v>0</v>
      </c>
      <c r="AC1616">
        <v>0</v>
      </c>
      <c r="AD1616">
        <v>0</v>
      </c>
      <c r="AE1616">
        <v>0</v>
      </c>
      <c r="AF1616">
        <v>0</v>
      </c>
      <c r="AG1616">
        <v>0</v>
      </c>
      <c r="AH1616">
        <v>0</v>
      </c>
      <c r="AI1616">
        <v>0</v>
      </c>
      <c r="AJ1616">
        <v>0.2</v>
      </c>
      <c r="AK1616">
        <v>0</v>
      </c>
      <c r="AL1616">
        <v>0</v>
      </c>
      <c r="AM1616">
        <v>6.8</v>
      </c>
      <c r="AN1616">
        <v>5.7</v>
      </c>
      <c r="AO1616">
        <v>0</v>
      </c>
      <c r="AP1616">
        <v>0</v>
      </c>
      <c r="AQ1616">
        <v>16.100000000000001</v>
      </c>
      <c r="AS1616">
        <v>1</v>
      </c>
      <c r="AT1616">
        <v>1</v>
      </c>
      <c r="AU1616">
        <v>1</v>
      </c>
      <c r="AV1616">
        <v>1</v>
      </c>
      <c r="AW1616">
        <v>1</v>
      </c>
      <c r="AX1616">
        <v>1</v>
      </c>
      <c r="AY1616">
        <v>1</v>
      </c>
      <c r="AZ1616">
        <v>1</v>
      </c>
      <c r="BA1616">
        <v>1</v>
      </c>
      <c r="BB1616">
        <v>1</v>
      </c>
      <c r="BC1616">
        <v>1</v>
      </c>
      <c r="BD1616">
        <v>1</v>
      </c>
      <c r="BE1616">
        <v>1</v>
      </c>
      <c r="BF1616">
        <v>1</v>
      </c>
      <c r="BG1616">
        <v>1</v>
      </c>
      <c r="BH1616">
        <v>1</v>
      </c>
      <c r="BI1616">
        <v>1</v>
      </c>
      <c r="BJ1616">
        <v>1</v>
      </c>
      <c r="BK1616">
        <v>1</v>
      </c>
      <c r="BL1616">
        <v>1</v>
      </c>
      <c r="BM1616">
        <v>1</v>
      </c>
      <c r="BN1616">
        <v>1</v>
      </c>
      <c r="BO1616">
        <v>1</v>
      </c>
      <c r="BP1616">
        <v>1</v>
      </c>
      <c r="BQ1616">
        <v>1</v>
      </c>
      <c r="BR1616">
        <v>1</v>
      </c>
      <c r="BS1616">
        <v>1</v>
      </c>
      <c r="BT1616">
        <v>1</v>
      </c>
      <c r="BU1616">
        <v>1</v>
      </c>
      <c r="BV1616">
        <v>1</v>
      </c>
      <c r="BW1616">
        <v>0</v>
      </c>
    </row>
    <row r="1617" spans="1:75" x14ac:dyDescent="0.25">
      <c r="A1617">
        <v>2449000</v>
      </c>
      <c r="B1617">
        <v>1</v>
      </c>
      <c r="C1617" s="1">
        <v>40603</v>
      </c>
      <c r="D1617">
        <v>1</v>
      </c>
      <c r="E1617">
        <v>56.4</v>
      </c>
      <c r="F1617">
        <v>117</v>
      </c>
      <c r="G1617">
        <v>12</v>
      </c>
      <c r="H1617">
        <v>14</v>
      </c>
      <c r="I1617">
        <v>1</v>
      </c>
      <c r="J1617">
        <v>1</v>
      </c>
      <c r="K1617">
        <v>1</v>
      </c>
      <c r="N1617">
        <v>0</v>
      </c>
      <c r="O1617">
        <v>0</v>
      </c>
      <c r="P1617">
        <v>1.2</v>
      </c>
      <c r="Q1617">
        <v>0</v>
      </c>
      <c r="R1617">
        <v>6.9</v>
      </c>
      <c r="S1617">
        <v>1.5</v>
      </c>
      <c r="T1617">
        <v>7.5</v>
      </c>
      <c r="U1617">
        <v>0.3</v>
      </c>
      <c r="V1617">
        <v>0</v>
      </c>
      <c r="W1617">
        <v>0</v>
      </c>
      <c r="X1617">
        <v>0</v>
      </c>
      <c r="Y1617">
        <v>56.4</v>
      </c>
      <c r="Z1617">
        <v>11</v>
      </c>
      <c r="AA1617">
        <v>0</v>
      </c>
      <c r="AB1617">
        <v>3.6</v>
      </c>
      <c r="AC1617">
        <v>0</v>
      </c>
      <c r="AD1617">
        <v>0</v>
      </c>
      <c r="AE1617">
        <v>0</v>
      </c>
      <c r="AF1617">
        <v>5.8</v>
      </c>
      <c r="AG1617">
        <v>0</v>
      </c>
      <c r="AH1617">
        <v>0</v>
      </c>
      <c r="AI1617">
        <v>6.3</v>
      </c>
      <c r="AJ1617">
        <v>0</v>
      </c>
      <c r="AK1617">
        <v>5.5</v>
      </c>
      <c r="AL1617">
        <v>0</v>
      </c>
      <c r="AM1617">
        <v>0</v>
      </c>
      <c r="AN1617">
        <v>5.3</v>
      </c>
      <c r="AO1617">
        <v>2.2000000000000002</v>
      </c>
      <c r="AP1617">
        <v>0</v>
      </c>
      <c r="AQ1617">
        <v>0</v>
      </c>
      <c r="AR1617">
        <v>3.5</v>
      </c>
      <c r="AS1617">
        <v>1</v>
      </c>
      <c r="AT1617">
        <v>1</v>
      </c>
      <c r="AU1617">
        <v>1</v>
      </c>
      <c r="AV1617">
        <v>1</v>
      </c>
      <c r="AW1617">
        <v>1</v>
      </c>
      <c r="AX1617">
        <v>1</v>
      </c>
      <c r="AY1617">
        <v>1</v>
      </c>
      <c r="AZ1617">
        <v>1</v>
      </c>
      <c r="BA1617">
        <v>1</v>
      </c>
      <c r="BB1617">
        <v>1</v>
      </c>
      <c r="BC1617">
        <v>1</v>
      </c>
      <c r="BD1617">
        <v>1</v>
      </c>
      <c r="BE1617">
        <v>1</v>
      </c>
      <c r="BF1617">
        <v>1</v>
      </c>
      <c r="BG1617">
        <v>1</v>
      </c>
      <c r="BH1617">
        <v>1</v>
      </c>
      <c r="BI1617">
        <v>1</v>
      </c>
      <c r="BJ1617">
        <v>1</v>
      </c>
      <c r="BK1617">
        <v>1</v>
      </c>
      <c r="BL1617">
        <v>1</v>
      </c>
      <c r="BM1617">
        <v>1</v>
      </c>
      <c r="BN1617">
        <v>1</v>
      </c>
      <c r="BO1617">
        <v>1</v>
      </c>
      <c r="BP1617">
        <v>1</v>
      </c>
      <c r="BQ1617">
        <v>1</v>
      </c>
      <c r="BR1617">
        <v>1</v>
      </c>
      <c r="BS1617">
        <v>1</v>
      </c>
      <c r="BT1617">
        <v>1</v>
      </c>
      <c r="BU1617">
        <v>1</v>
      </c>
      <c r="BV1617">
        <v>1</v>
      </c>
      <c r="BW1617">
        <v>1</v>
      </c>
    </row>
    <row r="1618" spans="1:75" x14ac:dyDescent="0.25">
      <c r="A1618">
        <v>2449000</v>
      </c>
      <c r="B1618">
        <v>1</v>
      </c>
      <c r="C1618" s="1">
        <v>40575</v>
      </c>
      <c r="D1618">
        <v>1</v>
      </c>
      <c r="E1618">
        <v>33.4</v>
      </c>
      <c r="F1618">
        <v>113.3</v>
      </c>
      <c r="G1618">
        <v>7</v>
      </c>
      <c r="H1618">
        <v>12</v>
      </c>
      <c r="I1618">
        <v>1</v>
      </c>
      <c r="J1618">
        <v>1</v>
      </c>
      <c r="K1618">
        <v>1</v>
      </c>
      <c r="N1618">
        <v>8.9</v>
      </c>
      <c r="O1618">
        <v>2.5</v>
      </c>
      <c r="P1618">
        <v>0</v>
      </c>
      <c r="Q1618">
        <v>0</v>
      </c>
      <c r="R1618">
        <v>0</v>
      </c>
      <c r="S1618">
        <v>0</v>
      </c>
      <c r="T1618">
        <v>33.4</v>
      </c>
      <c r="U1618">
        <v>0</v>
      </c>
      <c r="V1618">
        <v>6.7</v>
      </c>
      <c r="W1618">
        <v>3.4</v>
      </c>
      <c r="X1618">
        <v>0</v>
      </c>
      <c r="Y1618">
        <v>0</v>
      </c>
      <c r="Z1618">
        <v>0</v>
      </c>
      <c r="AA1618">
        <v>10.1</v>
      </c>
      <c r="AB1618">
        <v>0</v>
      </c>
      <c r="AC1618">
        <v>0</v>
      </c>
      <c r="AD1618">
        <v>0</v>
      </c>
      <c r="AE1618">
        <v>0</v>
      </c>
      <c r="AF1618">
        <v>0</v>
      </c>
      <c r="AG1618">
        <v>19.5</v>
      </c>
      <c r="AH1618">
        <v>0</v>
      </c>
      <c r="AI1618">
        <v>0.3</v>
      </c>
      <c r="AJ1618">
        <v>8.6</v>
      </c>
      <c r="AK1618">
        <v>18.899999999999999</v>
      </c>
      <c r="AL1618">
        <v>0.2</v>
      </c>
      <c r="AM1618">
        <v>0</v>
      </c>
      <c r="AN1618">
        <v>0</v>
      </c>
      <c r="AO1618">
        <v>0.8</v>
      </c>
      <c r="AS1618">
        <v>1</v>
      </c>
      <c r="AT1618">
        <v>1</v>
      </c>
      <c r="AU1618">
        <v>1</v>
      </c>
      <c r="AV1618">
        <v>1</v>
      </c>
      <c r="AW1618">
        <v>1</v>
      </c>
      <c r="AX1618">
        <v>1</v>
      </c>
      <c r="AY1618">
        <v>1</v>
      </c>
      <c r="AZ1618">
        <v>1</v>
      </c>
      <c r="BA1618">
        <v>1</v>
      </c>
      <c r="BB1618">
        <v>1</v>
      </c>
      <c r="BC1618">
        <v>1</v>
      </c>
      <c r="BD1618">
        <v>1</v>
      </c>
      <c r="BE1618">
        <v>1</v>
      </c>
      <c r="BF1618">
        <v>1</v>
      </c>
      <c r="BG1618">
        <v>1</v>
      </c>
      <c r="BH1618">
        <v>1</v>
      </c>
      <c r="BI1618">
        <v>1</v>
      </c>
      <c r="BJ1618">
        <v>1</v>
      </c>
      <c r="BK1618">
        <v>1</v>
      </c>
      <c r="BL1618">
        <v>1</v>
      </c>
      <c r="BM1618">
        <v>1</v>
      </c>
      <c r="BN1618">
        <v>1</v>
      </c>
      <c r="BO1618">
        <v>1</v>
      </c>
      <c r="BP1618">
        <v>1</v>
      </c>
      <c r="BQ1618">
        <v>1</v>
      </c>
      <c r="BR1618">
        <v>1</v>
      </c>
      <c r="BS1618">
        <v>1</v>
      </c>
      <c r="BT1618">
        <v>1</v>
      </c>
      <c r="BU1618">
        <v>0</v>
      </c>
    </row>
    <row r="1619" spans="1:75" x14ac:dyDescent="0.25">
      <c r="A1619">
        <v>2449000</v>
      </c>
      <c r="B1619">
        <v>1</v>
      </c>
      <c r="C1619" s="1">
        <v>40634</v>
      </c>
      <c r="D1619">
        <v>1</v>
      </c>
      <c r="E1619">
        <v>6.8</v>
      </c>
      <c r="F1619">
        <v>23.6</v>
      </c>
      <c r="G1619">
        <v>3</v>
      </c>
      <c r="H1619">
        <v>9</v>
      </c>
      <c r="I1619">
        <v>1</v>
      </c>
      <c r="J1619">
        <v>1</v>
      </c>
      <c r="K1619">
        <v>1</v>
      </c>
      <c r="N1619">
        <v>0</v>
      </c>
      <c r="O1619">
        <v>0</v>
      </c>
      <c r="P1619">
        <v>6.8</v>
      </c>
      <c r="Q1619">
        <v>6.7</v>
      </c>
      <c r="R1619">
        <v>0</v>
      </c>
      <c r="S1619">
        <v>0</v>
      </c>
      <c r="T1619">
        <v>0</v>
      </c>
      <c r="U1619">
        <v>0</v>
      </c>
      <c r="V1619">
        <v>0</v>
      </c>
      <c r="W1619">
        <v>2</v>
      </c>
      <c r="X1619">
        <v>0</v>
      </c>
      <c r="Y1619">
        <v>0</v>
      </c>
      <c r="Z1619">
        <v>2.1</v>
      </c>
      <c r="AA1619">
        <v>0</v>
      </c>
      <c r="AB1619">
        <v>0</v>
      </c>
      <c r="AC1619">
        <v>0</v>
      </c>
      <c r="AD1619">
        <v>0</v>
      </c>
      <c r="AE1619">
        <v>0</v>
      </c>
      <c r="AF1619">
        <v>0</v>
      </c>
      <c r="AG1619">
        <v>0</v>
      </c>
      <c r="AH1619">
        <v>0</v>
      </c>
      <c r="AI1619">
        <v>0.8</v>
      </c>
      <c r="AJ1619">
        <v>0</v>
      </c>
      <c r="AK1619">
        <v>0.3</v>
      </c>
      <c r="AL1619">
        <v>3.9</v>
      </c>
      <c r="AM1619">
        <v>0.3</v>
      </c>
      <c r="AN1619">
        <v>0</v>
      </c>
      <c r="AO1619">
        <v>0</v>
      </c>
      <c r="AP1619">
        <v>0.7</v>
      </c>
      <c r="AQ1619">
        <v>0</v>
      </c>
      <c r="AS1619">
        <v>1</v>
      </c>
      <c r="AT1619">
        <v>1</v>
      </c>
      <c r="AU1619">
        <v>1</v>
      </c>
      <c r="AV1619">
        <v>1</v>
      </c>
      <c r="AW1619">
        <v>1</v>
      </c>
      <c r="AX1619">
        <v>1</v>
      </c>
      <c r="AY1619">
        <v>1</v>
      </c>
      <c r="AZ1619">
        <v>1</v>
      </c>
      <c r="BA1619">
        <v>1</v>
      </c>
      <c r="BB1619">
        <v>1</v>
      </c>
      <c r="BC1619">
        <v>1</v>
      </c>
      <c r="BD1619">
        <v>1</v>
      </c>
      <c r="BE1619">
        <v>1</v>
      </c>
      <c r="BF1619">
        <v>1</v>
      </c>
      <c r="BG1619">
        <v>1</v>
      </c>
      <c r="BH1619">
        <v>1</v>
      </c>
      <c r="BI1619">
        <v>1</v>
      </c>
      <c r="BJ1619">
        <v>1</v>
      </c>
      <c r="BK1619">
        <v>1</v>
      </c>
      <c r="BL1619">
        <v>1</v>
      </c>
      <c r="BM1619">
        <v>1</v>
      </c>
      <c r="BN1619">
        <v>1</v>
      </c>
      <c r="BO1619">
        <v>1</v>
      </c>
      <c r="BP1619">
        <v>1</v>
      </c>
      <c r="BQ1619">
        <v>1</v>
      </c>
      <c r="BR1619">
        <v>1</v>
      </c>
      <c r="BS1619">
        <v>1</v>
      </c>
      <c r="BT1619">
        <v>1</v>
      </c>
      <c r="BU1619">
        <v>1</v>
      </c>
      <c r="BV1619">
        <v>1</v>
      </c>
      <c r="BW1619">
        <v>0</v>
      </c>
    </row>
    <row r="1620" spans="1:75" x14ac:dyDescent="0.25">
      <c r="A1620">
        <v>2449000</v>
      </c>
      <c r="B1620">
        <v>1</v>
      </c>
      <c r="C1620" s="1">
        <v>40544</v>
      </c>
      <c r="D1620">
        <v>1</v>
      </c>
      <c r="E1620">
        <v>32.299999999999997</v>
      </c>
      <c r="F1620">
        <v>240.4</v>
      </c>
      <c r="G1620">
        <v>31</v>
      </c>
      <c r="H1620">
        <v>21</v>
      </c>
      <c r="I1620">
        <v>1</v>
      </c>
      <c r="J1620">
        <v>1</v>
      </c>
      <c r="K1620">
        <v>1</v>
      </c>
      <c r="N1620">
        <v>0</v>
      </c>
      <c r="O1620">
        <v>0</v>
      </c>
      <c r="P1620">
        <v>0</v>
      </c>
      <c r="Q1620">
        <v>4.5</v>
      </c>
      <c r="R1620">
        <v>11.5</v>
      </c>
      <c r="S1620">
        <v>2.7</v>
      </c>
      <c r="T1620">
        <v>7.8</v>
      </c>
      <c r="U1620">
        <v>3.1</v>
      </c>
      <c r="V1620">
        <v>5</v>
      </c>
      <c r="W1620">
        <v>10.199999999999999</v>
      </c>
      <c r="X1620">
        <v>9.6999999999999993</v>
      </c>
      <c r="Y1620">
        <v>9.8000000000000007</v>
      </c>
      <c r="Z1620">
        <v>13.9</v>
      </c>
      <c r="AA1620">
        <v>14.3</v>
      </c>
      <c r="AB1620">
        <v>0</v>
      </c>
      <c r="AC1620">
        <v>0</v>
      </c>
      <c r="AD1620">
        <v>0</v>
      </c>
      <c r="AE1620">
        <v>23.2</v>
      </c>
      <c r="AF1620">
        <v>23.6</v>
      </c>
      <c r="AG1620">
        <v>18.8</v>
      </c>
      <c r="AH1620">
        <v>9</v>
      </c>
      <c r="AI1620">
        <v>16.100000000000001</v>
      </c>
      <c r="AJ1620">
        <v>5.5</v>
      </c>
      <c r="AK1620">
        <v>11.2</v>
      </c>
      <c r="AL1620">
        <v>0</v>
      </c>
      <c r="AM1620">
        <v>3.9</v>
      </c>
      <c r="AN1620">
        <v>0</v>
      </c>
      <c r="AO1620">
        <v>0</v>
      </c>
      <c r="AP1620">
        <v>0</v>
      </c>
      <c r="AQ1620">
        <v>4.3</v>
      </c>
      <c r="AR1620">
        <v>32.299999999999997</v>
      </c>
      <c r="AS1620">
        <v>1</v>
      </c>
      <c r="AT1620">
        <v>1</v>
      </c>
      <c r="AU1620">
        <v>1</v>
      </c>
      <c r="AV1620">
        <v>1</v>
      </c>
      <c r="AW1620">
        <v>1</v>
      </c>
      <c r="AX1620">
        <v>1</v>
      </c>
      <c r="AY1620">
        <v>1</v>
      </c>
      <c r="AZ1620">
        <v>1</v>
      </c>
      <c r="BA1620">
        <v>1</v>
      </c>
      <c r="BB1620">
        <v>1</v>
      </c>
      <c r="BC1620">
        <v>1</v>
      </c>
      <c r="BD1620">
        <v>1</v>
      </c>
      <c r="BE1620">
        <v>1</v>
      </c>
      <c r="BF1620">
        <v>1</v>
      </c>
      <c r="BG1620">
        <v>1</v>
      </c>
      <c r="BH1620">
        <v>1</v>
      </c>
      <c r="BI1620">
        <v>1</v>
      </c>
      <c r="BJ1620">
        <v>1</v>
      </c>
      <c r="BK1620">
        <v>1</v>
      </c>
      <c r="BL1620">
        <v>1</v>
      </c>
      <c r="BM1620">
        <v>1</v>
      </c>
      <c r="BN1620">
        <v>1</v>
      </c>
      <c r="BO1620">
        <v>1</v>
      </c>
      <c r="BP1620">
        <v>1</v>
      </c>
      <c r="BQ1620">
        <v>1</v>
      </c>
      <c r="BR1620">
        <v>1</v>
      </c>
      <c r="BS1620">
        <v>1</v>
      </c>
      <c r="BT1620">
        <v>1</v>
      </c>
      <c r="BU1620">
        <v>1</v>
      </c>
      <c r="BV1620">
        <v>1</v>
      </c>
      <c r="BW1620">
        <v>1</v>
      </c>
    </row>
    <row r="1621" spans="1:75" x14ac:dyDescent="0.25">
      <c r="A1621">
        <v>2449000</v>
      </c>
      <c r="B1621">
        <v>1</v>
      </c>
      <c r="C1621" s="1">
        <v>40848</v>
      </c>
      <c r="D1621">
        <v>1</v>
      </c>
      <c r="E1621">
        <v>18.8</v>
      </c>
      <c r="F1621">
        <v>67</v>
      </c>
      <c r="G1621">
        <v>14</v>
      </c>
      <c r="H1621">
        <v>8</v>
      </c>
      <c r="I1621">
        <v>1</v>
      </c>
      <c r="J1621">
        <v>1</v>
      </c>
      <c r="K1621">
        <v>1</v>
      </c>
      <c r="N1621">
        <v>0</v>
      </c>
      <c r="O1621">
        <v>0</v>
      </c>
      <c r="P1621">
        <v>0</v>
      </c>
      <c r="Q1621">
        <v>0</v>
      </c>
      <c r="R1621">
        <v>0</v>
      </c>
      <c r="S1621">
        <v>0</v>
      </c>
      <c r="T1621">
        <v>0</v>
      </c>
      <c r="U1621">
        <v>0</v>
      </c>
      <c r="V1621">
        <v>0</v>
      </c>
      <c r="W1621">
        <v>0</v>
      </c>
      <c r="X1621">
        <v>0.8</v>
      </c>
      <c r="Y1621">
        <v>2.5</v>
      </c>
      <c r="Z1621">
        <v>0</v>
      </c>
      <c r="AA1621">
        <v>18.8</v>
      </c>
      <c r="AB1621">
        <v>16.399999999999999</v>
      </c>
      <c r="AC1621">
        <v>12</v>
      </c>
      <c r="AD1621">
        <v>0</v>
      </c>
      <c r="AE1621">
        <v>0</v>
      </c>
      <c r="AF1621">
        <v>0</v>
      </c>
      <c r="AG1621">
        <v>0</v>
      </c>
      <c r="AH1621">
        <v>0</v>
      </c>
      <c r="AI1621">
        <v>12.1</v>
      </c>
      <c r="AJ1621">
        <v>4.2</v>
      </c>
      <c r="AK1621">
        <v>0</v>
      </c>
      <c r="AL1621">
        <v>0</v>
      </c>
      <c r="AM1621">
        <v>0</v>
      </c>
      <c r="AN1621">
        <v>0</v>
      </c>
      <c r="AO1621">
        <v>0</v>
      </c>
      <c r="AP1621">
        <v>0.2</v>
      </c>
      <c r="AQ1621">
        <v>0</v>
      </c>
      <c r="AS1621">
        <v>1</v>
      </c>
      <c r="AT1621">
        <v>1</v>
      </c>
      <c r="AU1621">
        <v>1</v>
      </c>
      <c r="AV1621">
        <v>1</v>
      </c>
      <c r="AW1621">
        <v>1</v>
      </c>
      <c r="AX1621">
        <v>1</v>
      </c>
      <c r="AY1621">
        <v>1</v>
      </c>
      <c r="AZ1621">
        <v>1</v>
      </c>
      <c r="BA1621">
        <v>1</v>
      </c>
      <c r="BB1621">
        <v>1</v>
      </c>
      <c r="BC1621">
        <v>1</v>
      </c>
      <c r="BD1621">
        <v>1</v>
      </c>
      <c r="BE1621">
        <v>1</v>
      </c>
      <c r="BF1621">
        <v>1</v>
      </c>
      <c r="BG1621">
        <v>1</v>
      </c>
      <c r="BH1621">
        <v>1</v>
      </c>
      <c r="BI1621">
        <v>1</v>
      </c>
      <c r="BJ1621">
        <v>1</v>
      </c>
      <c r="BK1621">
        <v>1</v>
      </c>
      <c r="BL1621">
        <v>1</v>
      </c>
      <c r="BM1621">
        <v>1</v>
      </c>
      <c r="BN1621">
        <v>1</v>
      </c>
      <c r="BO1621">
        <v>1</v>
      </c>
      <c r="BP1621">
        <v>1</v>
      </c>
      <c r="BQ1621">
        <v>1</v>
      </c>
      <c r="BR1621">
        <v>1</v>
      </c>
      <c r="BS1621">
        <v>1</v>
      </c>
      <c r="BT1621">
        <v>1</v>
      </c>
      <c r="BU1621">
        <v>1</v>
      </c>
      <c r="BV1621">
        <v>1</v>
      </c>
      <c r="BW1621">
        <v>0</v>
      </c>
    </row>
    <row r="1622" spans="1:75" x14ac:dyDescent="0.25">
      <c r="A1622">
        <v>2449000</v>
      </c>
      <c r="B1622">
        <v>1</v>
      </c>
      <c r="C1622" s="1">
        <v>40725</v>
      </c>
      <c r="D1622">
        <v>1</v>
      </c>
      <c r="E1622">
        <v>29.2</v>
      </c>
      <c r="F1622">
        <v>121.9</v>
      </c>
      <c r="G1622">
        <v>31</v>
      </c>
      <c r="H1622">
        <v>9</v>
      </c>
      <c r="I1622">
        <v>1</v>
      </c>
      <c r="J1622">
        <v>1</v>
      </c>
      <c r="K1622">
        <v>1</v>
      </c>
      <c r="N1622">
        <v>13.1</v>
      </c>
      <c r="O1622">
        <v>18.399999999999999</v>
      </c>
      <c r="P1622">
        <v>11</v>
      </c>
      <c r="Q1622">
        <v>23.5</v>
      </c>
      <c r="R1622">
        <v>0</v>
      </c>
      <c r="S1622">
        <v>0</v>
      </c>
      <c r="T1622">
        <v>0</v>
      </c>
      <c r="U1622">
        <v>0</v>
      </c>
      <c r="V1622">
        <v>0</v>
      </c>
      <c r="W1622">
        <v>0</v>
      </c>
      <c r="X1622">
        <v>0</v>
      </c>
      <c r="Y1622">
        <v>0</v>
      </c>
      <c r="Z1622">
        <v>0</v>
      </c>
      <c r="AA1622">
        <v>0</v>
      </c>
      <c r="AB1622">
        <v>0</v>
      </c>
      <c r="AC1622">
        <v>0</v>
      </c>
      <c r="AD1622">
        <v>0</v>
      </c>
      <c r="AE1622">
        <v>8.8000000000000007</v>
      </c>
      <c r="AF1622">
        <v>0</v>
      </c>
      <c r="AG1622">
        <v>0</v>
      </c>
      <c r="AH1622">
        <v>0</v>
      </c>
      <c r="AI1622">
        <v>13.2</v>
      </c>
      <c r="AJ1622">
        <v>0.3</v>
      </c>
      <c r="AK1622">
        <v>0</v>
      </c>
      <c r="AL1622">
        <v>0</v>
      </c>
      <c r="AM1622">
        <v>0</v>
      </c>
      <c r="AN1622">
        <v>0</v>
      </c>
      <c r="AO1622">
        <v>0</v>
      </c>
      <c r="AP1622">
        <v>0</v>
      </c>
      <c r="AQ1622">
        <v>4.4000000000000004</v>
      </c>
      <c r="AR1622">
        <v>29.2</v>
      </c>
      <c r="AS1622">
        <v>1</v>
      </c>
      <c r="AT1622">
        <v>1</v>
      </c>
      <c r="AU1622">
        <v>1</v>
      </c>
      <c r="AV1622">
        <v>1</v>
      </c>
      <c r="AW1622">
        <v>1</v>
      </c>
      <c r="AX1622">
        <v>1</v>
      </c>
      <c r="AY1622">
        <v>1</v>
      </c>
      <c r="AZ1622">
        <v>1</v>
      </c>
      <c r="BA1622">
        <v>1</v>
      </c>
      <c r="BB1622">
        <v>1</v>
      </c>
      <c r="BC1622">
        <v>1</v>
      </c>
      <c r="BD1622">
        <v>1</v>
      </c>
      <c r="BE1622">
        <v>1</v>
      </c>
      <c r="BF1622">
        <v>1</v>
      </c>
      <c r="BG1622">
        <v>1</v>
      </c>
      <c r="BH1622">
        <v>1</v>
      </c>
      <c r="BI1622">
        <v>1</v>
      </c>
      <c r="BJ1622">
        <v>1</v>
      </c>
      <c r="BK1622">
        <v>1</v>
      </c>
      <c r="BL1622">
        <v>1</v>
      </c>
      <c r="BM1622">
        <v>1</v>
      </c>
      <c r="BN1622">
        <v>1</v>
      </c>
      <c r="BO1622">
        <v>1</v>
      </c>
      <c r="BP1622">
        <v>1</v>
      </c>
      <c r="BQ1622">
        <v>1</v>
      </c>
      <c r="BR1622">
        <v>1</v>
      </c>
      <c r="BS1622">
        <v>1</v>
      </c>
      <c r="BT1622">
        <v>1</v>
      </c>
      <c r="BU1622">
        <v>1</v>
      </c>
      <c r="BV1622">
        <v>1</v>
      </c>
      <c r="BW1622">
        <v>1</v>
      </c>
    </row>
    <row r="1623" spans="1:75" x14ac:dyDescent="0.25">
      <c r="A1623">
        <v>2449000</v>
      </c>
      <c r="B1623">
        <v>1</v>
      </c>
      <c r="C1623" s="1">
        <v>40817</v>
      </c>
      <c r="D1623">
        <v>1</v>
      </c>
      <c r="E1623">
        <v>35.799999999999997</v>
      </c>
      <c r="F1623">
        <v>211.6</v>
      </c>
      <c r="G1623">
        <v>16</v>
      </c>
      <c r="H1623">
        <v>14</v>
      </c>
      <c r="I1623">
        <v>1</v>
      </c>
      <c r="J1623">
        <v>1</v>
      </c>
      <c r="K1623">
        <v>1</v>
      </c>
      <c r="N1623">
        <v>0</v>
      </c>
      <c r="O1623">
        <v>7.7</v>
      </c>
      <c r="P1623">
        <v>8.4</v>
      </c>
      <c r="Q1623">
        <v>0</v>
      </c>
      <c r="R1623">
        <v>0</v>
      </c>
      <c r="S1623">
        <v>0</v>
      </c>
      <c r="T1623">
        <v>0</v>
      </c>
      <c r="U1623">
        <v>0</v>
      </c>
      <c r="V1623">
        <v>22.6</v>
      </c>
      <c r="W1623">
        <v>13.4</v>
      </c>
      <c r="X1623">
        <v>8.1</v>
      </c>
      <c r="Y1623">
        <v>0</v>
      </c>
      <c r="Z1623">
        <v>3.9</v>
      </c>
      <c r="AA1623">
        <v>32.9</v>
      </c>
      <c r="AB1623">
        <v>19.8</v>
      </c>
      <c r="AC1623">
        <v>35.799999999999997</v>
      </c>
      <c r="AD1623">
        <v>14.2</v>
      </c>
      <c r="AE1623">
        <v>0</v>
      </c>
      <c r="AF1623">
        <v>1.3</v>
      </c>
      <c r="AG1623">
        <v>0</v>
      </c>
      <c r="AH1623">
        <v>0</v>
      </c>
      <c r="AI1623">
        <v>0</v>
      </c>
      <c r="AJ1623">
        <v>0</v>
      </c>
      <c r="AK1623">
        <v>0</v>
      </c>
      <c r="AL1623">
        <v>0</v>
      </c>
      <c r="AM1623">
        <v>16.899999999999999</v>
      </c>
      <c r="AN1623">
        <v>0</v>
      </c>
      <c r="AO1623">
        <v>0</v>
      </c>
      <c r="AP1623">
        <v>0</v>
      </c>
      <c r="AQ1623">
        <v>17.7</v>
      </c>
      <c r="AR1623">
        <v>8.9</v>
      </c>
      <c r="AS1623">
        <v>1</v>
      </c>
      <c r="AT1623">
        <v>1</v>
      </c>
      <c r="AU1623">
        <v>1</v>
      </c>
      <c r="AV1623">
        <v>1</v>
      </c>
      <c r="AW1623">
        <v>1</v>
      </c>
      <c r="AX1623">
        <v>1</v>
      </c>
      <c r="AY1623">
        <v>1</v>
      </c>
      <c r="AZ1623">
        <v>1</v>
      </c>
      <c r="BA1623">
        <v>1</v>
      </c>
      <c r="BB1623">
        <v>1</v>
      </c>
      <c r="BC1623">
        <v>1</v>
      </c>
      <c r="BD1623">
        <v>1</v>
      </c>
      <c r="BE1623">
        <v>1</v>
      </c>
      <c r="BF1623">
        <v>1</v>
      </c>
      <c r="BG1623">
        <v>1</v>
      </c>
      <c r="BH1623">
        <v>1</v>
      </c>
      <c r="BI1623">
        <v>1</v>
      </c>
      <c r="BJ1623">
        <v>1</v>
      </c>
      <c r="BK1623">
        <v>1</v>
      </c>
      <c r="BL1623">
        <v>1</v>
      </c>
      <c r="BM1623">
        <v>1</v>
      </c>
      <c r="BN1623">
        <v>1</v>
      </c>
      <c r="BO1623">
        <v>1</v>
      </c>
      <c r="BP1623">
        <v>1</v>
      </c>
      <c r="BQ1623">
        <v>1</v>
      </c>
      <c r="BR1623">
        <v>1</v>
      </c>
      <c r="BS1623">
        <v>1</v>
      </c>
      <c r="BT1623">
        <v>1</v>
      </c>
      <c r="BU1623">
        <v>1</v>
      </c>
      <c r="BV1623">
        <v>1</v>
      </c>
      <c r="BW1623">
        <v>1</v>
      </c>
    </row>
    <row r="1624" spans="1:75" x14ac:dyDescent="0.25">
      <c r="A1624">
        <v>2449000</v>
      </c>
      <c r="B1624">
        <v>1</v>
      </c>
      <c r="C1624" s="1">
        <v>40787</v>
      </c>
      <c r="D1624">
        <v>1</v>
      </c>
      <c r="E1624">
        <v>7.1</v>
      </c>
      <c r="F1624">
        <v>15.6</v>
      </c>
      <c r="G1624">
        <v>24</v>
      </c>
      <c r="H1624">
        <v>6</v>
      </c>
      <c r="I1624">
        <v>1</v>
      </c>
      <c r="J1624">
        <v>1</v>
      </c>
      <c r="K1624">
        <v>1</v>
      </c>
      <c r="N1624">
        <v>0.3</v>
      </c>
      <c r="O1624">
        <v>0</v>
      </c>
      <c r="P1624">
        <v>0</v>
      </c>
      <c r="Q1624">
        <v>0</v>
      </c>
      <c r="R1624">
        <v>0</v>
      </c>
      <c r="S1624">
        <v>0</v>
      </c>
      <c r="T1624">
        <v>0</v>
      </c>
      <c r="U1624">
        <v>0.2</v>
      </c>
      <c r="V1624">
        <v>3.9</v>
      </c>
      <c r="W1624">
        <v>2</v>
      </c>
      <c r="X1624">
        <v>0</v>
      </c>
      <c r="Y1624">
        <v>0</v>
      </c>
      <c r="Z1624">
        <v>0</v>
      </c>
      <c r="AA1624">
        <v>0</v>
      </c>
      <c r="AB1624">
        <v>0</v>
      </c>
      <c r="AC1624">
        <v>0</v>
      </c>
      <c r="AD1624">
        <v>0</v>
      </c>
      <c r="AE1624">
        <v>0</v>
      </c>
      <c r="AF1624">
        <v>0</v>
      </c>
      <c r="AG1624">
        <v>0</v>
      </c>
      <c r="AH1624">
        <v>2.1</v>
      </c>
      <c r="AI1624">
        <v>0</v>
      </c>
      <c r="AJ1624">
        <v>0</v>
      </c>
      <c r="AK1624">
        <v>7.1</v>
      </c>
      <c r="AL1624">
        <v>0</v>
      </c>
      <c r="AM1624">
        <v>0</v>
      </c>
      <c r="AN1624">
        <v>0</v>
      </c>
      <c r="AO1624">
        <v>0</v>
      </c>
      <c r="AP1624">
        <v>0</v>
      </c>
      <c r="AQ1624">
        <v>0</v>
      </c>
      <c r="AS1624">
        <v>1</v>
      </c>
      <c r="AT1624">
        <v>1</v>
      </c>
      <c r="AU1624">
        <v>1</v>
      </c>
      <c r="AV1624">
        <v>1</v>
      </c>
      <c r="AW1624">
        <v>1</v>
      </c>
      <c r="AX1624">
        <v>1</v>
      </c>
      <c r="AY1624">
        <v>1</v>
      </c>
      <c r="AZ1624">
        <v>1</v>
      </c>
      <c r="BA1624">
        <v>1</v>
      </c>
      <c r="BB1624">
        <v>1</v>
      </c>
      <c r="BC1624">
        <v>1</v>
      </c>
      <c r="BD1624">
        <v>1</v>
      </c>
      <c r="BE1624">
        <v>1</v>
      </c>
      <c r="BF1624">
        <v>1</v>
      </c>
      <c r="BG1624">
        <v>1</v>
      </c>
      <c r="BH1624">
        <v>1</v>
      </c>
      <c r="BI1624">
        <v>1</v>
      </c>
      <c r="BJ1624">
        <v>1</v>
      </c>
      <c r="BK1624">
        <v>1</v>
      </c>
      <c r="BL1624">
        <v>1</v>
      </c>
      <c r="BM1624">
        <v>1</v>
      </c>
      <c r="BN1624">
        <v>1</v>
      </c>
      <c r="BO1624">
        <v>1</v>
      </c>
      <c r="BP1624">
        <v>1</v>
      </c>
      <c r="BQ1624">
        <v>1</v>
      </c>
      <c r="BR1624">
        <v>1</v>
      </c>
      <c r="BS1624">
        <v>1</v>
      </c>
      <c r="BT1624">
        <v>1</v>
      </c>
      <c r="BU1624">
        <v>1</v>
      </c>
      <c r="BV1624">
        <v>1</v>
      </c>
      <c r="BW1624">
        <v>0</v>
      </c>
    </row>
    <row r="1625" spans="1:75" x14ac:dyDescent="0.25">
      <c r="A1625">
        <v>2449000</v>
      </c>
      <c r="B1625">
        <v>1</v>
      </c>
      <c r="C1625" s="1">
        <v>40756</v>
      </c>
      <c r="D1625">
        <v>1</v>
      </c>
      <c r="E1625">
        <v>66.900000000000006</v>
      </c>
      <c r="F1625">
        <v>182.4</v>
      </c>
      <c r="G1625">
        <v>1</v>
      </c>
      <c r="H1625">
        <v>10</v>
      </c>
      <c r="I1625">
        <v>1</v>
      </c>
      <c r="J1625">
        <v>1</v>
      </c>
      <c r="K1625">
        <v>1</v>
      </c>
      <c r="N1625">
        <v>66.900000000000006</v>
      </c>
      <c r="O1625">
        <v>41.1</v>
      </c>
      <c r="P1625">
        <v>0</v>
      </c>
      <c r="Q1625">
        <v>0</v>
      </c>
      <c r="R1625">
        <v>0</v>
      </c>
      <c r="S1625">
        <v>0</v>
      </c>
      <c r="T1625">
        <v>0</v>
      </c>
      <c r="U1625">
        <v>0</v>
      </c>
      <c r="V1625">
        <v>0</v>
      </c>
      <c r="W1625">
        <v>20.2</v>
      </c>
      <c r="X1625">
        <v>5.8</v>
      </c>
      <c r="Y1625">
        <v>0</v>
      </c>
      <c r="Z1625">
        <v>0</v>
      </c>
      <c r="AA1625">
        <v>0</v>
      </c>
      <c r="AB1625">
        <v>0</v>
      </c>
      <c r="AC1625">
        <v>0</v>
      </c>
      <c r="AD1625">
        <v>0</v>
      </c>
      <c r="AE1625">
        <v>0</v>
      </c>
      <c r="AF1625">
        <v>0.6</v>
      </c>
      <c r="AG1625">
        <v>34.4</v>
      </c>
      <c r="AH1625">
        <v>4.5999999999999996</v>
      </c>
      <c r="AI1625">
        <v>0</v>
      </c>
      <c r="AJ1625">
        <v>1.5</v>
      </c>
      <c r="AK1625">
        <v>0</v>
      </c>
      <c r="AL1625">
        <v>0</v>
      </c>
      <c r="AM1625">
        <v>0.3</v>
      </c>
      <c r="AN1625">
        <v>0</v>
      </c>
      <c r="AO1625">
        <v>0</v>
      </c>
      <c r="AP1625">
        <v>0</v>
      </c>
      <c r="AQ1625">
        <v>0</v>
      </c>
      <c r="AR1625">
        <v>7</v>
      </c>
      <c r="AS1625">
        <v>1</v>
      </c>
      <c r="AT1625">
        <v>1</v>
      </c>
      <c r="AU1625">
        <v>1</v>
      </c>
      <c r="AV1625">
        <v>1</v>
      </c>
      <c r="AW1625">
        <v>1</v>
      </c>
      <c r="AX1625">
        <v>1</v>
      </c>
      <c r="AY1625">
        <v>1</v>
      </c>
      <c r="AZ1625">
        <v>1</v>
      </c>
      <c r="BA1625">
        <v>1</v>
      </c>
      <c r="BB1625">
        <v>1</v>
      </c>
      <c r="BC1625">
        <v>1</v>
      </c>
      <c r="BD1625">
        <v>1</v>
      </c>
      <c r="BE1625">
        <v>1</v>
      </c>
      <c r="BF1625">
        <v>1</v>
      </c>
      <c r="BG1625">
        <v>1</v>
      </c>
      <c r="BH1625">
        <v>1</v>
      </c>
      <c r="BI1625">
        <v>1</v>
      </c>
      <c r="BJ1625">
        <v>1</v>
      </c>
      <c r="BK1625">
        <v>1</v>
      </c>
      <c r="BL1625">
        <v>1</v>
      </c>
      <c r="BM1625">
        <v>1</v>
      </c>
      <c r="BN1625">
        <v>1</v>
      </c>
      <c r="BO1625">
        <v>1</v>
      </c>
      <c r="BP1625">
        <v>1</v>
      </c>
      <c r="BQ1625">
        <v>1</v>
      </c>
      <c r="BR1625">
        <v>1</v>
      </c>
      <c r="BS1625">
        <v>1</v>
      </c>
      <c r="BT1625">
        <v>1</v>
      </c>
      <c r="BU1625">
        <v>1</v>
      </c>
      <c r="BV1625">
        <v>1</v>
      </c>
      <c r="BW1625">
        <v>1</v>
      </c>
    </row>
    <row r="1626" spans="1:75" s="21" customFormat="1" x14ac:dyDescent="0.25">
      <c r="A1626" s="21">
        <v>2449000</v>
      </c>
      <c r="B1626" s="21">
        <v>1</v>
      </c>
      <c r="C1626" s="22">
        <v>40878</v>
      </c>
      <c r="D1626" s="21">
        <v>1</v>
      </c>
      <c r="E1626" s="21">
        <v>23.8</v>
      </c>
      <c r="F1626" s="21">
        <v>85.7</v>
      </c>
      <c r="G1626" s="21">
        <v>29</v>
      </c>
      <c r="H1626" s="21">
        <v>9</v>
      </c>
      <c r="I1626" s="21">
        <v>1</v>
      </c>
      <c r="J1626" s="21">
        <v>1</v>
      </c>
      <c r="K1626" s="21">
        <v>1</v>
      </c>
      <c r="N1626" s="21">
        <v>5.2</v>
      </c>
      <c r="O1626" s="21">
        <v>0</v>
      </c>
      <c r="P1626" s="21">
        <v>0</v>
      </c>
      <c r="Q1626" s="21">
        <v>0</v>
      </c>
      <c r="R1626" s="21">
        <v>0</v>
      </c>
      <c r="S1626" s="21">
        <v>0</v>
      </c>
      <c r="T1626" s="21">
        <v>0</v>
      </c>
      <c r="U1626" s="21">
        <v>3.3</v>
      </c>
      <c r="V1626" s="21">
        <v>1.1000000000000001</v>
      </c>
      <c r="W1626" s="21">
        <v>15</v>
      </c>
      <c r="X1626" s="21">
        <v>0</v>
      </c>
      <c r="Y1626" s="21">
        <v>0</v>
      </c>
      <c r="Z1626" s="21">
        <v>0</v>
      </c>
      <c r="AA1626" s="21">
        <v>18</v>
      </c>
      <c r="AB1626" s="21">
        <v>0.8</v>
      </c>
      <c r="AC1626" s="21">
        <v>0</v>
      </c>
      <c r="AD1626" s="21">
        <v>0</v>
      </c>
      <c r="AE1626" s="21">
        <v>0</v>
      </c>
      <c r="AF1626" s="21">
        <v>0</v>
      </c>
      <c r="AG1626" s="21">
        <v>0</v>
      </c>
      <c r="AH1626" s="21">
        <v>0</v>
      </c>
      <c r="AI1626" s="21">
        <v>0</v>
      </c>
      <c r="AJ1626" s="21">
        <v>0</v>
      </c>
      <c r="AK1626" s="21">
        <v>0</v>
      </c>
      <c r="AL1626" s="21">
        <v>14.6</v>
      </c>
      <c r="AM1626" s="21">
        <v>0</v>
      </c>
      <c r="AN1626" s="21">
        <v>0</v>
      </c>
      <c r="AO1626" s="21">
        <v>0</v>
      </c>
      <c r="AP1626" s="21">
        <v>23.8</v>
      </c>
      <c r="AQ1626" s="21">
        <v>0</v>
      </c>
      <c r="AR1626" s="21">
        <v>3.9</v>
      </c>
      <c r="AS1626" s="21">
        <v>1</v>
      </c>
      <c r="AT1626" s="21">
        <v>1</v>
      </c>
      <c r="AU1626" s="21">
        <v>1</v>
      </c>
      <c r="AV1626" s="21">
        <v>1</v>
      </c>
      <c r="AW1626" s="21">
        <v>1</v>
      </c>
      <c r="AX1626" s="21">
        <v>1</v>
      </c>
      <c r="AY1626" s="21">
        <v>1</v>
      </c>
      <c r="AZ1626" s="21">
        <v>1</v>
      </c>
      <c r="BA1626" s="21">
        <v>1</v>
      </c>
      <c r="BB1626" s="21">
        <v>1</v>
      </c>
      <c r="BC1626" s="21">
        <v>1</v>
      </c>
      <c r="BD1626" s="21">
        <v>1</v>
      </c>
      <c r="BE1626" s="21">
        <v>1</v>
      </c>
      <c r="BF1626" s="21">
        <v>1</v>
      </c>
      <c r="BG1626" s="21">
        <v>1</v>
      </c>
      <c r="BH1626" s="21">
        <v>1</v>
      </c>
      <c r="BI1626" s="21">
        <v>1</v>
      </c>
      <c r="BJ1626" s="21">
        <v>1</v>
      </c>
      <c r="BK1626" s="21">
        <v>1</v>
      </c>
      <c r="BL1626" s="21">
        <v>1</v>
      </c>
      <c r="BM1626" s="21">
        <v>1</v>
      </c>
      <c r="BN1626" s="21">
        <v>1</v>
      </c>
      <c r="BO1626" s="21">
        <v>1</v>
      </c>
      <c r="BP1626" s="21">
        <v>1</v>
      </c>
      <c r="BQ1626" s="21">
        <v>1</v>
      </c>
      <c r="BR1626" s="21">
        <v>1</v>
      </c>
      <c r="BS1626" s="21">
        <v>1</v>
      </c>
      <c r="BT1626" s="21">
        <v>1</v>
      </c>
      <c r="BU1626" s="21">
        <v>1</v>
      </c>
      <c r="BV1626" s="21">
        <v>1</v>
      </c>
      <c r="BW1626" s="21">
        <v>1</v>
      </c>
    </row>
    <row r="1627" spans="1:75" x14ac:dyDescent="0.25">
      <c r="A1627">
        <v>2449000</v>
      </c>
      <c r="B1627">
        <v>1</v>
      </c>
      <c r="C1627" s="1">
        <v>41000</v>
      </c>
      <c r="D1627">
        <v>1</v>
      </c>
      <c r="E1627">
        <v>67</v>
      </c>
      <c r="F1627">
        <v>138.69999999999999</v>
      </c>
      <c r="G1627">
        <v>27</v>
      </c>
      <c r="H1627">
        <v>12</v>
      </c>
      <c r="N1627">
        <v>0</v>
      </c>
      <c r="O1627">
        <v>0</v>
      </c>
      <c r="P1627">
        <v>0</v>
      </c>
      <c r="Q1627">
        <v>0</v>
      </c>
      <c r="R1627">
        <v>0</v>
      </c>
      <c r="S1627">
        <v>4.0999999999999996</v>
      </c>
      <c r="T1627">
        <v>0</v>
      </c>
      <c r="U1627">
        <v>0</v>
      </c>
      <c r="V1627">
        <v>0.8</v>
      </c>
      <c r="W1627">
        <v>0</v>
      </c>
      <c r="X1627">
        <v>2.1</v>
      </c>
      <c r="Y1627">
        <v>0</v>
      </c>
      <c r="Z1627">
        <v>1.2</v>
      </c>
      <c r="AA1627">
        <v>4.0999999999999996</v>
      </c>
      <c r="AB1627">
        <v>2.6</v>
      </c>
      <c r="AC1627">
        <v>0</v>
      </c>
      <c r="AD1627">
        <v>0</v>
      </c>
      <c r="AE1627">
        <v>0</v>
      </c>
      <c r="AF1627">
        <v>0</v>
      </c>
      <c r="AG1627">
        <v>0</v>
      </c>
      <c r="AH1627">
        <v>7.6</v>
      </c>
      <c r="AI1627">
        <v>8.3000000000000007</v>
      </c>
      <c r="AJ1627">
        <v>0</v>
      </c>
      <c r="AK1627">
        <v>0</v>
      </c>
      <c r="AL1627">
        <v>0</v>
      </c>
      <c r="AM1627">
        <v>2.7</v>
      </c>
      <c r="AN1627">
        <v>67</v>
      </c>
      <c r="AO1627">
        <v>0</v>
      </c>
      <c r="AP1627">
        <v>28</v>
      </c>
      <c r="AQ1627">
        <v>10.199999999999999</v>
      </c>
      <c r="AS1627">
        <v>1</v>
      </c>
      <c r="AT1627">
        <v>1</v>
      </c>
      <c r="AU1627">
        <v>1</v>
      </c>
      <c r="AV1627">
        <v>1</v>
      </c>
      <c r="AW1627">
        <v>1</v>
      </c>
      <c r="AX1627">
        <v>1</v>
      </c>
      <c r="AY1627">
        <v>1</v>
      </c>
      <c r="AZ1627">
        <v>1</v>
      </c>
      <c r="BA1627">
        <v>1</v>
      </c>
      <c r="BB1627">
        <v>1</v>
      </c>
      <c r="BC1627">
        <v>1</v>
      </c>
      <c r="BD1627">
        <v>1</v>
      </c>
      <c r="BE1627">
        <v>1</v>
      </c>
      <c r="BF1627">
        <v>1</v>
      </c>
      <c r="BG1627">
        <v>1</v>
      </c>
      <c r="BH1627">
        <v>1</v>
      </c>
      <c r="BI1627">
        <v>1</v>
      </c>
      <c r="BJ1627">
        <v>1</v>
      </c>
      <c r="BK1627">
        <v>1</v>
      </c>
      <c r="BL1627">
        <v>1</v>
      </c>
      <c r="BM1627">
        <v>1</v>
      </c>
      <c r="BN1627">
        <v>1</v>
      </c>
      <c r="BO1627">
        <v>1</v>
      </c>
      <c r="BP1627">
        <v>1</v>
      </c>
      <c r="BQ1627">
        <v>1</v>
      </c>
      <c r="BR1627">
        <v>1</v>
      </c>
      <c r="BS1627">
        <v>1</v>
      </c>
      <c r="BT1627">
        <v>1</v>
      </c>
      <c r="BU1627">
        <v>1</v>
      </c>
      <c r="BV1627">
        <v>1</v>
      </c>
      <c r="BW1627">
        <v>0</v>
      </c>
    </row>
    <row r="1628" spans="1:75" x14ac:dyDescent="0.25">
      <c r="A1628">
        <v>2449000</v>
      </c>
      <c r="B1628">
        <v>1</v>
      </c>
      <c r="C1628" s="1">
        <v>40940</v>
      </c>
      <c r="D1628">
        <v>1</v>
      </c>
      <c r="E1628">
        <v>53.9</v>
      </c>
      <c r="F1628">
        <v>136.69999999999999</v>
      </c>
      <c r="G1628">
        <v>11</v>
      </c>
      <c r="H1628">
        <v>11</v>
      </c>
      <c r="N1628">
        <v>0</v>
      </c>
      <c r="O1628">
        <v>0</v>
      </c>
      <c r="P1628">
        <v>0</v>
      </c>
      <c r="Q1628">
        <v>0</v>
      </c>
      <c r="R1628">
        <v>0</v>
      </c>
      <c r="S1628">
        <v>0</v>
      </c>
      <c r="T1628">
        <v>0</v>
      </c>
      <c r="U1628">
        <v>0</v>
      </c>
      <c r="V1628">
        <v>0</v>
      </c>
      <c r="W1628">
        <v>0</v>
      </c>
      <c r="X1628">
        <v>53.9</v>
      </c>
      <c r="Y1628">
        <v>0</v>
      </c>
      <c r="Z1628">
        <v>0</v>
      </c>
      <c r="AA1628">
        <v>11.7</v>
      </c>
      <c r="AB1628">
        <v>1.4</v>
      </c>
      <c r="AC1628">
        <v>11.1</v>
      </c>
      <c r="AD1628">
        <v>0</v>
      </c>
      <c r="AE1628">
        <v>0</v>
      </c>
      <c r="AF1628">
        <v>0</v>
      </c>
      <c r="AG1628">
        <v>0</v>
      </c>
      <c r="AH1628">
        <v>0</v>
      </c>
      <c r="AI1628">
        <v>2.5</v>
      </c>
      <c r="AJ1628">
        <v>8.6</v>
      </c>
      <c r="AK1628">
        <v>17.600000000000001</v>
      </c>
      <c r="AL1628">
        <v>0.7</v>
      </c>
      <c r="AM1628">
        <v>3.3</v>
      </c>
      <c r="AN1628">
        <v>5.9</v>
      </c>
      <c r="AO1628">
        <v>20</v>
      </c>
      <c r="AP1628">
        <v>0</v>
      </c>
      <c r="AS1628">
        <v>1</v>
      </c>
      <c r="AT1628">
        <v>1</v>
      </c>
      <c r="AU1628">
        <v>1</v>
      </c>
      <c r="AV1628">
        <v>1</v>
      </c>
      <c r="AW1628">
        <v>1</v>
      </c>
      <c r="AX1628">
        <v>1</v>
      </c>
      <c r="AY1628">
        <v>1</v>
      </c>
      <c r="AZ1628">
        <v>1</v>
      </c>
      <c r="BA1628">
        <v>1</v>
      </c>
      <c r="BB1628">
        <v>1</v>
      </c>
      <c r="BC1628">
        <v>1</v>
      </c>
      <c r="BD1628">
        <v>1</v>
      </c>
      <c r="BE1628">
        <v>1</v>
      </c>
      <c r="BF1628">
        <v>1</v>
      </c>
      <c r="BG1628">
        <v>1</v>
      </c>
      <c r="BH1628">
        <v>1</v>
      </c>
      <c r="BI1628">
        <v>1</v>
      </c>
      <c r="BJ1628">
        <v>1</v>
      </c>
      <c r="BK1628">
        <v>1</v>
      </c>
      <c r="BL1628">
        <v>1</v>
      </c>
      <c r="BM1628">
        <v>1</v>
      </c>
      <c r="BN1628">
        <v>1</v>
      </c>
      <c r="BO1628">
        <v>1</v>
      </c>
      <c r="BP1628">
        <v>1</v>
      </c>
      <c r="BQ1628">
        <v>1</v>
      </c>
      <c r="BR1628">
        <v>1</v>
      </c>
      <c r="BS1628">
        <v>1</v>
      </c>
      <c r="BT1628">
        <v>1</v>
      </c>
      <c r="BU1628">
        <v>1</v>
      </c>
      <c r="BV1628">
        <v>0</v>
      </c>
    </row>
    <row r="1629" spans="1:75" x14ac:dyDescent="0.25">
      <c r="A1629">
        <v>2449000</v>
      </c>
      <c r="B1629">
        <v>1</v>
      </c>
      <c r="C1629" s="1">
        <v>41122</v>
      </c>
      <c r="D1629">
        <v>1</v>
      </c>
      <c r="E1629">
        <v>4.5</v>
      </c>
      <c r="F1629">
        <v>7.8</v>
      </c>
      <c r="G1629">
        <v>29</v>
      </c>
      <c r="H1629">
        <v>2</v>
      </c>
      <c r="N1629">
        <v>3.3</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4.5</v>
      </c>
      <c r="AQ1629">
        <v>0</v>
      </c>
      <c r="AR1629">
        <v>0</v>
      </c>
      <c r="AS1629">
        <v>1</v>
      </c>
      <c r="AT1629">
        <v>1</v>
      </c>
      <c r="AU1629">
        <v>1</v>
      </c>
      <c r="AV1629">
        <v>1</v>
      </c>
      <c r="AW1629">
        <v>1</v>
      </c>
      <c r="AX1629">
        <v>1</v>
      </c>
      <c r="AY1629">
        <v>1</v>
      </c>
      <c r="AZ1629">
        <v>1</v>
      </c>
      <c r="BA1629">
        <v>1</v>
      </c>
      <c r="BB1629">
        <v>1</v>
      </c>
      <c r="BC1629">
        <v>1</v>
      </c>
      <c r="BD1629">
        <v>1</v>
      </c>
      <c r="BE1629">
        <v>1</v>
      </c>
      <c r="BF1629">
        <v>1</v>
      </c>
      <c r="BG1629">
        <v>1</v>
      </c>
      <c r="BH1629">
        <v>1</v>
      </c>
      <c r="BI1629">
        <v>1</v>
      </c>
      <c r="BJ1629">
        <v>1</v>
      </c>
      <c r="BK1629">
        <v>1</v>
      </c>
      <c r="BL1629">
        <v>1</v>
      </c>
      <c r="BM1629">
        <v>1</v>
      </c>
      <c r="BN1629">
        <v>1</v>
      </c>
      <c r="BO1629">
        <v>1</v>
      </c>
      <c r="BP1629">
        <v>1</v>
      </c>
      <c r="BQ1629">
        <v>1</v>
      </c>
      <c r="BR1629">
        <v>1</v>
      </c>
      <c r="BS1629">
        <v>1</v>
      </c>
      <c r="BT1629">
        <v>1</v>
      </c>
      <c r="BU1629">
        <v>1</v>
      </c>
      <c r="BV1629">
        <v>1</v>
      </c>
      <c r="BW1629">
        <v>1</v>
      </c>
    </row>
    <row r="1630" spans="1:75" x14ac:dyDescent="0.25">
      <c r="A1630">
        <v>2449000</v>
      </c>
      <c r="B1630">
        <v>1</v>
      </c>
      <c r="C1630" s="1">
        <v>41153</v>
      </c>
      <c r="D1630">
        <v>1</v>
      </c>
      <c r="E1630">
        <v>35.5</v>
      </c>
      <c r="F1630">
        <v>57.3</v>
      </c>
      <c r="G1630">
        <v>26</v>
      </c>
      <c r="H1630">
        <v>5</v>
      </c>
      <c r="N1630">
        <v>0</v>
      </c>
      <c r="O1630">
        <v>0</v>
      </c>
      <c r="P1630">
        <v>0</v>
      </c>
      <c r="Q1630">
        <v>0</v>
      </c>
      <c r="R1630">
        <v>0</v>
      </c>
      <c r="S1630">
        <v>0</v>
      </c>
      <c r="T1630">
        <v>0</v>
      </c>
      <c r="U1630">
        <v>0</v>
      </c>
      <c r="V1630">
        <v>0</v>
      </c>
      <c r="W1630">
        <v>0</v>
      </c>
      <c r="X1630">
        <v>3</v>
      </c>
      <c r="Y1630">
        <v>0</v>
      </c>
      <c r="Z1630">
        <v>0</v>
      </c>
      <c r="AA1630">
        <v>0</v>
      </c>
      <c r="AB1630">
        <v>0</v>
      </c>
      <c r="AC1630">
        <v>0</v>
      </c>
      <c r="AD1630">
        <v>0</v>
      </c>
      <c r="AE1630">
        <v>0</v>
      </c>
      <c r="AF1630">
        <v>0</v>
      </c>
      <c r="AG1630">
        <v>2.1</v>
      </c>
      <c r="AH1630">
        <v>8.4</v>
      </c>
      <c r="AI1630">
        <v>8.3000000000000007</v>
      </c>
      <c r="AJ1630">
        <v>0</v>
      </c>
      <c r="AK1630">
        <v>0</v>
      </c>
      <c r="AL1630">
        <v>0</v>
      </c>
      <c r="AM1630">
        <v>35.5</v>
      </c>
      <c r="AN1630">
        <v>0</v>
      </c>
      <c r="AO1630">
        <v>0</v>
      </c>
      <c r="AP1630">
        <v>0</v>
      </c>
      <c r="AQ1630">
        <v>0</v>
      </c>
      <c r="AS1630">
        <v>1</v>
      </c>
      <c r="AT1630">
        <v>1</v>
      </c>
      <c r="AU1630">
        <v>1</v>
      </c>
      <c r="AV1630">
        <v>1</v>
      </c>
      <c r="AW1630">
        <v>1</v>
      </c>
      <c r="AX1630">
        <v>1</v>
      </c>
      <c r="AY1630">
        <v>1</v>
      </c>
      <c r="AZ1630">
        <v>1</v>
      </c>
      <c r="BA1630">
        <v>1</v>
      </c>
      <c r="BB1630">
        <v>1</v>
      </c>
      <c r="BC1630">
        <v>1</v>
      </c>
      <c r="BD1630">
        <v>1</v>
      </c>
      <c r="BE1630">
        <v>1</v>
      </c>
      <c r="BF1630">
        <v>1</v>
      </c>
      <c r="BG1630">
        <v>1</v>
      </c>
      <c r="BH1630">
        <v>1</v>
      </c>
      <c r="BI1630">
        <v>1</v>
      </c>
      <c r="BJ1630">
        <v>1</v>
      </c>
      <c r="BK1630">
        <v>1</v>
      </c>
      <c r="BL1630">
        <v>1</v>
      </c>
      <c r="BM1630">
        <v>1</v>
      </c>
      <c r="BN1630">
        <v>1</v>
      </c>
      <c r="BO1630">
        <v>1</v>
      </c>
      <c r="BP1630">
        <v>1</v>
      </c>
      <c r="BQ1630">
        <v>1</v>
      </c>
      <c r="BR1630">
        <v>1</v>
      </c>
      <c r="BS1630">
        <v>1</v>
      </c>
      <c r="BT1630">
        <v>1</v>
      </c>
      <c r="BU1630">
        <v>1</v>
      </c>
      <c r="BV1630">
        <v>1</v>
      </c>
      <c r="BW1630">
        <v>0</v>
      </c>
    </row>
    <row r="1631" spans="1:75" x14ac:dyDescent="0.25">
      <c r="A1631">
        <v>2449000</v>
      </c>
      <c r="B1631">
        <v>1</v>
      </c>
      <c r="C1631" s="1">
        <v>40969</v>
      </c>
      <c r="D1631">
        <v>1</v>
      </c>
      <c r="E1631">
        <v>24</v>
      </c>
      <c r="F1631">
        <v>64</v>
      </c>
      <c r="G1631">
        <v>16</v>
      </c>
      <c r="H1631">
        <v>5</v>
      </c>
      <c r="N1631">
        <v>0</v>
      </c>
      <c r="O1631">
        <v>0</v>
      </c>
      <c r="P1631">
        <v>0</v>
      </c>
      <c r="Q1631">
        <v>0</v>
      </c>
      <c r="R1631">
        <v>0</v>
      </c>
      <c r="S1631">
        <v>0</v>
      </c>
      <c r="T1631">
        <v>0</v>
      </c>
      <c r="U1631">
        <v>0</v>
      </c>
      <c r="V1631">
        <v>0</v>
      </c>
      <c r="W1631">
        <v>0</v>
      </c>
      <c r="X1631">
        <v>0</v>
      </c>
      <c r="Y1631">
        <v>0</v>
      </c>
      <c r="Z1631">
        <v>0</v>
      </c>
      <c r="AA1631">
        <v>0</v>
      </c>
      <c r="AB1631">
        <v>0</v>
      </c>
      <c r="AC1631">
        <v>24</v>
      </c>
      <c r="AD1631">
        <v>0</v>
      </c>
      <c r="AE1631">
        <v>0</v>
      </c>
      <c r="AF1631">
        <v>0</v>
      </c>
      <c r="AG1631">
        <v>0</v>
      </c>
      <c r="AH1631">
        <v>0</v>
      </c>
      <c r="AI1631">
        <v>0</v>
      </c>
      <c r="AJ1631">
        <v>9</v>
      </c>
      <c r="AK1631">
        <v>3</v>
      </c>
      <c r="AL1631">
        <v>0</v>
      </c>
      <c r="AM1631">
        <v>4.4000000000000004</v>
      </c>
      <c r="AN1631">
        <v>23.6</v>
      </c>
      <c r="AO1631">
        <v>0</v>
      </c>
      <c r="AP1631">
        <v>0</v>
      </c>
      <c r="AQ1631">
        <v>0</v>
      </c>
      <c r="AR1631">
        <v>0</v>
      </c>
      <c r="AS1631">
        <v>1</v>
      </c>
      <c r="AT1631">
        <v>1</v>
      </c>
      <c r="AU1631">
        <v>1</v>
      </c>
      <c r="AV1631">
        <v>1</v>
      </c>
      <c r="AW1631">
        <v>1</v>
      </c>
      <c r="AX1631">
        <v>1</v>
      </c>
      <c r="AY1631">
        <v>1</v>
      </c>
      <c r="AZ1631">
        <v>1</v>
      </c>
      <c r="BA1631">
        <v>1</v>
      </c>
      <c r="BB1631">
        <v>1</v>
      </c>
      <c r="BC1631">
        <v>1</v>
      </c>
      <c r="BD1631">
        <v>1</v>
      </c>
      <c r="BE1631">
        <v>1</v>
      </c>
      <c r="BF1631">
        <v>1</v>
      </c>
      <c r="BG1631">
        <v>1</v>
      </c>
      <c r="BH1631">
        <v>1</v>
      </c>
      <c r="BI1631">
        <v>1</v>
      </c>
      <c r="BJ1631">
        <v>1</v>
      </c>
      <c r="BK1631">
        <v>1</v>
      </c>
      <c r="BL1631">
        <v>1</v>
      </c>
      <c r="BM1631">
        <v>1</v>
      </c>
      <c r="BN1631">
        <v>1</v>
      </c>
      <c r="BO1631">
        <v>1</v>
      </c>
      <c r="BP1631">
        <v>1</v>
      </c>
      <c r="BQ1631">
        <v>1</v>
      </c>
      <c r="BR1631">
        <v>1</v>
      </c>
      <c r="BS1631">
        <v>1</v>
      </c>
      <c r="BT1631">
        <v>1</v>
      </c>
      <c r="BU1631">
        <v>1</v>
      </c>
      <c r="BV1631">
        <v>1</v>
      </c>
      <c r="BW1631">
        <v>1</v>
      </c>
    </row>
    <row r="1632" spans="1:75" x14ac:dyDescent="0.25">
      <c r="A1632">
        <v>2449000</v>
      </c>
      <c r="B1632">
        <v>1</v>
      </c>
      <c r="C1632" s="1">
        <v>41183</v>
      </c>
      <c r="D1632">
        <v>1</v>
      </c>
      <c r="E1632">
        <v>14.3</v>
      </c>
      <c r="F1632">
        <v>71</v>
      </c>
      <c r="G1632">
        <v>28</v>
      </c>
      <c r="H1632">
        <v>8</v>
      </c>
      <c r="N1632">
        <v>4.3</v>
      </c>
      <c r="O1632">
        <v>4.3</v>
      </c>
      <c r="P1632">
        <v>0</v>
      </c>
      <c r="Q1632">
        <v>0</v>
      </c>
      <c r="R1632">
        <v>0</v>
      </c>
      <c r="S1632">
        <v>0</v>
      </c>
      <c r="T1632">
        <v>0</v>
      </c>
      <c r="U1632">
        <v>0</v>
      </c>
      <c r="V1632">
        <v>0</v>
      </c>
      <c r="W1632">
        <v>0</v>
      </c>
      <c r="X1632">
        <v>3.7</v>
      </c>
      <c r="Y1632">
        <v>0</v>
      </c>
      <c r="Z1632">
        <v>0</v>
      </c>
      <c r="AA1632">
        <v>0</v>
      </c>
      <c r="AB1632">
        <v>0</v>
      </c>
      <c r="AC1632">
        <v>0</v>
      </c>
      <c r="AD1632">
        <v>0</v>
      </c>
      <c r="AE1632">
        <v>0</v>
      </c>
      <c r="AF1632">
        <v>0</v>
      </c>
      <c r="AG1632">
        <v>0</v>
      </c>
      <c r="AH1632">
        <v>10.199999999999999</v>
      </c>
      <c r="AI1632">
        <v>13.6</v>
      </c>
      <c r="AJ1632">
        <v>13</v>
      </c>
      <c r="AK1632">
        <v>0</v>
      </c>
      <c r="AL1632">
        <v>0</v>
      </c>
      <c r="AM1632">
        <v>0</v>
      </c>
      <c r="AN1632">
        <v>0</v>
      </c>
      <c r="AO1632">
        <v>14.3</v>
      </c>
      <c r="AP1632">
        <v>0</v>
      </c>
      <c r="AQ1632">
        <v>0</v>
      </c>
      <c r="AR1632">
        <v>7.6</v>
      </c>
      <c r="AS1632">
        <v>1</v>
      </c>
      <c r="AT1632">
        <v>1</v>
      </c>
      <c r="AU1632">
        <v>1</v>
      </c>
      <c r="AV1632">
        <v>1</v>
      </c>
      <c r="AW1632">
        <v>1</v>
      </c>
      <c r="AX1632">
        <v>1</v>
      </c>
      <c r="AY1632">
        <v>1</v>
      </c>
      <c r="AZ1632">
        <v>1</v>
      </c>
      <c r="BA1632">
        <v>1</v>
      </c>
      <c r="BB1632">
        <v>1</v>
      </c>
      <c r="BC1632">
        <v>1</v>
      </c>
      <c r="BD1632">
        <v>1</v>
      </c>
      <c r="BE1632">
        <v>1</v>
      </c>
      <c r="BF1632">
        <v>1</v>
      </c>
      <c r="BG1632">
        <v>1</v>
      </c>
      <c r="BH1632">
        <v>1</v>
      </c>
      <c r="BI1632">
        <v>1</v>
      </c>
      <c r="BJ1632">
        <v>1</v>
      </c>
      <c r="BK1632">
        <v>1</v>
      </c>
      <c r="BL1632">
        <v>1</v>
      </c>
      <c r="BM1632">
        <v>1</v>
      </c>
      <c r="BN1632">
        <v>1</v>
      </c>
      <c r="BO1632">
        <v>1</v>
      </c>
      <c r="BP1632">
        <v>1</v>
      </c>
      <c r="BQ1632">
        <v>1</v>
      </c>
      <c r="BR1632">
        <v>1</v>
      </c>
      <c r="BS1632">
        <v>1</v>
      </c>
      <c r="BT1632">
        <v>1</v>
      </c>
      <c r="BU1632">
        <v>1</v>
      </c>
      <c r="BV1632">
        <v>1</v>
      </c>
      <c r="BW1632">
        <v>1</v>
      </c>
    </row>
    <row r="1633" spans="1:75" x14ac:dyDescent="0.25">
      <c r="A1633">
        <v>2449000</v>
      </c>
      <c r="B1633">
        <v>1</v>
      </c>
      <c r="C1633" s="1">
        <v>41030</v>
      </c>
      <c r="D1633">
        <v>1</v>
      </c>
      <c r="E1633">
        <v>17.899999999999999</v>
      </c>
      <c r="F1633">
        <v>30.5</v>
      </c>
      <c r="G1633">
        <v>25</v>
      </c>
      <c r="H1633">
        <v>4</v>
      </c>
      <c r="N1633">
        <v>0</v>
      </c>
      <c r="O1633">
        <v>0</v>
      </c>
      <c r="P1633">
        <v>0</v>
      </c>
      <c r="Q1633">
        <v>1.7</v>
      </c>
      <c r="R1633">
        <v>0</v>
      </c>
      <c r="S1633">
        <v>0</v>
      </c>
      <c r="T1633">
        <v>0</v>
      </c>
      <c r="U1633">
        <v>0</v>
      </c>
      <c r="V1633">
        <v>0</v>
      </c>
      <c r="W1633">
        <v>0</v>
      </c>
      <c r="X1633">
        <v>0</v>
      </c>
      <c r="Y1633">
        <v>8.8000000000000007</v>
      </c>
      <c r="Z1633">
        <v>0</v>
      </c>
      <c r="AA1633">
        <v>0</v>
      </c>
      <c r="AB1633">
        <v>0</v>
      </c>
      <c r="AC1633">
        <v>0</v>
      </c>
      <c r="AD1633">
        <v>2.1</v>
      </c>
      <c r="AE1633">
        <v>0</v>
      </c>
      <c r="AF1633">
        <v>0</v>
      </c>
      <c r="AG1633">
        <v>0</v>
      </c>
      <c r="AH1633">
        <v>0</v>
      </c>
      <c r="AI1633">
        <v>0</v>
      </c>
      <c r="AJ1633">
        <v>0</v>
      </c>
      <c r="AK1633">
        <v>0</v>
      </c>
      <c r="AL1633">
        <v>17.899999999999999</v>
      </c>
      <c r="AM1633">
        <v>0</v>
      </c>
      <c r="AN1633">
        <v>0</v>
      </c>
      <c r="AO1633">
        <v>0</v>
      </c>
      <c r="AP1633">
        <v>0</v>
      </c>
      <c r="AQ1633">
        <v>0</v>
      </c>
      <c r="AR1633">
        <v>0</v>
      </c>
      <c r="AS1633">
        <v>1</v>
      </c>
      <c r="AT1633">
        <v>1</v>
      </c>
      <c r="AU1633">
        <v>1</v>
      </c>
      <c r="AV1633">
        <v>1</v>
      </c>
      <c r="AW1633">
        <v>1</v>
      </c>
      <c r="AX1633">
        <v>1</v>
      </c>
      <c r="AY1633">
        <v>1</v>
      </c>
      <c r="AZ1633">
        <v>1</v>
      </c>
      <c r="BA1633">
        <v>1</v>
      </c>
      <c r="BB1633">
        <v>1</v>
      </c>
      <c r="BC1633">
        <v>1</v>
      </c>
      <c r="BD1633">
        <v>1</v>
      </c>
      <c r="BE1633">
        <v>1</v>
      </c>
      <c r="BF1633">
        <v>1</v>
      </c>
      <c r="BG1633">
        <v>1</v>
      </c>
      <c r="BH1633">
        <v>1</v>
      </c>
      <c r="BI1633">
        <v>1</v>
      </c>
      <c r="BJ1633">
        <v>1</v>
      </c>
      <c r="BK1633">
        <v>1</v>
      </c>
      <c r="BL1633">
        <v>1</v>
      </c>
      <c r="BM1633">
        <v>1</v>
      </c>
      <c r="BN1633">
        <v>1</v>
      </c>
      <c r="BO1633">
        <v>1</v>
      </c>
      <c r="BP1633">
        <v>1</v>
      </c>
      <c r="BQ1633">
        <v>1</v>
      </c>
      <c r="BR1633">
        <v>1</v>
      </c>
      <c r="BS1633">
        <v>1</v>
      </c>
      <c r="BT1633">
        <v>1</v>
      </c>
      <c r="BU1633">
        <v>1</v>
      </c>
      <c r="BV1633">
        <v>1</v>
      </c>
      <c r="BW1633">
        <v>1</v>
      </c>
    </row>
    <row r="1634" spans="1:75" x14ac:dyDescent="0.25">
      <c r="A1634">
        <v>2449000</v>
      </c>
      <c r="B1634">
        <v>1</v>
      </c>
      <c r="C1634" s="1">
        <v>41091</v>
      </c>
      <c r="D1634">
        <v>1</v>
      </c>
      <c r="E1634">
        <v>45.7</v>
      </c>
      <c r="F1634">
        <v>109.1</v>
      </c>
      <c r="G1634">
        <v>12</v>
      </c>
      <c r="H1634">
        <v>6</v>
      </c>
      <c r="N1634">
        <v>0</v>
      </c>
      <c r="O1634">
        <v>0</v>
      </c>
      <c r="P1634">
        <v>0</v>
      </c>
      <c r="Q1634">
        <v>0</v>
      </c>
      <c r="R1634">
        <v>0</v>
      </c>
      <c r="S1634">
        <v>0</v>
      </c>
      <c r="T1634">
        <v>9.6</v>
      </c>
      <c r="U1634">
        <v>36.700000000000003</v>
      </c>
      <c r="V1634">
        <v>0</v>
      </c>
      <c r="W1634">
        <v>0</v>
      </c>
      <c r="X1634">
        <v>0</v>
      </c>
      <c r="Y1634">
        <v>45.7</v>
      </c>
      <c r="Z1634">
        <v>0</v>
      </c>
      <c r="AA1634">
        <v>0</v>
      </c>
      <c r="AB1634">
        <v>0</v>
      </c>
      <c r="AC1634">
        <v>0</v>
      </c>
      <c r="AD1634">
        <v>4.0999999999999996</v>
      </c>
      <c r="AE1634">
        <v>10.9</v>
      </c>
      <c r="AF1634">
        <v>0</v>
      </c>
      <c r="AG1634">
        <v>0</v>
      </c>
      <c r="AH1634">
        <v>0</v>
      </c>
      <c r="AI1634">
        <v>0</v>
      </c>
      <c r="AJ1634">
        <v>0</v>
      </c>
      <c r="AK1634">
        <v>0</v>
      </c>
      <c r="AL1634">
        <v>0</v>
      </c>
      <c r="AM1634">
        <v>2.1</v>
      </c>
      <c r="AN1634">
        <v>0</v>
      </c>
      <c r="AO1634">
        <v>0</v>
      </c>
      <c r="AP1634">
        <v>0</v>
      </c>
      <c r="AQ1634">
        <v>0</v>
      </c>
      <c r="AR1634">
        <v>0</v>
      </c>
      <c r="AS1634">
        <v>1</v>
      </c>
      <c r="AT1634">
        <v>1</v>
      </c>
      <c r="AU1634">
        <v>1</v>
      </c>
      <c r="AV1634">
        <v>1</v>
      </c>
      <c r="AW1634">
        <v>1</v>
      </c>
      <c r="AX1634">
        <v>1</v>
      </c>
      <c r="AY1634">
        <v>1</v>
      </c>
      <c r="AZ1634">
        <v>1</v>
      </c>
      <c r="BA1634">
        <v>1</v>
      </c>
      <c r="BB1634">
        <v>1</v>
      </c>
      <c r="BC1634">
        <v>1</v>
      </c>
      <c r="BD1634">
        <v>1</v>
      </c>
      <c r="BE1634">
        <v>1</v>
      </c>
      <c r="BF1634">
        <v>1</v>
      </c>
      <c r="BG1634">
        <v>1</v>
      </c>
      <c r="BH1634">
        <v>1</v>
      </c>
      <c r="BI1634">
        <v>1</v>
      </c>
      <c r="BJ1634">
        <v>1</v>
      </c>
      <c r="BK1634">
        <v>1</v>
      </c>
      <c r="BL1634">
        <v>1</v>
      </c>
      <c r="BM1634">
        <v>1</v>
      </c>
      <c r="BN1634">
        <v>1</v>
      </c>
      <c r="BO1634">
        <v>1</v>
      </c>
      <c r="BP1634">
        <v>1</v>
      </c>
      <c r="BQ1634">
        <v>1</v>
      </c>
      <c r="BR1634">
        <v>1</v>
      </c>
      <c r="BS1634">
        <v>1</v>
      </c>
      <c r="BT1634">
        <v>1</v>
      </c>
      <c r="BU1634">
        <v>1</v>
      </c>
      <c r="BV1634">
        <v>1</v>
      </c>
      <c r="BW1634">
        <v>1</v>
      </c>
    </row>
    <row r="1635" spans="1:75" x14ac:dyDescent="0.25">
      <c r="A1635">
        <v>2449000</v>
      </c>
      <c r="B1635">
        <v>1</v>
      </c>
      <c r="C1635" s="1">
        <v>40909</v>
      </c>
      <c r="D1635">
        <v>1</v>
      </c>
      <c r="E1635">
        <v>68.400000000000006</v>
      </c>
      <c r="F1635">
        <v>270.5</v>
      </c>
      <c r="G1635">
        <v>15</v>
      </c>
      <c r="H1635">
        <v>15</v>
      </c>
      <c r="I1635">
        <v>1</v>
      </c>
      <c r="J1635">
        <v>1</v>
      </c>
      <c r="K1635">
        <v>1</v>
      </c>
      <c r="N1635">
        <v>4</v>
      </c>
      <c r="O1635">
        <v>0</v>
      </c>
      <c r="P1635">
        <v>0</v>
      </c>
      <c r="Q1635">
        <v>0</v>
      </c>
      <c r="R1635">
        <v>0</v>
      </c>
      <c r="S1635">
        <v>0</v>
      </c>
      <c r="T1635">
        <v>0</v>
      </c>
      <c r="U1635">
        <v>34.4</v>
      </c>
      <c r="V1635">
        <v>0</v>
      </c>
      <c r="W1635">
        <v>15.1</v>
      </c>
      <c r="X1635">
        <v>0</v>
      </c>
      <c r="Y1635">
        <v>8.1</v>
      </c>
      <c r="Z1635">
        <v>0.7</v>
      </c>
      <c r="AA1635">
        <v>0</v>
      </c>
      <c r="AB1635">
        <v>68.400000000000006</v>
      </c>
      <c r="AC1635">
        <v>22.3</v>
      </c>
      <c r="AD1635">
        <v>12.8</v>
      </c>
      <c r="AE1635">
        <v>0</v>
      </c>
      <c r="AF1635">
        <v>0</v>
      </c>
      <c r="AG1635">
        <v>0</v>
      </c>
      <c r="AH1635">
        <v>2.8</v>
      </c>
      <c r="AI1635">
        <v>16.8</v>
      </c>
      <c r="AJ1635">
        <v>14.9</v>
      </c>
      <c r="AK1635">
        <v>0</v>
      </c>
      <c r="AL1635">
        <v>40.5</v>
      </c>
      <c r="AM1635">
        <v>20.3</v>
      </c>
      <c r="AN1635">
        <v>8.6</v>
      </c>
      <c r="AO1635">
        <v>0.8</v>
      </c>
      <c r="AP1635">
        <v>0</v>
      </c>
      <c r="AQ1635">
        <v>0</v>
      </c>
      <c r="AR1635">
        <v>0</v>
      </c>
      <c r="AS1635">
        <v>1</v>
      </c>
      <c r="AT1635">
        <v>1</v>
      </c>
      <c r="AU1635">
        <v>1</v>
      </c>
      <c r="AV1635">
        <v>1</v>
      </c>
      <c r="AW1635">
        <v>1</v>
      </c>
      <c r="AX1635">
        <v>1</v>
      </c>
      <c r="AY1635">
        <v>1</v>
      </c>
      <c r="AZ1635">
        <v>1</v>
      </c>
      <c r="BA1635">
        <v>1</v>
      </c>
      <c r="BB1635">
        <v>1</v>
      </c>
      <c r="BC1635">
        <v>1</v>
      </c>
      <c r="BD1635">
        <v>1</v>
      </c>
      <c r="BE1635">
        <v>1</v>
      </c>
      <c r="BF1635">
        <v>1</v>
      </c>
      <c r="BG1635">
        <v>1</v>
      </c>
      <c r="BH1635">
        <v>1</v>
      </c>
      <c r="BI1635">
        <v>1</v>
      </c>
      <c r="BJ1635">
        <v>1</v>
      </c>
      <c r="BK1635">
        <v>1</v>
      </c>
      <c r="BL1635">
        <v>1</v>
      </c>
      <c r="BM1635">
        <v>1</v>
      </c>
      <c r="BN1635">
        <v>1</v>
      </c>
      <c r="BO1635">
        <v>1</v>
      </c>
      <c r="BP1635">
        <v>1</v>
      </c>
      <c r="BQ1635">
        <v>1</v>
      </c>
      <c r="BR1635">
        <v>1</v>
      </c>
      <c r="BS1635">
        <v>1</v>
      </c>
      <c r="BT1635">
        <v>1</v>
      </c>
      <c r="BU1635">
        <v>1</v>
      </c>
      <c r="BV1635">
        <v>1</v>
      </c>
      <c r="BW1635">
        <v>1</v>
      </c>
    </row>
    <row r="1636" spans="1:75" x14ac:dyDescent="0.25">
      <c r="A1636">
        <v>2449000</v>
      </c>
      <c r="B1636">
        <v>1</v>
      </c>
      <c r="C1636" s="1">
        <v>41061</v>
      </c>
      <c r="D1636">
        <v>1</v>
      </c>
      <c r="E1636">
        <v>51.6</v>
      </c>
      <c r="F1636">
        <v>248</v>
      </c>
      <c r="G1636">
        <v>5</v>
      </c>
      <c r="H1636">
        <v>13</v>
      </c>
      <c r="N1636">
        <v>24.6</v>
      </c>
      <c r="O1636">
        <v>0</v>
      </c>
      <c r="P1636">
        <v>0</v>
      </c>
      <c r="Q1636">
        <v>21.6</v>
      </c>
      <c r="R1636">
        <v>51.6</v>
      </c>
      <c r="S1636">
        <v>19.600000000000001</v>
      </c>
      <c r="T1636">
        <v>6.7</v>
      </c>
      <c r="U1636">
        <v>18.5</v>
      </c>
      <c r="V1636">
        <v>0</v>
      </c>
      <c r="W1636">
        <v>0</v>
      </c>
      <c r="X1636">
        <v>33.9</v>
      </c>
      <c r="Y1636">
        <v>1.5</v>
      </c>
      <c r="Z1636">
        <v>0</v>
      </c>
      <c r="AA1636">
        <v>0</v>
      </c>
      <c r="AB1636">
        <v>0</v>
      </c>
      <c r="AC1636">
        <v>0</v>
      </c>
      <c r="AD1636">
        <v>0</v>
      </c>
      <c r="AE1636">
        <v>0.4</v>
      </c>
      <c r="AF1636">
        <v>23.6</v>
      </c>
      <c r="AG1636">
        <v>42.4</v>
      </c>
      <c r="AH1636">
        <v>2</v>
      </c>
      <c r="AI1636">
        <v>0</v>
      </c>
      <c r="AJ1636">
        <v>1.6</v>
      </c>
      <c r="AK1636">
        <v>0</v>
      </c>
      <c r="AL1636">
        <v>0</v>
      </c>
      <c r="AM1636">
        <v>0</v>
      </c>
      <c r="AN1636">
        <v>0</v>
      </c>
      <c r="AO1636">
        <v>0</v>
      </c>
      <c r="AP1636">
        <v>0</v>
      </c>
      <c r="AQ1636">
        <v>0</v>
      </c>
      <c r="AS1636">
        <v>1</v>
      </c>
      <c r="AT1636">
        <v>1</v>
      </c>
      <c r="AU1636">
        <v>1</v>
      </c>
      <c r="AV1636">
        <v>1</v>
      </c>
      <c r="AW1636">
        <v>1</v>
      </c>
      <c r="AX1636">
        <v>1</v>
      </c>
      <c r="AY1636">
        <v>1</v>
      </c>
      <c r="AZ1636">
        <v>1</v>
      </c>
      <c r="BA1636">
        <v>1</v>
      </c>
      <c r="BB1636">
        <v>1</v>
      </c>
      <c r="BC1636">
        <v>1</v>
      </c>
      <c r="BD1636">
        <v>1</v>
      </c>
      <c r="BE1636">
        <v>1</v>
      </c>
      <c r="BF1636">
        <v>1</v>
      </c>
      <c r="BG1636">
        <v>1</v>
      </c>
      <c r="BH1636">
        <v>1</v>
      </c>
      <c r="BI1636">
        <v>1</v>
      </c>
      <c r="BJ1636">
        <v>1</v>
      </c>
      <c r="BK1636">
        <v>1</v>
      </c>
      <c r="BL1636">
        <v>1</v>
      </c>
      <c r="BM1636">
        <v>1</v>
      </c>
      <c r="BN1636">
        <v>1</v>
      </c>
      <c r="BO1636">
        <v>1</v>
      </c>
      <c r="BP1636">
        <v>1</v>
      </c>
      <c r="BQ1636">
        <v>1</v>
      </c>
      <c r="BR1636">
        <v>1</v>
      </c>
      <c r="BS1636">
        <v>1</v>
      </c>
      <c r="BT1636">
        <v>1</v>
      </c>
      <c r="BU1636">
        <v>1</v>
      </c>
      <c r="BV1636">
        <v>1</v>
      </c>
      <c r="BW1636">
        <v>0</v>
      </c>
    </row>
    <row r="1637" spans="1:75" x14ac:dyDescent="0.25">
      <c r="A1637">
        <v>2449000</v>
      </c>
      <c r="B1637">
        <v>1</v>
      </c>
      <c r="C1637" s="1">
        <v>41214</v>
      </c>
      <c r="D1637">
        <v>1</v>
      </c>
      <c r="E1637">
        <v>25.3</v>
      </c>
      <c r="F1637">
        <v>73.5</v>
      </c>
      <c r="G1637">
        <v>10</v>
      </c>
      <c r="H1637">
        <v>7</v>
      </c>
      <c r="N1637">
        <v>23.5</v>
      </c>
      <c r="O1637">
        <v>0</v>
      </c>
      <c r="P1637">
        <v>0</v>
      </c>
      <c r="Q1637">
        <v>0</v>
      </c>
      <c r="R1637">
        <v>0</v>
      </c>
      <c r="S1637">
        <v>0</v>
      </c>
      <c r="T1637">
        <v>0</v>
      </c>
      <c r="U1637">
        <v>0</v>
      </c>
      <c r="V1637">
        <v>0</v>
      </c>
      <c r="W1637">
        <v>25.3</v>
      </c>
      <c r="X1637">
        <v>0</v>
      </c>
      <c r="Y1637">
        <v>3.1</v>
      </c>
      <c r="Z1637">
        <v>4.0999999999999996</v>
      </c>
      <c r="AA1637">
        <v>0</v>
      </c>
      <c r="AB1637">
        <v>0.6</v>
      </c>
      <c r="AC1637">
        <v>0</v>
      </c>
      <c r="AD1637">
        <v>0</v>
      </c>
      <c r="AE1637">
        <v>0</v>
      </c>
      <c r="AF1637">
        <v>0</v>
      </c>
      <c r="AG1637">
        <v>0</v>
      </c>
      <c r="AH1637">
        <v>0</v>
      </c>
      <c r="AI1637">
        <v>0</v>
      </c>
      <c r="AJ1637">
        <v>0</v>
      </c>
      <c r="AK1637">
        <v>0</v>
      </c>
      <c r="AL1637">
        <v>12.8</v>
      </c>
      <c r="AM1637">
        <v>0</v>
      </c>
      <c r="AN1637">
        <v>4.0999999999999996</v>
      </c>
      <c r="AO1637">
        <v>0</v>
      </c>
      <c r="AP1637">
        <v>0</v>
      </c>
      <c r="AQ1637">
        <v>0</v>
      </c>
      <c r="AS1637">
        <v>1</v>
      </c>
      <c r="AT1637">
        <v>1</v>
      </c>
      <c r="AU1637">
        <v>1</v>
      </c>
      <c r="AV1637">
        <v>1</v>
      </c>
      <c r="AW1637">
        <v>1</v>
      </c>
      <c r="AX1637">
        <v>1</v>
      </c>
      <c r="AY1637">
        <v>1</v>
      </c>
      <c r="AZ1637">
        <v>1</v>
      </c>
      <c r="BA1637">
        <v>1</v>
      </c>
      <c r="BB1637">
        <v>1</v>
      </c>
      <c r="BC1637">
        <v>1</v>
      </c>
      <c r="BD1637">
        <v>1</v>
      </c>
      <c r="BE1637">
        <v>1</v>
      </c>
      <c r="BF1637">
        <v>1</v>
      </c>
      <c r="BG1637">
        <v>1</v>
      </c>
      <c r="BH1637">
        <v>1</v>
      </c>
      <c r="BI1637">
        <v>1</v>
      </c>
      <c r="BJ1637">
        <v>1</v>
      </c>
      <c r="BK1637">
        <v>1</v>
      </c>
      <c r="BL1637">
        <v>1</v>
      </c>
      <c r="BM1637">
        <v>1</v>
      </c>
      <c r="BN1637">
        <v>1</v>
      </c>
      <c r="BO1637">
        <v>1</v>
      </c>
      <c r="BP1637">
        <v>1</v>
      </c>
      <c r="BQ1637">
        <v>1</v>
      </c>
      <c r="BR1637">
        <v>1</v>
      </c>
      <c r="BS1637">
        <v>1</v>
      </c>
      <c r="BT1637">
        <v>1</v>
      </c>
      <c r="BU1637">
        <v>1</v>
      </c>
      <c r="BV1637">
        <v>1</v>
      </c>
      <c r="BW1637">
        <v>0</v>
      </c>
    </row>
    <row r="1638" spans="1:75" s="21" customFormat="1" x14ac:dyDescent="0.25">
      <c r="A1638" s="21">
        <v>2449000</v>
      </c>
      <c r="B1638" s="21">
        <v>1</v>
      </c>
      <c r="C1638" s="22">
        <v>41244</v>
      </c>
      <c r="D1638" s="21">
        <v>1</v>
      </c>
      <c r="E1638" s="21">
        <v>40.5</v>
      </c>
      <c r="F1638" s="21">
        <v>159.5</v>
      </c>
      <c r="G1638" s="21">
        <v>17</v>
      </c>
      <c r="H1638" s="21">
        <v>13</v>
      </c>
      <c r="N1638" s="21">
        <v>0</v>
      </c>
      <c r="O1638" s="21">
        <v>0.8</v>
      </c>
      <c r="P1638" s="21">
        <v>26.9</v>
      </c>
      <c r="Q1638" s="21">
        <v>0</v>
      </c>
      <c r="R1638" s="21">
        <v>0</v>
      </c>
      <c r="S1638" s="21">
        <v>0</v>
      </c>
      <c r="T1638" s="21">
        <v>0</v>
      </c>
      <c r="U1638" s="21">
        <v>0</v>
      </c>
      <c r="V1638" s="21">
        <v>14.5</v>
      </c>
      <c r="W1638" s="21">
        <v>0</v>
      </c>
      <c r="X1638" s="21">
        <v>0</v>
      </c>
      <c r="Y1638" s="21">
        <v>0</v>
      </c>
      <c r="Z1638" s="21">
        <v>0</v>
      </c>
      <c r="AA1638" s="21">
        <v>1.7</v>
      </c>
      <c r="AB1638" s="21">
        <v>2</v>
      </c>
      <c r="AC1638" s="21">
        <v>1.8</v>
      </c>
      <c r="AD1638" s="21">
        <v>40.5</v>
      </c>
      <c r="AE1638" s="21">
        <v>0</v>
      </c>
      <c r="AF1638" s="21">
        <v>0</v>
      </c>
      <c r="AG1638" s="21">
        <v>22.4</v>
      </c>
      <c r="AH1638" s="21">
        <v>5.3</v>
      </c>
      <c r="AI1638" s="21">
        <v>4.3</v>
      </c>
      <c r="AJ1638" s="21">
        <v>0</v>
      </c>
      <c r="AK1638" s="21">
        <v>0</v>
      </c>
      <c r="AL1638" s="21">
        <v>0</v>
      </c>
      <c r="AM1638" s="21">
        <v>0</v>
      </c>
      <c r="AN1638" s="21">
        <v>11</v>
      </c>
      <c r="AO1638" s="21">
        <v>13.2</v>
      </c>
      <c r="AP1638" s="21">
        <v>0</v>
      </c>
      <c r="AQ1638" s="21">
        <v>15.1</v>
      </c>
      <c r="AR1638" s="21">
        <v>0</v>
      </c>
      <c r="AS1638" s="21">
        <v>1</v>
      </c>
      <c r="AT1638" s="21">
        <v>1</v>
      </c>
      <c r="AU1638" s="21">
        <v>1</v>
      </c>
      <c r="AV1638" s="21">
        <v>1</v>
      </c>
      <c r="AW1638" s="21">
        <v>1</v>
      </c>
      <c r="AX1638" s="21">
        <v>1</v>
      </c>
      <c r="AY1638" s="21">
        <v>1</v>
      </c>
      <c r="AZ1638" s="21">
        <v>1</v>
      </c>
      <c r="BA1638" s="21">
        <v>1</v>
      </c>
      <c r="BB1638" s="21">
        <v>1</v>
      </c>
      <c r="BC1638" s="21">
        <v>1</v>
      </c>
      <c r="BD1638" s="21">
        <v>1</v>
      </c>
      <c r="BE1638" s="21">
        <v>1</v>
      </c>
      <c r="BF1638" s="21">
        <v>1</v>
      </c>
      <c r="BG1638" s="21">
        <v>1</v>
      </c>
      <c r="BH1638" s="21">
        <v>1</v>
      </c>
      <c r="BI1638" s="21">
        <v>1</v>
      </c>
      <c r="BJ1638" s="21">
        <v>1</v>
      </c>
      <c r="BK1638" s="21">
        <v>1</v>
      </c>
      <c r="BL1638" s="21">
        <v>1</v>
      </c>
      <c r="BM1638" s="21">
        <v>1</v>
      </c>
      <c r="BN1638" s="21">
        <v>1</v>
      </c>
      <c r="BO1638" s="21">
        <v>1</v>
      </c>
      <c r="BP1638" s="21">
        <v>1</v>
      </c>
      <c r="BQ1638" s="21">
        <v>1</v>
      </c>
      <c r="BR1638" s="21">
        <v>1</v>
      </c>
      <c r="BS1638" s="21">
        <v>1</v>
      </c>
      <c r="BT1638" s="21">
        <v>1</v>
      </c>
      <c r="BU1638" s="21">
        <v>1</v>
      </c>
      <c r="BV1638" s="21">
        <v>1</v>
      </c>
      <c r="BW1638" s="21">
        <v>1</v>
      </c>
    </row>
    <row r="1639" spans="1:75" x14ac:dyDescent="0.25">
      <c r="A1639">
        <v>2449000</v>
      </c>
      <c r="B1639">
        <v>1</v>
      </c>
      <c r="C1639" s="1">
        <v>41487</v>
      </c>
      <c r="D1639">
        <v>1</v>
      </c>
      <c r="E1639">
        <v>3.7</v>
      </c>
      <c r="F1639">
        <v>9.3000000000000007</v>
      </c>
      <c r="G1639">
        <v>14</v>
      </c>
      <c r="H1639">
        <v>3</v>
      </c>
      <c r="I1639">
        <v>1</v>
      </c>
      <c r="J1639">
        <v>1</v>
      </c>
      <c r="K1639">
        <v>1</v>
      </c>
      <c r="N1639">
        <v>0</v>
      </c>
      <c r="O1639">
        <v>0</v>
      </c>
      <c r="P1639">
        <v>0</v>
      </c>
      <c r="Q1639">
        <v>0</v>
      </c>
      <c r="R1639">
        <v>0</v>
      </c>
      <c r="S1639">
        <v>0</v>
      </c>
      <c r="T1639">
        <v>0</v>
      </c>
      <c r="U1639">
        <v>0</v>
      </c>
      <c r="V1639">
        <v>0</v>
      </c>
      <c r="W1639">
        <v>0</v>
      </c>
      <c r="X1639">
        <v>0</v>
      </c>
      <c r="Y1639">
        <v>0</v>
      </c>
      <c r="Z1639">
        <v>0</v>
      </c>
      <c r="AA1639">
        <v>3.7</v>
      </c>
      <c r="AB1639">
        <v>3</v>
      </c>
      <c r="AC1639">
        <v>0</v>
      </c>
      <c r="AD1639">
        <v>0</v>
      </c>
      <c r="AE1639">
        <v>0</v>
      </c>
      <c r="AF1639">
        <v>0</v>
      </c>
      <c r="AG1639">
        <v>0</v>
      </c>
      <c r="AH1639">
        <v>0</v>
      </c>
      <c r="AI1639">
        <v>0</v>
      </c>
      <c r="AJ1639">
        <v>0</v>
      </c>
      <c r="AK1639">
        <v>0</v>
      </c>
      <c r="AL1639">
        <v>0</v>
      </c>
      <c r="AM1639">
        <v>0</v>
      </c>
      <c r="AN1639">
        <v>2.6</v>
      </c>
      <c r="AO1639">
        <v>0</v>
      </c>
      <c r="AP1639">
        <v>0</v>
      </c>
      <c r="AQ1639">
        <v>0</v>
      </c>
      <c r="AR1639">
        <v>0</v>
      </c>
      <c r="AS1639">
        <v>1</v>
      </c>
      <c r="AT1639">
        <v>1</v>
      </c>
      <c r="AU1639">
        <v>1</v>
      </c>
      <c r="AV1639">
        <v>1</v>
      </c>
      <c r="AW1639">
        <v>1</v>
      </c>
      <c r="AX1639">
        <v>1</v>
      </c>
      <c r="AY1639">
        <v>1</v>
      </c>
      <c r="AZ1639">
        <v>1</v>
      </c>
      <c r="BA1639">
        <v>1</v>
      </c>
      <c r="BB1639">
        <v>1</v>
      </c>
      <c r="BC1639">
        <v>1</v>
      </c>
      <c r="BD1639">
        <v>1</v>
      </c>
      <c r="BE1639">
        <v>1</v>
      </c>
      <c r="BF1639">
        <v>1</v>
      </c>
      <c r="BG1639">
        <v>1</v>
      </c>
      <c r="BH1639">
        <v>1</v>
      </c>
      <c r="BI1639">
        <v>1</v>
      </c>
      <c r="BJ1639">
        <v>1</v>
      </c>
      <c r="BK1639">
        <v>1</v>
      </c>
      <c r="BL1639">
        <v>1</v>
      </c>
      <c r="BM1639">
        <v>1</v>
      </c>
      <c r="BN1639">
        <v>1</v>
      </c>
      <c r="BO1639">
        <v>1</v>
      </c>
      <c r="BP1639">
        <v>1</v>
      </c>
      <c r="BQ1639">
        <v>1</v>
      </c>
      <c r="BR1639">
        <v>1</v>
      </c>
      <c r="BS1639">
        <v>1</v>
      </c>
      <c r="BT1639">
        <v>1</v>
      </c>
      <c r="BU1639">
        <v>1</v>
      </c>
      <c r="BV1639">
        <v>1</v>
      </c>
      <c r="BW1639">
        <v>1</v>
      </c>
    </row>
    <row r="1640" spans="1:75" x14ac:dyDescent="0.25">
      <c r="A1640">
        <v>2449000</v>
      </c>
      <c r="B1640">
        <v>1</v>
      </c>
      <c r="C1640" s="1">
        <v>41426</v>
      </c>
      <c r="D1640">
        <v>1</v>
      </c>
      <c r="E1640">
        <v>99.4</v>
      </c>
      <c r="F1640">
        <v>214.2</v>
      </c>
      <c r="G1640">
        <v>25</v>
      </c>
      <c r="H1640">
        <v>10</v>
      </c>
      <c r="I1640">
        <v>1</v>
      </c>
      <c r="J1640">
        <v>1</v>
      </c>
      <c r="K1640">
        <v>1</v>
      </c>
      <c r="N1640">
        <v>0</v>
      </c>
      <c r="O1640">
        <v>27.1</v>
      </c>
      <c r="P1640">
        <v>0</v>
      </c>
      <c r="Q1640">
        <v>0</v>
      </c>
      <c r="R1640">
        <v>0</v>
      </c>
      <c r="S1640">
        <v>0</v>
      </c>
      <c r="T1640">
        <v>0</v>
      </c>
      <c r="U1640">
        <v>0</v>
      </c>
      <c r="V1640">
        <v>0</v>
      </c>
      <c r="W1640">
        <v>0</v>
      </c>
      <c r="X1640">
        <v>0</v>
      </c>
      <c r="Y1640">
        <v>0.7</v>
      </c>
      <c r="Z1640">
        <v>0</v>
      </c>
      <c r="AA1640">
        <v>0</v>
      </c>
      <c r="AB1640">
        <v>0</v>
      </c>
      <c r="AC1640">
        <v>0</v>
      </c>
      <c r="AD1640">
        <v>21.7</v>
      </c>
      <c r="AE1640">
        <v>0</v>
      </c>
      <c r="AF1640">
        <v>0</v>
      </c>
      <c r="AG1640">
        <v>3.2</v>
      </c>
      <c r="AH1640">
        <v>17.3</v>
      </c>
      <c r="AI1640">
        <v>14.9</v>
      </c>
      <c r="AJ1640">
        <v>0</v>
      </c>
      <c r="AK1640">
        <v>0</v>
      </c>
      <c r="AL1640">
        <v>99.4</v>
      </c>
      <c r="AM1640">
        <v>18.7</v>
      </c>
      <c r="AN1640">
        <v>4.5</v>
      </c>
      <c r="AO1640">
        <v>0</v>
      </c>
      <c r="AP1640">
        <v>0</v>
      </c>
      <c r="AQ1640">
        <v>6.7</v>
      </c>
      <c r="AS1640">
        <v>1</v>
      </c>
      <c r="AT1640">
        <v>1</v>
      </c>
      <c r="AU1640">
        <v>1</v>
      </c>
      <c r="AV1640">
        <v>1</v>
      </c>
      <c r="AW1640">
        <v>1</v>
      </c>
      <c r="AX1640">
        <v>1</v>
      </c>
      <c r="AY1640">
        <v>1</v>
      </c>
      <c r="AZ1640">
        <v>1</v>
      </c>
      <c r="BA1640">
        <v>1</v>
      </c>
      <c r="BB1640">
        <v>1</v>
      </c>
      <c r="BC1640">
        <v>1</v>
      </c>
      <c r="BD1640">
        <v>1</v>
      </c>
      <c r="BE1640">
        <v>1</v>
      </c>
      <c r="BF1640">
        <v>1</v>
      </c>
      <c r="BG1640">
        <v>1</v>
      </c>
      <c r="BH1640">
        <v>1</v>
      </c>
      <c r="BI1640">
        <v>1</v>
      </c>
      <c r="BJ1640">
        <v>1</v>
      </c>
      <c r="BK1640">
        <v>1</v>
      </c>
      <c r="BL1640">
        <v>1</v>
      </c>
      <c r="BM1640">
        <v>1</v>
      </c>
      <c r="BN1640">
        <v>1</v>
      </c>
      <c r="BO1640">
        <v>1</v>
      </c>
      <c r="BP1640">
        <v>1</v>
      </c>
      <c r="BQ1640">
        <v>1</v>
      </c>
      <c r="BR1640">
        <v>1</v>
      </c>
      <c r="BS1640">
        <v>1</v>
      </c>
      <c r="BT1640">
        <v>1</v>
      </c>
      <c r="BU1640">
        <v>1</v>
      </c>
      <c r="BV1640">
        <v>1</v>
      </c>
      <c r="BW1640">
        <v>0</v>
      </c>
    </row>
    <row r="1641" spans="1:75" x14ac:dyDescent="0.25">
      <c r="A1641">
        <v>2449000</v>
      </c>
      <c r="B1641">
        <v>1</v>
      </c>
      <c r="C1641" s="1">
        <v>41456</v>
      </c>
      <c r="D1641">
        <v>1</v>
      </c>
      <c r="E1641">
        <v>23.6</v>
      </c>
      <c r="F1641">
        <v>75.2</v>
      </c>
      <c r="G1641">
        <v>1</v>
      </c>
      <c r="H1641">
        <v>6</v>
      </c>
      <c r="I1641">
        <v>1</v>
      </c>
      <c r="J1641">
        <v>1</v>
      </c>
      <c r="K1641">
        <v>1</v>
      </c>
      <c r="N1641">
        <v>23.6</v>
      </c>
      <c r="O1641">
        <v>0.4</v>
      </c>
      <c r="P1641">
        <v>0</v>
      </c>
      <c r="Q1641">
        <v>0</v>
      </c>
      <c r="R1641">
        <v>0</v>
      </c>
      <c r="S1641">
        <v>0</v>
      </c>
      <c r="T1641">
        <v>0</v>
      </c>
      <c r="U1641">
        <v>0</v>
      </c>
      <c r="V1641">
        <v>0</v>
      </c>
      <c r="W1641">
        <v>0</v>
      </c>
      <c r="X1641">
        <v>0</v>
      </c>
      <c r="Y1641">
        <v>0</v>
      </c>
      <c r="Z1641">
        <v>0</v>
      </c>
      <c r="AA1641">
        <v>0</v>
      </c>
      <c r="AB1641">
        <v>0</v>
      </c>
      <c r="AC1641">
        <v>0</v>
      </c>
      <c r="AD1641">
        <v>0</v>
      </c>
      <c r="AE1641">
        <v>0</v>
      </c>
      <c r="AF1641">
        <v>0</v>
      </c>
      <c r="AG1641">
        <v>13.1</v>
      </c>
      <c r="AH1641">
        <v>15.2</v>
      </c>
      <c r="AI1641">
        <v>17.899999999999999</v>
      </c>
      <c r="AJ1641">
        <v>0</v>
      </c>
      <c r="AK1641">
        <v>0</v>
      </c>
      <c r="AL1641">
        <v>5</v>
      </c>
      <c r="AM1641">
        <v>0</v>
      </c>
      <c r="AN1641">
        <v>0</v>
      </c>
      <c r="AO1641">
        <v>0</v>
      </c>
      <c r="AP1641">
        <v>0</v>
      </c>
      <c r="AQ1641">
        <v>0</v>
      </c>
      <c r="AR1641">
        <v>0</v>
      </c>
      <c r="AS1641">
        <v>1</v>
      </c>
      <c r="AT1641">
        <v>1</v>
      </c>
      <c r="AU1641">
        <v>1</v>
      </c>
      <c r="AV1641">
        <v>1</v>
      </c>
      <c r="AW1641">
        <v>1</v>
      </c>
      <c r="AX1641">
        <v>1</v>
      </c>
      <c r="AY1641">
        <v>1</v>
      </c>
      <c r="AZ1641">
        <v>1</v>
      </c>
      <c r="BA1641">
        <v>1</v>
      </c>
      <c r="BB1641">
        <v>1</v>
      </c>
      <c r="BC1641">
        <v>1</v>
      </c>
      <c r="BD1641">
        <v>1</v>
      </c>
      <c r="BE1641">
        <v>1</v>
      </c>
      <c r="BF1641">
        <v>1</v>
      </c>
      <c r="BG1641">
        <v>1</v>
      </c>
      <c r="BH1641">
        <v>1</v>
      </c>
      <c r="BI1641">
        <v>1</v>
      </c>
      <c r="BJ1641">
        <v>1</v>
      </c>
      <c r="BK1641">
        <v>1</v>
      </c>
      <c r="BL1641">
        <v>1</v>
      </c>
      <c r="BM1641">
        <v>1</v>
      </c>
      <c r="BN1641">
        <v>1</v>
      </c>
      <c r="BO1641">
        <v>1</v>
      </c>
      <c r="BP1641">
        <v>1</v>
      </c>
      <c r="BQ1641">
        <v>1</v>
      </c>
      <c r="BR1641">
        <v>1</v>
      </c>
      <c r="BS1641">
        <v>1</v>
      </c>
      <c r="BT1641">
        <v>1</v>
      </c>
      <c r="BU1641">
        <v>1</v>
      </c>
      <c r="BV1641">
        <v>1</v>
      </c>
      <c r="BW1641">
        <v>1</v>
      </c>
    </row>
    <row r="1642" spans="1:75" x14ac:dyDescent="0.25">
      <c r="A1642">
        <v>2449000</v>
      </c>
      <c r="B1642">
        <v>1</v>
      </c>
      <c r="C1642" s="1">
        <v>41275</v>
      </c>
      <c r="D1642">
        <v>1</v>
      </c>
      <c r="E1642">
        <v>41</v>
      </c>
      <c r="F1642">
        <v>116.5</v>
      </c>
      <c r="G1642">
        <v>1</v>
      </c>
      <c r="H1642">
        <v>8</v>
      </c>
      <c r="I1642">
        <v>1</v>
      </c>
      <c r="J1642">
        <v>1</v>
      </c>
      <c r="K1642">
        <v>1</v>
      </c>
      <c r="N1642">
        <v>41</v>
      </c>
      <c r="O1642">
        <v>3.8</v>
      </c>
      <c r="P1642">
        <v>3.6</v>
      </c>
      <c r="Q1642">
        <v>0</v>
      </c>
      <c r="R1642">
        <v>0</v>
      </c>
      <c r="S1642">
        <v>0</v>
      </c>
      <c r="T1642">
        <v>0</v>
      </c>
      <c r="U1642">
        <v>0</v>
      </c>
      <c r="V1642">
        <v>34.6</v>
      </c>
      <c r="W1642">
        <v>4.7</v>
      </c>
      <c r="X1642">
        <v>0</v>
      </c>
      <c r="Y1642">
        <v>0</v>
      </c>
      <c r="Z1642">
        <v>0</v>
      </c>
      <c r="AA1642">
        <v>0</v>
      </c>
      <c r="AB1642">
        <v>3.5</v>
      </c>
      <c r="AC1642">
        <v>0</v>
      </c>
      <c r="AD1642">
        <v>0</v>
      </c>
      <c r="AE1642">
        <v>10.9</v>
      </c>
      <c r="AF1642">
        <v>14.4</v>
      </c>
      <c r="AG1642">
        <v>0</v>
      </c>
      <c r="AH1642">
        <v>0</v>
      </c>
      <c r="AI1642">
        <v>0</v>
      </c>
      <c r="AJ1642">
        <v>0</v>
      </c>
      <c r="AK1642">
        <v>0</v>
      </c>
      <c r="AL1642">
        <v>0</v>
      </c>
      <c r="AM1642">
        <v>0</v>
      </c>
      <c r="AN1642">
        <v>0</v>
      </c>
      <c r="AO1642">
        <v>0</v>
      </c>
      <c r="AP1642">
        <v>0</v>
      </c>
      <c r="AQ1642">
        <v>0</v>
      </c>
      <c r="AR1642">
        <v>0</v>
      </c>
      <c r="AS1642">
        <v>1</v>
      </c>
      <c r="AT1642">
        <v>1</v>
      </c>
      <c r="AU1642">
        <v>1</v>
      </c>
      <c r="AV1642">
        <v>1</v>
      </c>
      <c r="AW1642">
        <v>1</v>
      </c>
      <c r="AX1642">
        <v>1</v>
      </c>
      <c r="AY1642">
        <v>1</v>
      </c>
      <c r="AZ1642">
        <v>1</v>
      </c>
      <c r="BA1642">
        <v>1</v>
      </c>
      <c r="BB1642">
        <v>1</v>
      </c>
      <c r="BC1642">
        <v>1</v>
      </c>
      <c r="BD1642">
        <v>1</v>
      </c>
      <c r="BE1642">
        <v>1</v>
      </c>
      <c r="BF1642">
        <v>1</v>
      </c>
      <c r="BG1642">
        <v>1</v>
      </c>
      <c r="BH1642">
        <v>1</v>
      </c>
      <c r="BI1642">
        <v>1</v>
      </c>
      <c r="BJ1642">
        <v>1</v>
      </c>
      <c r="BK1642">
        <v>1</v>
      </c>
      <c r="BL1642">
        <v>1</v>
      </c>
      <c r="BM1642">
        <v>1</v>
      </c>
      <c r="BN1642">
        <v>1</v>
      </c>
      <c r="BO1642">
        <v>1</v>
      </c>
      <c r="BP1642">
        <v>1</v>
      </c>
      <c r="BQ1642">
        <v>1</v>
      </c>
      <c r="BR1642">
        <v>1</v>
      </c>
      <c r="BS1642">
        <v>1</v>
      </c>
      <c r="BT1642">
        <v>1</v>
      </c>
      <c r="BU1642">
        <v>1</v>
      </c>
      <c r="BV1642">
        <v>1</v>
      </c>
      <c r="BW1642">
        <v>1</v>
      </c>
    </row>
    <row r="1643" spans="1:75" x14ac:dyDescent="0.25">
      <c r="A1643">
        <v>2449000</v>
      </c>
      <c r="B1643">
        <v>1</v>
      </c>
      <c r="C1643" s="1">
        <v>41365</v>
      </c>
      <c r="D1643">
        <v>1</v>
      </c>
      <c r="E1643">
        <v>25.5</v>
      </c>
      <c r="F1643">
        <v>62</v>
      </c>
      <c r="G1643">
        <v>5</v>
      </c>
      <c r="H1643">
        <v>9</v>
      </c>
      <c r="I1643">
        <v>1</v>
      </c>
      <c r="J1643">
        <v>1</v>
      </c>
      <c r="K1643">
        <v>1</v>
      </c>
      <c r="N1643">
        <v>0</v>
      </c>
      <c r="O1643">
        <v>0</v>
      </c>
      <c r="P1643">
        <v>5.7</v>
      </c>
      <c r="Q1643">
        <v>0</v>
      </c>
      <c r="R1643">
        <v>25.5</v>
      </c>
      <c r="S1643">
        <v>0.2</v>
      </c>
      <c r="T1643">
        <v>0</v>
      </c>
      <c r="U1643">
        <v>1.2</v>
      </c>
      <c r="V1643">
        <v>1.4</v>
      </c>
      <c r="W1643">
        <v>0</v>
      </c>
      <c r="X1643">
        <v>0</v>
      </c>
      <c r="Y1643">
        <v>0</v>
      </c>
      <c r="Z1643">
        <v>14.7</v>
      </c>
      <c r="AA1643">
        <v>0.2</v>
      </c>
      <c r="AB1643">
        <v>11.5</v>
      </c>
      <c r="AC1643">
        <v>0</v>
      </c>
      <c r="AD1643">
        <v>0</v>
      </c>
      <c r="AE1643">
        <v>0</v>
      </c>
      <c r="AF1643">
        <v>0</v>
      </c>
      <c r="AG1643">
        <v>0</v>
      </c>
      <c r="AH1643">
        <v>0</v>
      </c>
      <c r="AI1643">
        <v>0</v>
      </c>
      <c r="AJ1643">
        <v>0</v>
      </c>
      <c r="AK1643">
        <v>1.6</v>
      </c>
      <c r="AL1643">
        <v>0</v>
      </c>
      <c r="AM1643">
        <v>0</v>
      </c>
      <c r="AN1643">
        <v>0</v>
      </c>
      <c r="AO1643">
        <v>0</v>
      </c>
      <c r="AP1643">
        <v>0</v>
      </c>
      <c r="AQ1643">
        <v>0</v>
      </c>
      <c r="AS1643">
        <v>1</v>
      </c>
      <c r="AT1643">
        <v>1</v>
      </c>
      <c r="AU1643">
        <v>1</v>
      </c>
      <c r="AV1643">
        <v>1</v>
      </c>
      <c r="AW1643">
        <v>1</v>
      </c>
      <c r="AX1643">
        <v>1</v>
      </c>
      <c r="AY1643">
        <v>1</v>
      </c>
      <c r="AZ1643">
        <v>1</v>
      </c>
      <c r="BA1643">
        <v>1</v>
      </c>
      <c r="BB1643">
        <v>1</v>
      </c>
      <c r="BC1643">
        <v>1</v>
      </c>
      <c r="BD1643">
        <v>1</v>
      </c>
      <c r="BE1643">
        <v>1</v>
      </c>
      <c r="BF1643">
        <v>1</v>
      </c>
      <c r="BG1643">
        <v>1</v>
      </c>
      <c r="BH1643">
        <v>1</v>
      </c>
      <c r="BI1643">
        <v>1</v>
      </c>
      <c r="BJ1643">
        <v>1</v>
      </c>
      <c r="BK1643">
        <v>1</v>
      </c>
      <c r="BL1643">
        <v>1</v>
      </c>
      <c r="BM1643">
        <v>1</v>
      </c>
      <c r="BN1643">
        <v>1</v>
      </c>
      <c r="BO1643">
        <v>1</v>
      </c>
      <c r="BP1643">
        <v>1</v>
      </c>
      <c r="BQ1643">
        <v>1</v>
      </c>
      <c r="BR1643">
        <v>1</v>
      </c>
      <c r="BS1643">
        <v>1</v>
      </c>
      <c r="BT1643">
        <v>1</v>
      </c>
      <c r="BU1643">
        <v>1</v>
      </c>
      <c r="BV1643">
        <v>1</v>
      </c>
      <c r="BW1643">
        <v>0</v>
      </c>
    </row>
    <row r="1644" spans="1:75" x14ac:dyDescent="0.25">
      <c r="A1644">
        <v>2449000</v>
      </c>
      <c r="B1644">
        <v>1</v>
      </c>
      <c r="C1644" s="1">
        <v>41334</v>
      </c>
      <c r="D1644">
        <v>1</v>
      </c>
      <c r="E1644">
        <v>22</v>
      </c>
      <c r="F1644">
        <v>104.6</v>
      </c>
      <c r="G1644">
        <v>12</v>
      </c>
      <c r="H1644">
        <v>18</v>
      </c>
      <c r="I1644">
        <v>1</v>
      </c>
      <c r="J1644">
        <v>1</v>
      </c>
      <c r="K1644">
        <v>1</v>
      </c>
      <c r="N1644">
        <v>0</v>
      </c>
      <c r="O1644">
        <v>0</v>
      </c>
      <c r="P1644">
        <v>0</v>
      </c>
      <c r="Q1644">
        <v>0</v>
      </c>
      <c r="R1644">
        <v>0</v>
      </c>
      <c r="S1644">
        <v>2.1</v>
      </c>
      <c r="T1644">
        <v>15.7</v>
      </c>
      <c r="U1644">
        <v>1.9</v>
      </c>
      <c r="V1644">
        <v>0</v>
      </c>
      <c r="W1644">
        <v>0</v>
      </c>
      <c r="X1644">
        <v>6.3</v>
      </c>
      <c r="Y1644">
        <v>22</v>
      </c>
      <c r="Z1644">
        <v>19.2</v>
      </c>
      <c r="AA1644">
        <v>0.5</v>
      </c>
      <c r="AB1644">
        <v>1.1000000000000001</v>
      </c>
      <c r="AC1644">
        <v>0</v>
      </c>
      <c r="AD1644">
        <v>1</v>
      </c>
      <c r="AE1644">
        <v>0.1</v>
      </c>
      <c r="AF1644">
        <v>0.3</v>
      </c>
      <c r="AG1644">
        <v>0.8</v>
      </c>
      <c r="AH1644">
        <v>8.4</v>
      </c>
      <c r="AI1644">
        <v>3.6</v>
      </c>
      <c r="AJ1644">
        <v>0</v>
      </c>
      <c r="AK1644">
        <v>2.2999999999999998</v>
      </c>
      <c r="AL1644">
        <v>0.5</v>
      </c>
      <c r="AM1644">
        <v>0</v>
      </c>
      <c r="AN1644">
        <v>0</v>
      </c>
      <c r="AO1644">
        <v>12.4</v>
      </c>
      <c r="AP1644">
        <v>0</v>
      </c>
      <c r="AQ1644">
        <v>6.4</v>
      </c>
      <c r="AR1644">
        <v>0</v>
      </c>
      <c r="AS1644">
        <v>1</v>
      </c>
      <c r="AT1644">
        <v>1</v>
      </c>
      <c r="AU1644">
        <v>1</v>
      </c>
      <c r="AV1644">
        <v>1</v>
      </c>
      <c r="AW1644">
        <v>1</v>
      </c>
      <c r="AX1644">
        <v>1</v>
      </c>
      <c r="AY1644">
        <v>1</v>
      </c>
      <c r="AZ1644">
        <v>1</v>
      </c>
      <c r="BA1644">
        <v>1</v>
      </c>
      <c r="BB1644">
        <v>1</v>
      </c>
      <c r="BC1644">
        <v>1</v>
      </c>
      <c r="BD1644">
        <v>1</v>
      </c>
      <c r="BE1644">
        <v>1</v>
      </c>
      <c r="BF1644">
        <v>1</v>
      </c>
      <c r="BG1644">
        <v>1</v>
      </c>
      <c r="BH1644">
        <v>1</v>
      </c>
      <c r="BI1644">
        <v>1</v>
      </c>
      <c r="BJ1644">
        <v>1</v>
      </c>
      <c r="BK1644">
        <v>1</v>
      </c>
      <c r="BL1644">
        <v>1</v>
      </c>
      <c r="BM1644">
        <v>1</v>
      </c>
      <c r="BN1644">
        <v>1</v>
      </c>
      <c r="BO1644">
        <v>1</v>
      </c>
      <c r="BP1644">
        <v>1</v>
      </c>
      <c r="BQ1644">
        <v>1</v>
      </c>
      <c r="BR1644">
        <v>1</v>
      </c>
      <c r="BS1644">
        <v>1</v>
      </c>
      <c r="BT1644">
        <v>1</v>
      </c>
      <c r="BU1644">
        <v>1</v>
      </c>
      <c r="BV1644">
        <v>1</v>
      </c>
      <c r="BW1644">
        <v>1</v>
      </c>
    </row>
    <row r="1645" spans="1:75" x14ac:dyDescent="0.25">
      <c r="A1645">
        <v>2449000</v>
      </c>
      <c r="B1645">
        <v>1</v>
      </c>
      <c r="C1645" s="1">
        <v>41306</v>
      </c>
      <c r="D1645">
        <v>1</v>
      </c>
      <c r="E1645">
        <v>60.6</v>
      </c>
      <c r="F1645">
        <v>259</v>
      </c>
      <c r="G1645">
        <v>17</v>
      </c>
      <c r="H1645">
        <v>15</v>
      </c>
      <c r="N1645">
        <v>0</v>
      </c>
      <c r="O1645">
        <v>0</v>
      </c>
      <c r="P1645">
        <v>35.6</v>
      </c>
      <c r="Q1645">
        <v>0</v>
      </c>
      <c r="R1645">
        <v>0</v>
      </c>
      <c r="S1645">
        <v>0</v>
      </c>
      <c r="T1645">
        <v>0</v>
      </c>
      <c r="U1645">
        <v>14.1</v>
      </c>
      <c r="V1645">
        <v>4.5999999999999996</v>
      </c>
      <c r="W1645">
        <v>11.1</v>
      </c>
      <c r="X1645">
        <v>7.9</v>
      </c>
      <c r="Y1645">
        <v>0.1</v>
      </c>
      <c r="Z1645">
        <v>0</v>
      </c>
      <c r="AA1645">
        <v>3.9</v>
      </c>
      <c r="AB1645">
        <v>27.6</v>
      </c>
      <c r="AC1645">
        <v>0</v>
      </c>
      <c r="AD1645">
        <v>60.6</v>
      </c>
      <c r="AE1645">
        <v>0</v>
      </c>
      <c r="AF1645">
        <v>0</v>
      </c>
      <c r="AG1645">
        <v>58.6</v>
      </c>
      <c r="AH1645">
        <v>2.8</v>
      </c>
      <c r="AI1645">
        <v>1.7</v>
      </c>
      <c r="AJ1645">
        <v>2.7</v>
      </c>
      <c r="AK1645">
        <v>0</v>
      </c>
      <c r="AL1645">
        <v>0</v>
      </c>
      <c r="AM1645">
        <v>1.4</v>
      </c>
      <c r="AN1645">
        <v>26.3</v>
      </c>
      <c r="AO1645">
        <v>0</v>
      </c>
      <c r="AS1645">
        <v>1</v>
      </c>
      <c r="AT1645">
        <v>1</v>
      </c>
      <c r="AU1645">
        <v>1</v>
      </c>
      <c r="AV1645">
        <v>1</v>
      </c>
      <c r="AW1645">
        <v>1</v>
      </c>
      <c r="AX1645">
        <v>1</v>
      </c>
      <c r="AY1645">
        <v>1</v>
      </c>
      <c r="AZ1645">
        <v>1</v>
      </c>
      <c r="BA1645">
        <v>1</v>
      </c>
      <c r="BB1645">
        <v>1</v>
      </c>
      <c r="BC1645">
        <v>1</v>
      </c>
      <c r="BD1645">
        <v>1</v>
      </c>
      <c r="BE1645">
        <v>1</v>
      </c>
      <c r="BF1645">
        <v>1</v>
      </c>
      <c r="BG1645">
        <v>1</v>
      </c>
      <c r="BH1645">
        <v>1</v>
      </c>
      <c r="BI1645">
        <v>1</v>
      </c>
      <c r="BJ1645">
        <v>1</v>
      </c>
      <c r="BK1645">
        <v>1</v>
      </c>
      <c r="BL1645">
        <v>1</v>
      </c>
      <c r="BM1645">
        <v>1</v>
      </c>
      <c r="BN1645">
        <v>1</v>
      </c>
      <c r="BO1645">
        <v>1</v>
      </c>
      <c r="BP1645">
        <v>1</v>
      </c>
      <c r="BQ1645">
        <v>1</v>
      </c>
      <c r="BR1645">
        <v>1</v>
      </c>
      <c r="BS1645">
        <v>1</v>
      </c>
      <c r="BT1645">
        <v>1</v>
      </c>
      <c r="BU1645">
        <v>0</v>
      </c>
    </row>
    <row r="1646" spans="1:75" x14ac:dyDescent="0.25">
      <c r="A1646">
        <v>2449000</v>
      </c>
      <c r="B1646">
        <v>1</v>
      </c>
      <c r="C1646" s="1">
        <v>41395</v>
      </c>
      <c r="D1646">
        <v>1</v>
      </c>
      <c r="E1646">
        <v>24.8</v>
      </c>
      <c r="F1646">
        <v>78.8</v>
      </c>
      <c r="G1646">
        <v>29</v>
      </c>
      <c r="H1646">
        <v>9</v>
      </c>
      <c r="I1646">
        <v>1</v>
      </c>
      <c r="J1646">
        <v>1</v>
      </c>
      <c r="K1646">
        <v>1</v>
      </c>
      <c r="N1646">
        <v>0</v>
      </c>
      <c r="O1646">
        <v>0</v>
      </c>
      <c r="P1646">
        <v>0</v>
      </c>
      <c r="Q1646">
        <v>0</v>
      </c>
      <c r="R1646">
        <v>0</v>
      </c>
      <c r="S1646">
        <v>7.5</v>
      </c>
      <c r="T1646">
        <v>0</v>
      </c>
      <c r="U1646">
        <v>0</v>
      </c>
      <c r="V1646">
        <v>0</v>
      </c>
      <c r="W1646">
        <v>0</v>
      </c>
      <c r="X1646">
        <v>0</v>
      </c>
      <c r="Y1646">
        <v>0</v>
      </c>
      <c r="Z1646">
        <v>0</v>
      </c>
      <c r="AA1646">
        <v>0</v>
      </c>
      <c r="AB1646">
        <v>0</v>
      </c>
      <c r="AC1646">
        <v>2</v>
      </c>
      <c r="AD1646">
        <v>10</v>
      </c>
      <c r="AE1646">
        <v>0.2</v>
      </c>
      <c r="AF1646">
        <v>0</v>
      </c>
      <c r="AG1646">
        <v>0</v>
      </c>
      <c r="AH1646">
        <v>0</v>
      </c>
      <c r="AI1646">
        <v>0</v>
      </c>
      <c r="AJ1646">
        <v>17.3</v>
      </c>
      <c r="AK1646">
        <v>0</v>
      </c>
      <c r="AL1646">
        <v>0.1</v>
      </c>
      <c r="AM1646">
        <v>0</v>
      </c>
      <c r="AN1646">
        <v>0</v>
      </c>
      <c r="AO1646">
        <v>3.7</v>
      </c>
      <c r="AP1646">
        <v>24.8</v>
      </c>
      <c r="AQ1646">
        <v>13.2</v>
      </c>
      <c r="AR1646">
        <v>0</v>
      </c>
      <c r="AS1646">
        <v>1</v>
      </c>
      <c r="AT1646">
        <v>1</v>
      </c>
      <c r="AU1646">
        <v>1</v>
      </c>
      <c r="AV1646">
        <v>1</v>
      </c>
      <c r="AW1646">
        <v>1</v>
      </c>
      <c r="AX1646">
        <v>1</v>
      </c>
      <c r="AY1646">
        <v>1</v>
      </c>
      <c r="AZ1646">
        <v>1</v>
      </c>
      <c r="BA1646">
        <v>1</v>
      </c>
      <c r="BB1646">
        <v>1</v>
      </c>
      <c r="BC1646">
        <v>1</v>
      </c>
      <c r="BD1646">
        <v>1</v>
      </c>
      <c r="BE1646">
        <v>1</v>
      </c>
      <c r="BF1646">
        <v>1</v>
      </c>
      <c r="BG1646">
        <v>1</v>
      </c>
      <c r="BH1646">
        <v>1</v>
      </c>
      <c r="BI1646">
        <v>1</v>
      </c>
      <c r="BJ1646">
        <v>1</v>
      </c>
      <c r="BK1646">
        <v>1</v>
      </c>
      <c r="BL1646">
        <v>1</v>
      </c>
      <c r="BM1646">
        <v>1</v>
      </c>
      <c r="BN1646">
        <v>1</v>
      </c>
      <c r="BO1646">
        <v>1</v>
      </c>
      <c r="BP1646">
        <v>1</v>
      </c>
      <c r="BQ1646">
        <v>1</v>
      </c>
      <c r="BR1646">
        <v>1</v>
      </c>
      <c r="BS1646">
        <v>1</v>
      </c>
      <c r="BT1646">
        <v>1</v>
      </c>
      <c r="BU1646">
        <v>1</v>
      </c>
      <c r="BV1646">
        <v>1</v>
      </c>
      <c r="BW1646">
        <v>1</v>
      </c>
    </row>
    <row r="1647" spans="1:75" x14ac:dyDescent="0.25">
      <c r="A1647">
        <v>2449000</v>
      </c>
      <c r="B1647">
        <v>1</v>
      </c>
      <c r="C1647" s="1">
        <v>41548</v>
      </c>
      <c r="D1647">
        <v>1</v>
      </c>
      <c r="E1647">
        <v>23.1</v>
      </c>
      <c r="F1647">
        <v>94.6</v>
      </c>
      <c r="G1647">
        <v>4</v>
      </c>
      <c r="H1647">
        <v>8</v>
      </c>
      <c r="I1647">
        <v>1</v>
      </c>
      <c r="J1647">
        <v>1</v>
      </c>
      <c r="K1647">
        <v>1</v>
      </c>
      <c r="N1647">
        <v>18.899999999999999</v>
      </c>
      <c r="O1647">
        <v>8.3000000000000007</v>
      </c>
      <c r="P1647">
        <v>14.2</v>
      </c>
      <c r="Q1647">
        <v>23.1</v>
      </c>
      <c r="R1647">
        <v>0</v>
      </c>
      <c r="S1647">
        <v>0</v>
      </c>
      <c r="T1647">
        <v>0</v>
      </c>
      <c r="U1647">
        <v>0</v>
      </c>
      <c r="V1647">
        <v>0</v>
      </c>
      <c r="W1647">
        <v>0</v>
      </c>
      <c r="X1647">
        <v>0</v>
      </c>
      <c r="Y1647">
        <v>0</v>
      </c>
      <c r="Z1647">
        <v>0</v>
      </c>
      <c r="AA1647">
        <v>0</v>
      </c>
      <c r="AB1647">
        <v>0</v>
      </c>
      <c r="AC1647">
        <v>0</v>
      </c>
      <c r="AD1647">
        <v>13.5</v>
      </c>
      <c r="AE1647">
        <v>0</v>
      </c>
      <c r="AF1647">
        <v>0</v>
      </c>
      <c r="AG1647">
        <v>0</v>
      </c>
      <c r="AH1647">
        <v>0</v>
      </c>
      <c r="AI1647">
        <v>2.5</v>
      </c>
      <c r="AJ1647">
        <v>0</v>
      </c>
      <c r="AK1647">
        <v>0</v>
      </c>
      <c r="AL1647">
        <v>8.9</v>
      </c>
      <c r="AM1647">
        <v>0</v>
      </c>
      <c r="AN1647">
        <v>5.2</v>
      </c>
      <c r="AO1647">
        <v>0</v>
      </c>
      <c r="AP1647">
        <v>0</v>
      </c>
      <c r="AQ1647">
        <v>0</v>
      </c>
      <c r="AR1647">
        <v>0</v>
      </c>
      <c r="AS1647">
        <v>1</v>
      </c>
      <c r="AT1647">
        <v>1</v>
      </c>
      <c r="AU1647">
        <v>1</v>
      </c>
      <c r="AV1647">
        <v>1</v>
      </c>
      <c r="AW1647">
        <v>1</v>
      </c>
      <c r="AX1647">
        <v>1</v>
      </c>
      <c r="AY1647">
        <v>1</v>
      </c>
      <c r="AZ1647">
        <v>1</v>
      </c>
      <c r="BA1647">
        <v>1</v>
      </c>
      <c r="BB1647">
        <v>1</v>
      </c>
      <c r="BC1647">
        <v>1</v>
      </c>
      <c r="BD1647">
        <v>1</v>
      </c>
      <c r="BE1647">
        <v>1</v>
      </c>
      <c r="BF1647">
        <v>1</v>
      </c>
      <c r="BG1647">
        <v>1</v>
      </c>
      <c r="BH1647">
        <v>1</v>
      </c>
      <c r="BI1647">
        <v>1</v>
      </c>
      <c r="BJ1647">
        <v>1</v>
      </c>
      <c r="BK1647">
        <v>1</v>
      </c>
      <c r="BL1647">
        <v>1</v>
      </c>
      <c r="BM1647">
        <v>1</v>
      </c>
      <c r="BN1647">
        <v>1</v>
      </c>
      <c r="BO1647">
        <v>1</v>
      </c>
      <c r="BP1647">
        <v>1</v>
      </c>
      <c r="BQ1647">
        <v>1</v>
      </c>
      <c r="BR1647">
        <v>1</v>
      </c>
      <c r="BS1647">
        <v>1</v>
      </c>
      <c r="BT1647">
        <v>1</v>
      </c>
      <c r="BU1647">
        <v>1</v>
      </c>
      <c r="BV1647">
        <v>1</v>
      </c>
      <c r="BW1647">
        <v>1</v>
      </c>
    </row>
    <row r="1648" spans="1:75" x14ac:dyDescent="0.25">
      <c r="A1648">
        <v>2449000</v>
      </c>
      <c r="B1648">
        <v>1</v>
      </c>
      <c r="C1648" s="1">
        <v>41609</v>
      </c>
      <c r="D1648">
        <v>1</v>
      </c>
      <c r="E1648">
        <v>14.5</v>
      </c>
      <c r="F1648">
        <v>35</v>
      </c>
      <c r="G1648">
        <v>6</v>
      </c>
      <c r="H1648">
        <v>6</v>
      </c>
      <c r="I1648">
        <v>1</v>
      </c>
      <c r="J1648">
        <v>1</v>
      </c>
      <c r="K1648">
        <v>1</v>
      </c>
      <c r="N1648">
        <v>0</v>
      </c>
      <c r="O1648">
        <v>0</v>
      </c>
      <c r="P1648">
        <v>0</v>
      </c>
      <c r="Q1648">
        <v>0</v>
      </c>
      <c r="R1648">
        <v>0</v>
      </c>
      <c r="S1648">
        <v>14.5</v>
      </c>
      <c r="T1648">
        <v>0</v>
      </c>
      <c r="U1648">
        <v>10.8</v>
      </c>
      <c r="V1648">
        <v>0</v>
      </c>
      <c r="W1648">
        <v>0</v>
      </c>
      <c r="X1648">
        <v>0</v>
      </c>
      <c r="Y1648">
        <v>0.3</v>
      </c>
      <c r="Z1648">
        <v>0</v>
      </c>
      <c r="AA1648">
        <v>0</v>
      </c>
      <c r="AB1648">
        <v>0</v>
      </c>
      <c r="AC1648">
        <v>1.4</v>
      </c>
      <c r="AD1648">
        <v>0</v>
      </c>
      <c r="AE1648">
        <v>0</v>
      </c>
      <c r="AF1648">
        <v>0</v>
      </c>
      <c r="AG1648">
        <v>0</v>
      </c>
      <c r="AH1648">
        <v>0</v>
      </c>
      <c r="AI1648">
        <v>0</v>
      </c>
      <c r="AJ1648">
        <v>0</v>
      </c>
      <c r="AK1648">
        <v>0</v>
      </c>
      <c r="AL1648">
        <v>0</v>
      </c>
      <c r="AM1648">
        <v>0</v>
      </c>
      <c r="AN1648">
        <v>0</v>
      </c>
      <c r="AO1648">
        <v>0</v>
      </c>
      <c r="AP1648">
        <v>3.2</v>
      </c>
      <c r="AQ1648">
        <v>4.8</v>
      </c>
      <c r="AR1648">
        <v>0</v>
      </c>
      <c r="AS1648">
        <v>1</v>
      </c>
      <c r="AT1648">
        <v>1</v>
      </c>
      <c r="AU1648">
        <v>1</v>
      </c>
      <c r="AV1648">
        <v>1</v>
      </c>
      <c r="AW1648">
        <v>1</v>
      </c>
      <c r="AX1648">
        <v>1</v>
      </c>
      <c r="AY1648">
        <v>1</v>
      </c>
      <c r="AZ1648">
        <v>1</v>
      </c>
      <c r="BA1648">
        <v>1</v>
      </c>
      <c r="BB1648">
        <v>1</v>
      </c>
      <c r="BC1648">
        <v>1</v>
      </c>
      <c r="BD1648">
        <v>1</v>
      </c>
      <c r="BE1648">
        <v>1</v>
      </c>
      <c r="BF1648">
        <v>1</v>
      </c>
      <c r="BG1648">
        <v>1</v>
      </c>
      <c r="BH1648">
        <v>1</v>
      </c>
      <c r="BI1648">
        <v>1</v>
      </c>
      <c r="BJ1648">
        <v>1</v>
      </c>
      <c r="BK1648">
        <v>1</v>
      </c>
      <c r="BL1648">
        <v>1</v>
      </c>
      <c r="BM1648">
        <v>1</v>
      </c>
      <c r="BN1648">
        <v>1</v>
      </c>
      <c r="BO1648">
        <v>1</v>
      </c>
      <c r="BP1648">
        <v>1</v>
      </c>
      <c r="BQ1648">
        <v>1</v>
      </c>
      <c r="BR1648">
        <v>1</v>
      </c>
      <c r="BS1648">
        <v>1</v>
      </c>
      <c r="BT1648">
        <v>1</v>
      </c>
      <c r="BU1648">
        <v>1</v>
      </c>
      <c r="BV1648">
        <v>1</v>
      </c>
      <c r="BW1648">
        <v>1</v>
      </c>
    </row>
    <row r="1649" spans="1:75" x14ac:dyDescent="0.25">
      <c r="A1649">
        <v>2449000</v>
      </c>
      <c r="B1649">
        <v>1</v>
      </c>
      <c r="C1649" s="1">
        <v>41518</v>
      </c>
      <c r="D1649">
        <v>1</v>
      </c>
      <c r="E1649">
        <v>29.7</v>
      </c>
      <c r="F1649">
        <v>135.6</v>
      </c>
      <c r="G1649">
        <v>18</v>
      </c>
      <c r="H1649">
        <v>10</v>
      </c>
      <c r="I1649">
        <v>1</v>
      </c>
      <c r="J1649">
        <v>1</v>
      </c>
      <c r="K1649">
        <v>1</v>
      </c>
      <c r="N1649">
        <v>0</v>
      </c>
      <c r="O1649">
        <v>0</v>
      </c>
      <c r="P1649">
        <v>0</v>
      </c>
      <c r="Q1649">
        <v>13</v>
      </c>
      <c r="R1649">
        <v>1.3</v>
      </c>
      <c r="S1649">
        <v>0</v>
      </c>
      <c r="T1649">
        <v>0</v>
      </c>
      <c r="U1649">
        <v>0</v>
      </c>
      <c r="V1649">
        <v>0</v>
      </c>
      <c r="W1649">
        <v>0</v>
      </c>
      <c r="X1649">
        <v>0</v>
      </c>
      <c r="Y1649">
        <v>0</v>
      </c>
      <c r="Z1649">
        <v>0</v>
      </c>
      <c r="AA1649">
        <v>0</v>
      </c>
      <c r="AB1649">
        <v>0</v>
      </c>
      <c r="AC1649">
        <v>0</v>
      </c>
      <c r="AD1649">
        <v>16.100000000000001</v>
      </c>
      <c r="AE1649">
        <v>29.7</v>
      </c>
      <c r="AF1649">
        <v>0</v>
      </c>
      <c r="AG1649">
        <v>1.5</v>
      </c>
      <c r="AH1649">
        <v>0</v>
      </c>
      <c r="AI1649">
        <v>25.9</v>
      </c>
      <c r="AJ1649">
        <v>25.9</v>
      </c>
      <c r="AK1649">
        <v>3.9</v>
      </c>
      <c r="AL1649">
        <v>4.0999999999999996</v>
      </c>
      <c r="AM1649">
        <v>0</v>
      </c>
      <c r="AN1649">
        <v>0</v>
      </c>
      <c r="AO1649">
        <v>0</v>
      </c>
      <c r="AP1649">
        <v>14.2</v>
      </c>
      <c r="AQ1649">
        <v>0</v>
      </c>
      <c r="AS1649">
        <v>1</v>
      </c>
      <c r="AT1649">
        <v>1</v>
      </c>
      <c r="AU1649">
        <v>1</v>
      </c>
      <c r="AV1649">
        <v>1</v>
      </c>
      <c r="AW1649">
        <v>1</v>
      </c>
      <c r="AX1649">
        <v>1</v>
      </c>
      <c r="AY1649">
        <v>1</v>
      </c>
      <c r="AZ1649">
        <v>1</v>
      </c>
      <c r="BA1649">
        <v>1</v>
      </c>
      <c r="BB1649">
        <v>1</v>
      </c>
      <c r="BC1649">
        <v>1</v>
      </c>
      <c r="BD1649">
        <v>1</v>
      </c>
      <c r="BE1649">
        <v>1</v>
      </c>
      <c r="BF1649">
        <v>1</v>
      </c>
      <c r="BG1649">
        <v>1</v>
      </c>
      <c r="BH1649">
        <v>1</v>
      </c>
      <c r="BI1649">
        <v>1</v>
      </c>
      <c r="BJ1649">
        <v>1</v>
      </c>
      <c r="BK1649">
        <v>1</v>
      </c>
      <c r="BL1649">
        <v>1</v>
      </c>
      <c r="BM1649">
        <v>1</v>
      </c>
      <c r="BN1649">
        <v>1</v>
      </c>
      <c r="BO1649">
        <v>1</v>
      </c>
      <c r="BP1649">
        <v>1</v>
      </c>
      <c r="BQ1649">
        <v>1</v>
      </c>
      <c r="BR1649">
        <v>1</v>
      </c>
      <c r="BS1649">
        <v>1</v>
      </c>
      <c r="BT1649">
        <v>1</v>
      </c>
      <c r="BU1649">
        <v>1</v>
      </c>
      <c r="BV1649">
        <v>1</v>
      </c>
      <c r="BW1649">
        <v>0</v>
      </c>
    </row>
    <row r="1650" spans="1:75" x14ac:dyDescent="0.25">
      <c r="A1650">
        <v>2449000</v>
      </c>
      <c r="B1650">
        <v>1</v>
      </c>
      <c r="C1650" s="1">
        <v>41579</v>
      </c>
      <c r="D1650">
        <v>1</v>
      </c>
      <c r="E1650">
        <v>51.4</v>
      </c>
      <c r="F1650">
        <v>129.9</v>
      </c>
      <c r="G1650">
        <v>17</v>
      </c>
      <c r="H1650">
        <v>10</v>
      </c>
      <c r="I1650">
        <v>1</v>
      </c>
      <c r="J1650">
        <v>1</v>
      </c>
      <c r="K1650">
        <v>1</v>
      </c>
      <c r="N1650">
        <v>0</v>
      </c>
      <c r="O1650">
        <v>0</v>
      </c>
      <c r="P1650">
        <v>0</v>
      </c>
      <c r="Q1650">
        <v>14.8</v>
      </c>
      <c r="R1650">
        <v>0.2</v>
      </c>
      <c r="S1650">
        <v>0</v>
      </c>
      <c r="T1650">
        <v>0</v>
      </c>
      <c r="U1650">
        <v>1.4</v>
      </c>
      <c r="V1650">
        <v>0</v>
      </c>
      <c r="W1650">
        <v>0</v>
      </c>
      <c r="X1650">
        <v>0</v>
      </c>
      <c r="Y1650">
        <v>0</v>
      </c>
      <c r="Z1650">
        <v>0</v>
      </c>
      <c r="AA1650">
        <v>0</v>
      </c>
      <c r="AB1650">
        <v>0</v>
      </c>
      <c r="AC1650">
        <v>0</v>
      </c>
      <c r="AD1650">
        <v>51.4</v>
      </c>
      <c r="AE1650">
        <v>0</v>
      </c>
      <c r="AF1650">
        <v>0</v>
      </c>
      <c r="AG1650">
        <v>0</v>
      </c>
      <c r="AH1650">
        <v>4.4000000000000004</v>
      </c>
      <c r="AI1650">
        <v>0</v>
      </c>
      <c r="AJ1650">
        <v>22.6</v>
      </c>
      <c r="AK1650">
        <v>0</v>
      </c>
      <c r="AL1650">
        <v>2</v>
      </c>
      <c r="AM1650">
        <v>9.8000000000000007</v>
      </c>
      <c r="AN1650">
        <v>2.7</v>
      </c>
      <c r="AO1650">
        <v>0</v>
      </c>
      <c r="AP1650">
        <v>20.6</v>
      </c>
      <c r="AQ1650">
        <v>0</v>
      </c>
      <c r="AS1650">
        <v>1</v>
      </c>
      <c r="AT1650">
        <v>1</v>
      </c>
      <c r="AU1650">
        <v>1</v>
      </c>
      <c r="AV1650">
        <v>1</v>
      </c>
      <c r="AW1650">
        <v>1</v>
      </c>
      <c r="AX1650">
        <v>1</v>
      </c>
      <c r="AY1650">
        <v>1</v>
      </c>
      <c r="AZ1650">
        <v>1</v>
      </c>
      <c r="BA1650">
        <v>1</v>
      </c>
      <c r="BB1650">
        <v>1</v>
      </c>
      <c r="BC1650">
        <v>1</v>
      </c>
      <c r="BD1650">
        <v>1</v>
      </c>
      <c r="BE1650">
        <v>1</v>
      </c>
      <c r="BF1650">
        <v>1</v>
      </c>
      <c r="BG1650">
        <v>1</v>
      </c>
      <c r="BH1650">
        <v>1</v>
      </c>
      <c r="BI1650">
        <v>1</v>
      </c>
      <c r="BJ1650">
        <v>1</v>
      </c>
      <c r="BK1650">
        <v>1</v>
      </c>
      <c r="BL1650">
        <v>1</v>
      </c>
      <c r="BM1650">
        <v>1</v>
      </c>
      <c r="BN1650">
        <v>1</v>
      </c>
      <c r="BO1650">
        <v>1</v>
      </c>
      <c r="BP1650">
        <v>1</v>
      </c>
      <c r="BQ1650">
        <v>1</v>
      </c>
      <c r="BR1650">
        <v>1</v>
      </c>
      <c r="BS1650">
        <v>1</v>
      </c>
      <c r="BT1650">
        <v>1</v>
      </c>
      <c r="BU1650">
        <v>1</v>
      </c>
      <c r="BV1650">
        <v>1</v>
      </c>
      <c r="BW1650">
        <v>0</v>
      </c>
    </row>
    <row r="1651" spans="1:75" x14ac:dyDescent="0.25">
      <c r="A1651">
        <v>2449000</v>
      </c>
      <c r="B1651">
        <v>1</v>
      </c>
      <c r="C1651" s="1">
        <v>41821</v>
      </c>
      <c r="D1651">
        <v>1</v>
      </c>
      <c r="E1651">
        <v>12</v>
      </c>
      <c r="F1651">
        <v>19</v>
      </c>
      <c r="G1651">
        <v>25</v>
      </c>
      <c r="H1651">
        <v>2</v>
      </c>
      <c r="I1651">
        <v>1</v>
      </c>
      <c r="J1651">
        <v>1</v>
      </c>
      <c r="K1651">
        <v>1</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7</v>
      </c>
      <c r="AG1651">
        <v>0</v>
      </c>
      <c r="AH1651">
        <v>0</v>
      </c>
      <c r="AI1651">
        <v>0</v>
      </c>
      <c r="AJ1651">
        <v>0</v>
      </c>
      <c r="AK1651">
        <v>0</v>
      </c>
      <c r="AL1651">
        <v>12</v>
      </c>
      <c r="AM1651">
        <v>0</v>
      </c>
      <c r="AN1651">
        <v>0</v>
      </c>
      <c r="AO1651">
        <v>0</v>
      </c>
      <c r="AP1651">
        <v>0</v>
      </c>
      <c r="AQ1651">
        <v>0</v>
      </c>
      <c r="AR1651">
        <v>0</v>
      </c>
      <c r="AS1651">
        <v>1</v>
      </c>
      <c r="AT1651">
        <v>1</v>
      </c>
      <c r="AU1651">
        <v>1</v>
      </c>
      <c r="AV1651">
        <v>1</v>
      </c>
      <c r="AW1651">
        <v>1</v>
      </c>
      <c r="AX1651">
        <v>1</v>
      </c>
      <c r="AY1651">
        <v>1</v>
      </c>
      <c r="AZ1651">
        <v>1</v>
      </c>
      <c r="BA1651">
        <v>1</v>
      </c>
      <c r="BB1651">
        <v>1</v>
      </c>
      <c r="BC1651">
        <v>1</v>
      </c>
      <c r="BD1651">
        <v>1</v>
      </c>
      <c r="BE1651">
        <v>1</v>
      </c>
      <c r="BF1651">
        <v>1</v>
      </c>
      <c r="BG1651">
        <v>1</v>
      </c>
      <c r="BH1651">
        <v>1</v>
      </c>
      <c r="BI1651">
        <v>1</v>
      </c>
      <c r="BJ1651">
        <v>1</v>
      </c>
      <c r="BK1651">
        <v>1</v>
      </c>
      <c r="BL1651">
        <v>1</v>
      </c>
      <c r="BM1651">
        <v>1</v>
      </c>
      <c r="BN1651">
        <v>1</v>
      </c>
      <c r="BO1651">
        <v>1</v>
      </c>
      <c r="BP1651">
        <v>1</v>
      </c>
      <c r="BQ1651">
        <v>1</v>
      </c>
      <c r="BR1651">
        <v>1</v>
      </c>
      <c r="BS1651">
        <v>1</v>
      </c>
      <c r="BT1651">
        <v>1</v>
      </c>
      <c r="BU1651">
        <v>1</v>
      </c>
      <c r="BV1651">
        <v>1</v>
      </c>
      <c r="BW1651">
        <v>1</v>
      </c>
    </row>
    <row r="1652" spans="1:75" x14ac:dyDescent="0.25">
      <c r="A1652">
        <v>2449000</v>
      </c>
      <c r="B1652">
        <v>1</v>
      </c>
      <c r="C1652" s="1">
        <v>41852</v>
      </c>
      <c r="D1652">
        <v>1</v>
      </c>
      <c r="E1652">
        <v>32.299999999999997</v>
      </c>
      <c r="F1652">
        <v>56.5</v>
      </c>
      <c r="G1652">
        <v>18</v>
      </c>
      <c r="H1652">
        <v>3</v>
      </c>
      <c r="I1652">
        <v>1</v>
      </c>
      <c r="J1652">
        <v>1</v>
      </c>
      <c r="K1652">
        <v>1</v>
      </c>
      <c r="N1652">
        <v>0</v>
      </c>
      <c r="O1652">
        <v>0</v>
      </c>
      <c r="P1652">
        <v>0</v>
      </c>
      <c r="Q1652">
        <v>0</v>
      </c>
      <c r="R1652">
        <v>0</v>
      </c>
      <c r="S1652">
        <v>0</v>
      </c>
      <c r="T1652">
        <v>0</v>
      </c>
      <c r="U1652">
        <v>0</v>
      </c>
      <c r="V1652">
        <v>0</v>
      </c>
      <c r="W1652">
        <v>0</v>
      </c>
      <c r="X1652">
        <v>0</v>
      </c>
      <c r="Y1652">
        <v>0</v>
      </c>
      <c r="Z1652">
        <v>0</v>
      </c>
      <c r="AA1652">
        <v>0.7</v>
      </c>
      <c r="AB1652">
        <v>0</v>
      </c>
      <c r="AC1652">
        <v>0</v>
      </c>
      <c r="AD1652">
        <v>0</v>
      </c>
      <c r="AE1652">
        <v>32.299999999999997</v>
      </c>
      <c r="AF1652">
        <v>0</v>
      </c>
      <c r="AG1652">
        <v>0</v>
      </c>
      <c r="AH1652">
        <v>0</v>
      </c>
      <c r="AI1652">
        <v>0</v>
      </c>
      <c r="AJ1652">
        <v>0</v>
      </c>
      <c r="AK1652">
        <v>0</v>
      </c>
      <c r="AL1652">
        <v>0</v>
      </c>
      <c r="AM1652">
        <v>0</v>
      </c>
      <c r="AN1652">
        <v>0</v>
      </c>
      <c r="AO1652">
        <v>0</v>
      </c>
      <c r="AP1652">
        <v>0</v>
      </c>
      <c r="AQ1652">
        <v>0</v>
      </c>
      <c r="AR1652">
        <v>23.5</v>
      </c>
      <c r="AS1652">
        <v>1</v>
      </c>
      <c r="AT1652">
        <v>1</v>
      </c>
      <c r="AU1652">
        <v>1</v>
      </c>
      <c r="AV1652">
        <v>1</v>
      </c>
      <c r="AW1652">
        <v>1</v>
      </c>
      <c r="AX1652">
        <v>1</v>
      </c>
      <c r="AY1652">
        <v>1</v>
      </c>
      <c r="AZ1652">
        <v>1</v>
      </c>
      <c r="BA1652">
        <v>1</v>
      </c>
      <c r="BB1652">
        <v>1</v>
      </c>
      <c r="BC1652">
        <v>1</v>
      </c>
      <c r="BD1652">
        <v>1</v>
      </c>
      <c r="BE1652">
        <v>1</v>
      </c>
      <c r="BF1652">
        <v>1</v>
      </c>
      <c r="BG1652">
        <v>1</v>
      </c>
      <c r="BH1652">
        <v>1</v>
      </c>
      <c r="BI1652">
        <v>1</v>
      </c>
      <c r="BJ1652">
        <v>1</v>
      </c>
      <c r="BK1652">
        <v>1</v>
      </c>
      <c r="BL1652">
        <v>1</v>
      </c>
      <c r="BM1652">
        <v>1</v>
      </c>
      <c r="BN1652">
        <v>1</v>
      </c>
      <c r="BO1652">
        <v>1</v>
      </c>
      <c r="BP1652">
        <v>1</v>
      </c>
      <c r="BQ1652">
        <v>1</v>
      </c>
      <c r="BR1652">
        <v>1</v>
      </c>
      <c r="BS1652">
        <v>1</v>
      </c>
      <c r="BT1652">
        <v>1</v>
      </c>
      <c r="BU1652">
        <v>1</v>
      </c>
      <c r="BV1652">
        <v>1</v>
      </c>
      <c r="BW1652">
        <v>1</v>
      </c>
    </row>
    <row r="1653" spans="1:75" x14ac:dyDescent="0.25">
      <c r="A1653">
        <v>2449000</v>
      </c>
      <c r="B1653">
        <v>1</v>
      </c>
      <c r="C1653" s="1">
        <v>41640</v>
      </c>
      <c r="D1653">
        <v>1</v>
      </c>
      <c r="E1653">
        <v>36.799999999999997</v>
      </c>
      <c r="F1653">
        <v>106.8</v>
      </c>
      <c r="G1653">
        <v>13</v>
      </c>
      <c r="H1653">
        <v>9</v>
      </c>
      <c r="I1653">
        <v>1</v>
      </c>
      <c r="J1653">
        <v>1</v>
      </c>
      <c r="K1653">
        <v>1</v>
      </c>
      <c r="N1653">
        <v>4.3</v>
      </c>
      <c r="O1653">
        <v>0</v>
      </c>
      <c r="P1653">
        <v>0</v>
      </c>
      <c r="Q1653">
        <v>0</v>
      </c>
      <c r="R1653">
        <v>0</v>
      </c>
      <c r="S1653">
        <v>5.4</v>
      </c>
      <c r="T1653">
        <v>0</v>
      </c>
      <c r="U1653">
        <v>0</v>
      </c>
      <c r="V1653">
        <v>0.8</v>
      </c>
      <c r="W1653">
        <v>0</v>
      </c>
      <c r="X1653">
        <v>0</v>
      </c>
      <c r="Y1653">
        <v>0</v>
      </c>
      <c r="Z1653">
        <v>36.799999999999997</v>
      </c>
      <c r="AA1653">
        <v>0.8</v>
      </c>
      <c r="AB1653">
        <v>0</v>
      </c>
      <c r="AC1653">
        <v>0</v>
      </c>
      <c r="AD1653">
        <v>26.1</v>
      </c>
      <c r="AE1653">
        <v>0</v>
      </c>
      <c r="AF1653">
        <v>0</v>
      </c>
      <c r="AG1653">
        <v>0</v>
      </c>
      <c r="AH1653">
        <v>0</v>
      </c>
      <c r="AI1653">
        <v>0</v>
      </c>
      <c r="AJ1653">
        <v>17.3</v>
      </c>
      <c r="AK1653">
        <v>15</v>
      </c>
      <c r="AL1653">
        <v>0</v>
      </c>
      <c r="AM1653">
        <v>0.3</v>
      </c>
      <c r="AN1653">
        <v>0</v>
      </c>
      <c r="AO1653">
        <v>0</v>
      </c>
      <c r="AP1653">
        <v>0</v>
      </c>
      <c r="AQ1653">
        <v>0</v>
      </c>
      <c r="AR1653">
        <v>0</v>
      </c>
      <c r="AS1653">
        <v>1</v>
      </c>
      <c r="AT1653">
        <v>1</v>
      </c>
      <c r="AU1653">
        <v>1</v>
      </c>
      <c r="AV1653">
        <v>1</v>
      </c>
      <c r="AW1653">
        <v>1</v>
      </c>
      <c r="AX1653">
        <v>1</v>
      </c>
      <c r="AY1653">
        <v>1</v>
      </c>
      <c r="AZ1653">
        <v>1</v>
      </c>
      <c r="BA1653">
        <v>1</v>
      </c>
      <c r="BB1653">
        <v>1</v>
      </c>
      <c r="BC1653">
        <v>1</v>
      </c>
      <c r="BD1653">
        <v>1</v>
      </c>
      <c r="BE1653">
        <v>1</v>
      </c>
      <c r="BF1653">
        <v>1</v>
      </c>
      <c r="BG1653">
        <v>1</v>
      </c>
      <c r="BH1653">
        <v>1</v>
      </c>
      <c r="BI1653">
        <v>1</v>
      </c>
      <c r="BJ1653">
        <v>1</v>
      </c>
      <c r="BK1653">
        <v>1</v>
      </c>
      <c r="BL1653">
        <v>1</v>
      </c>
      <c r="BM1653">
        <v>1</v>
      </c>
      <c r="BN1653">
        <v>1</v>
      </c>
      <c r="BO1653">
        <v>1</v>
      </c>
      <c r="BP1653">
        <v>1</v>
      </c>
      <c r="BQ1653">
        <v>1</v>
      </c>
      <c r="BR1653">
        <v>1</v>
      </c>
      <c r="BS1653">
        <v>1</v>
      </c>
      <c r="BT1653">
        <v>1</v>
      </c>
      <c r="BU1653">
        <v>1</v>
      </c>
      <c r="BV1653">
        <v>1</v>
      </c>
      <c r="BW1653">
        <v>1</v>
      </c>
    </row>
    <row r="1654" spans="1:75" x14ac:dyDescent="0.25">
      <c r="A1654">
        <v>2449000</v>
      </c>
      <c r="B1654">
        <v>1</v>
      </c>
      <c r="C1654" s="1">
        <v>41671</v>
      </c>
      <c r="D1654">
        <v>1</v>
      </c>
      <c r="E1654">
        <v>30</v>
      </c>
      <c r="F1654">
        <v>100.3</v>
      </c>
      <c r="G1654">
        <v>28</v>
      </c>
      <c r="H1654">
        <v>9</v>
      </c>
      <c r="I1654">
        <v>1</v>
      </c>
      <c r="J1654">
        <v>1</v>
      </c>
      <c r="K1654">
        <v>1</v>
      </c>
      <c r="N1654">
        <v>0</v>
      </c>
      <c r="O1654">
        <v>0</v>
      </c>
      <c r="P1654">
        <v>0</v>
      </c>
      <c r="Q1654">
        <v>0</v>
      </c>
      <c r="R1654">
        <v>0.2</v>
      </c>
      <c r="S1654">
        <v>0</v>
      </c>
      <c r="T1654">
        <v>0</v>
      </c>
      <c r="U1654">
        <v>0</v>
      </c>
      <c r="V1654">
        <v>0</v>
      </c>
      <c r="W1654">
        <v>0</v>
      </c>
      <c r="X1654">
        <v>0</v>
      </c>
      <c r="Y1654">
        <v>0</v>
      </c>
      <c r="Z1654">
        <v>0</v>
      </c>
      <c r="AA1654">
        <v>14.2</v>
      </c>
      <c r="AB1654">
        <v>12.1</v>
      </c>
      <c r="AC1654">
        <v>0</v>
      </c>
      <c r="AD1654">
        <v>5.7</v>
      </c>
      <c r="AE1654">
        <v>4.9000000000000004</v>
      </c>
      <c r="AF1654">
        <v>9.6999999999999993</v>
      </c>
      <c r="AG1654">
        <v>0</v>
      </c>
      <c r="AH1654">
        <v>0</v>
      </c>
      <c r="AI1654">
        <v>0</v>
      </c>
      <c r="AJ1654">
        <v>0</v>
      </c>
      <c r="AK1654">
        <v>2</v>
      </c>
      <c r="AL1654">
        <v>0</v>
      </c>
      <c r="AM1654">
        <v>21.5</v>
      </c>
      <c r="AN1654">
        <v>0</v>
      </c>
      <c r="AO1654">
        <v>30</v>
      </c>
      <c r="AS1654">
        <v>1</v>
      </c>
      <c r="AT1654">
        <v>1</v>
      </c>
      <c r="AU1654">
        <v>1</v>
      </c>
      <c r="AV1654">
        <v>1</v>
      </c>
      <c r="AW1654">
        <v>1</v>
      </c>
      <c r="AX1654">
        <v>1</v>
      </c>
      <c r="AY1654">
        <v>1</v>
      </c>
      <c r="AZ1654">
        <v>1</v>
      </c>
      <c r="BA1654">
        <v>1</v>
      </c>
      <c r="BB1654">
        <v>1</v>
      </c>
      <c r="BC1654">
        <v>1</v>
      </c>
      <c r="BD1654">
        <v>1</v>
      </c>
      <c r="BE1654">
        <v>1</v>
      </c>
      <c r="BF1654">
        <v>1</v>
      </c>
      <c r="BG1654">
        <v>1</v>
      </c>
      <c r="BH1654">
        <v>1</v>
      </c>
      <c r="BI1654">
        <v>1</v>
      </c>
      <c r="BJ1654">
        <v>1</v>
      </c>
      <c r="BK1654">
        <v>1</v>
      </c>
      <c r="BL1654">
        <v>1</v>
      </c>
      <c r="BM1654">
        <v>1</v>
      </c>
      <c r="BN1654">
        <v>1</v>
      </c>
      <c r="BO1654">
        <v>1</v>
      </c>
      <c r="BP1654">
        <v>1</v>
      </c>
      <c r="BQ1654">
        <v>1</v>
      </c>
      <c r="BR1654">
        <v>1</v>
      </c>
      <c r="BS1654">
        <v>1</v>
      </c>
      <c r="BT1654">
        <v>1</v>
      </c>
      <c r="BU1654">
        <v>0</v>
      </c>
    </row>
    <row r="1655" spans="1:75" x14ac:dyDescent="0.25">
      <c r="A1655">
        <v>2449000</v>
      </c>
      <c r="B1655">
        <v>1</v>
      </c>
      <c r="C1655" s="1">
        <v>41699</v>
      </c>
      <c r="D1655">
        <v>1</v>
      </c>
      <c r="E1655">
        <v>41.3</v>
      </c>
      <c r="F1655">
        <v>154.1</v>
      </c>
      <c r="G1655">
        <v>12</v>
      </c>
      <c r="H1655">
        <v>10</v>
      </c>
      <c r="I1655">
        <v>1</v>
      </c>
      <c r="J1655">
        <v>1</v>
      </c>
      <c r="K1655">
        <v>1</v>
      </c>
      <c r="N1655">
        <v>23.1</v>
      </c>
      <c r="O1655">
        <v>0</v>
      </c>
      <c r="P1655">
        <v>0</v>
      </c>
      <c r="Q1655">
        <v>0</v>
      </c>
      <c r="R1655">
        <v>22.1</v>
      </c>
      <c r="S1655">
        <v>0</v>
      </c>
      <c r="T1655">
        <v>0</v>
      </c>
      <c r="U1655">
        <v>0</v>
      </c>
      <c r="V1655">
        <v>0</v>
      </c>
      <c r="W1655">
        <v>0</v>
      </c>
      <c r="X1655">
        <v>0</v>
      </c>
      <c r="Y1655">
        <v>41.3</v>
      </c>
      <c r="Z1655">
        <v>5.6</v>
      </c>
      <c r="AA1655">
        <v>13.3</v>
      </c>
      <c r="AB1655">
        <v>1.2</v>
      </c>
      <c r="AC1655">
        <v>0</v>
      </c>
      <c r="AD1655">
        <v>7.9</v>
      </c>
      <c r="AE1655">
        <v>2</v>
      </c>
      <c r="AF1655">
        <v>0</v>
      </c>
      <c r="AG1655">
        <v>0</v>
      </c>
      <c r="AH1655">
        <v>0</v>
      </c>
      <c r="AI1655">
        <v>20.7</v>
      </c>
      <c r="AJ1655">
        <v>0</v>
      </c>
      <c r="AK1655">
        <v>0</v>
      </c>
      <c r="AL1655">
        <v>0</v>
      </c>
      <c r="AM1655">
        <v>0</v>
      </c>
      <c r="AN1655">
        <v>0</v>
      </c>
      <c r="AO1655">
        <v>0</v>
      </c>
      <c r="AP1655">
        <v>0</v>
      </c>
      <c r="AQ1655">
        <v>0</v>
      </c>
      <c r="AR1655">
        <v>16.899999999999999</v>
      </c>
      <c r="AS1655">
        <v>1</v>
      </c>
      <c r="AT1655">
        <v>1</v>
      </c>
      <c r="AU1655">
        <v>1</v>
      </c>
      <c r="AV1655">
        <v>1</v>
      </c>
      <c r="AW1655">
        <v>1</v>
      </c>
      <c r="AX1655">
        <v>1</v>
      </c>
      <c r="AY1655">
        <v>1</v>
      </c>
      <c r="AZ1655">
        <v>1</v>
      </c>
      <c r="BA1655">
        <v>1</v>
      </c>
      <c r="BB1655">
        <v>1</v>
      </c>
      <c r="BC1655">
        <v>1</v>
      </c>
      <c r="BD1655">
        <v>1</v>
      </c>
      <c r="BE1655">
        <v>1</v>
      </c>
      <c r="BF1655">
        <v>1</v>
      </c>
      <c r="BG1655">
        <v>1</v>
      </c>
      <c r="BH1655">
        <v>1</v>
      </c>
      <c r="BI1655">
        <v>1</v>
      </c>
      <c r="BJ1655">
        <v>1</v>
      </c>
      <c r="BK1655">
        <v>1</v>
      </c>
      <c r="BL1655">
        <v>1</v>
      </c>
      <c r="BM1655">
        <v>1</v>
      </c>
      <c r="BN1655">
        <v>1</v>
      </c>
      <c r="BO1655">
        <v>1</v>
      </c>
      <c r="BP1655">
        <v>1</v>
      </c>
      <c r="BQ1655">
        <v>1</v>
      </c>
      <c r="BR1655">
        <v>1</v>
      </c>
      <c r="BS1655">
        <v>1</v>
      </c>
      <c r="BT1655">
        <v>1</v>
      </c>
      <c r="BU1655">
        <v>1</v>
      </c>
      <c r="BV1655">
        <v>1</v>
      </c>
      <c r="BW1655">
        <v>1</v>
      </c>
    </row>
    <row r="1656" spans="1:75" x14ac:dyDescent="0.25">
      <c r="A1656">
        <v>2449000</v>
      </c>
      <c r="B1656">
        <v>1</v>
      </c>
      <c r="C1656" s="1">
        <v>41730</v>
      </c>
      <c r="D1656">
        <v>1</v>
      </c>
      <c r="E1656">
        <v>6.7</v>
      </c>
      <c r="F1656">
        <v>34.700000000000003</v>
      </c>
      <c r="G1656">
        <v>22</v>
      </c>
      <c r="H1656">
        <v>12</v>
      </c>
      <c r="I1656">
        <v>1</v>
      </c>
      <c r="J1656">
        <v>1</v>
      </c>
      <c r="K1656">
        <v>1</v>
      </c>
      <c r="N1656">
        <v>2.1</v>
      </c>
      <c r="O1656">
        <v>0</v>
      </c>
      <c r="P1656">
        <v>2.2999999999999998</v>
      </c>
      <c r="Q1656">
        <v>2.7</v>
      </c>
      <c r="R1656">
        <v>0</v>
      </c>
      <c r="S1656">
        <v>0</v>
      </c>
      <c r="T1656">
        <v>0</v>
      </c>
      <c r="U1656">
        <v>6.1</v>
      </c>
      <c r="V1656">
        <v>0</v>
      </c>
      <c r="W1656">
        <v>2.5</v>
      </c>
      <c r="X1656">
        <v>0</v>
      </c>
      <c r="Y1656">
        <v>0</v>
      </c>
      <c r="Z1656">
        <v>0</v>
      </c>
      <c r="AA1656">
        <v>4.5</v>
      </c>
      <c r="AB1656">
        <v>1</v>
      </c>
      <c r="AC1656">
        <v>0.8</v>
      </c>
      <c r="AD1656">
        <v>0</v>
      </c>
      <c r="AE1656">
        <v>0</v>
      </c>
      <c r="AF1656">
        <v>0</v>
      </c>
      <c r="AG1656">
        <v>0</v>
      </c>
      <c r="AH1656">
        <v>0</v>
      </c>
      <c r="AI1656">
        <v>6.7</v>
      </c>
      <c r="AJ1656">
        <v>0</v>
      </c>
      <c r="AK1656">
        <v>2</v>
      </c>
      <c r="AL1656">
        <v>0</v>
      </c>
      <c r="AM1656">
        <v>1.5</v>
      </c>
      <c r="AN1656">
        <v>0</v>
      </c>
      <c r="AO1656">
        <v>0</v>
      </c>
      <c r="AP1656">
        <v>2.5</v>
      </c>
      <c r="AQ1656">
        <v>0</v>
      </c>
      <c r="AS1656">
        <v>1</v>
      </c>
      <c r="AT1656">
        <v>1</v>
      </c>
      <c r="AU1656">
        <v>1</v>
      </c>
      <c r="AV1656">
        <v>1</v>
      </c>
      <c r="AW1656">
        <v>1</v>
      </c>
      <c r="AX1656">
        <v>1</v>
      </c>
      <c r="AY1656">
        <v>1</v>
      </c>
      <c r="AZ1656">
        <v>1</v>
      </c>
      <c r="BA1656">
        <v>1</v>
      </c>
      <c r="BB1656">
        <v>1</v>
      </c>
      <c r="BC1656">
        <v>1</v>
      </c>
      <c r="BD1656">
        <v>1</v>
      </c>
      <c r="BE1656">
        <v>1</v>
      </c>
      <c r="BF1656">
        <v>1</v>
      </c>
      <c r="BG1656">
        <v>1</v>
      </c>
      <c r="BH1656">
        <v>1</v>
      </c>
      <c r="BI1656">
        <v>1</v>
      </c>
      <c r="BJ1656">
        <v>1</v>
      </c>
      <c r="BK1656">
        <v>1</v>
      </c>
      <c r="BL1656">
        <v>1</v>
      </c>
      <c r="BM1656">
        <v>1</v>
      </c>
      <c r="BN1656">
        <v>1</v>
      </c>
      <c r="BO1656">
        <v>1</v>
      </c>
      <c r="BP1656">
        <v>1</v>
      </c>
      <c r="BQ1656">
        <v>1</v>
      </c>
      <c r="BR1656">
        <v>1</v>
      </c>
      <c r="BS1656">
        <v>1</v>
      </c>
      <c r="BT1656">
        <v>1</v>
      </c>
      <c r="BU1656">
        <v>1</v>
      </c>
      <c r="BV1656">
        <v>1</v>
      </c>
      <c r="BW1656">
        <v>0</v>
      </c>
    </row>
    <row r="1657" spans="1:75" x14ac:dyDescent="0.25">
      <c r="A1657">
        <v>2449000</v>
      </c>
      <c r="B1657">
        <v>1</v>
      </c>
      <c r="C1657" s="1">
        <v>41760</v>
      </c>
      <c r="D1657">
        <v>1</v>
      </c>
      <c r="E1657">
        <v>31.2</v>
      </c>
      <c r="F1657">
        <v>64.8</v>
      </c>
      <c r="G1657">
        <v>24</v>
      </c>
      <c r="H1657">
        <v>3</v>
      </c>
      <c r="I1657">
        <v>1</v>
      </c>
      <c r="J1657">
        <v>1</v>
      </c>
      <c r="K1657">
        <v>1</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17.5</v>
      </c>
      <c r="AK1657">
        <v>31.2</v>
      </c>
      <c r="AL1657">
        <v>0</v>
      </c>
      <c r="AM1657">
        <v>16.100000000000001</v>
      </c>
      <c r="AN1657">
        <v>0</v>
      </c>
      <c r="AO1657">
        <v>0</v>
      </c>
      <c r="AP1657">
        <v>0</v>
      </c>
      <c r="AQ1657">
        <v>0</v>
      </c>
      <c r="AR1657">
        <v>0</v>
      </c>
      <c r="AS1657">
        <v>1</v>
      </c>
      <c r="AT1657">
        <v>1</v>
      </c>
      <c r="AU1657">
        <v>1</v>
      </c>
      <c r="AV1657">
        <v>1</v>
      </c>
      <c r="AW1657">
        <v>1</v>
      </c>
      <c r="AX1657">
        <v>1</v>
      </c>
      <c r="AY1657">
        <v>1</v>
      </c>
      <c r="AZ1657">
        <v>1</v>
      </c>
      <c r="BA1657">
        <v>1</v>
      </c>
      <c r="BB1657">
        <v>1</v>
      </c>
      <c r="BC1657">
        <v>1</v>
      </c>
      <c r="BD1657">
        <v>1</v>
      </c>
      <c r="BE1657">
        <v>1</v>
      </c>
      <c r="BF1657">
        <v>1</v>
      </c>
      <c r="BG1657">
        <v>1</v>
      </c>
      <c r="BH1657">
        <v>1</v>
      </c>
      <c r="BI1657">
        <v>1</v>
      </c>
      <c r="BJ1657">
        <v>1</v>
      </c>
      <c r="BK1657">
        <v>1</v>
      </c>
      <c r="BL1657">
        <v>1</v>
      </c>
      <c r="BM1657">
        <v>1</v>
      </c>
      <c r="BN1657">
        <v>1</v>
      </c>
      <c r="BO1657">
        <v>1</v>
      </c>
      <c r="BP1657">
        <v>1</v>
      </c>
      <c r="BQ1657">
        <v>1</v>
      </c>
      <c r="BR1657">
        <v>1</v>
      </c>
      <c r="BS1657">
        <v>1</v>
      </c>
      <c r="BT1657">
        <v>1</v>
      </c>
      <c r="BU1657">
        <v>1</v>
      </c>
      <c r="BV1657">
        <v>1</v>
      </c>
      <c r="BW1657">
        <v>1</v>
      </c>
    </row>
    <row r="1658" spans="1:75" x14ac:dyDescent="0.25">
      <c r="A1658">
        <v>2449000</v>
      </c>
      <c r="B1658">
        <v>1</v>
      </c>
      <c r="C1658" s="1">
        <v>41944</v>
      </c>
      <c r="D1658">
        <v>1</v>
      </c>
      <c r="E1658">
        <v>43.4</v>
      </c>
      <c r="F1658">
        <v>128.4</v>
      </c>
      <c r="G1658">
        <v>5</v>
      </c>
      <c r="H1658">
        <v>10</v>
      </c>
      <c r="I1658">
        <v>1</v>
      </c>
      <c r="J1658">
        <v>1</v>
      </c>
      <c r="K1658">
        <v>1</v>
      </c>
      <c r="N1658">
        <v>0</v>
      </c>
      <c r="O1658">
        <v>5.5</v>
      </c>
      <c r="P1658">
        <v>0</v>
      </c>
      <c r="Q1658">
        <v>0</v>
      </c>
      <c r="R1658">
        <v>43.4</v>
      </c>
      <c r="S1658">
        <v>0</v>
      </c>
      <c r="T1658">
        <v>10</v>
      </c>
      <c r="U1658">
        <v>14.8</v>
      </c>
      <c r="V1658">
        <v>0</v>
      </c>
      <c r="W1658">
        <v>0</v>
      </c>
      <c r="X1658">
        <v>0</v>
      </c>
      <c r="Y1658">
        <v>0</v>
      </c>
      <c r="Z1658">
        <v>0</v>
      </c>
      <c r="AA1658">
        <v>6.5</v>
      </c>
      <c r="AB1658">
        <v>11.6</v>
      </c>
      <c r="AC1658">
        <v>0</v>
      </c>
      <c r="AD1658">
        <v>0</v>
      </c>
      <c r="AE1658">
        <v>0</v>
      </c>
      <c r="AF1658">
        <v>0</v>
      </c>
      <c r="AG1658">
        <v>0</v>
      </c>
      <c r="AH1658">
        <v>7.2</v>
      </c>
      <c r="AI1658">
        <v>1.4</v>
      </c>
      <c r="AJ1658">
        <v>14.4</v>
      </c>
      <c r="AK1658">
        <v>0</v>
      </c>
      <c r="AL1658">
        <v>0</v>
      </c>
      <c r="AM1658">
        <v>13.6</v>
      </c>
      <c r="AN1658">
        <v>0</v>
      </c>
      <c r="AO1658">
        <v>0</v>
      </c>
      <c r="AP1658">
        <v>0</v>
      </c>
      <c r="AQ1658">
        <v>0</v>
      </c>
      <c r="AS1658">
        <v>1</v>
      </c>
      <c r="AT1658">
        <v>1</v>
      </c>
      <c r="AU1658">
        <v>1</v>
      </c>
      <c r="AV1658">
        <v>1</v>
      </c>
      <c r="AW1658">
        <v>1</v>
      </c>
      <c r="AX1658">
        <v>1</v>
      </c>
      <c r="AY1658">
        <v>1</v>
      </c>
      <c r="AZ1658">
        <v>1</v>
      </c>
      <c r="BA1658">
        <v>1</v>
      </c>
      <c r="BB1658">
        <v>1</v>
      </c>
      <c r="BC1658">
        <v>1</v>
      </c>
      <c r="BD1658">
        <v>1</v>
      </c>
      <c r="BE1658">
        <v>1</v>
      </c>
      <c r="BF1658">
        <v>1</v>
      </c>
      <c r="BG1658">
        <v>1</v>
      </c>
      <c r="BH1658">
        <v>1</v>
      </c>
      <c r="BI1658">
        <v>1</v>
      </c>
      <c r="BJ1658">
        <v>1</v>
      </c>
      <c r="BK1658">
        <v>1</v>
      </c>
      <c r="BL1658">
        <v>1</v>
      </c>
      <c r="BM1658">
        <v>1</v>
      </c>
      <c r="BN1658">
        <v>1</v>
      </c>
      <c r="BO1658">
        <v>1</v>
      </c>
      <c r="BP1658">
        <v>1</v>
      </c>
      <c r="BQ1658">
        <v>1</v>
      </c>
      <c r="BR1658">
        <v>1</v>
      </c>
      <c r="BS1658">
        <v>1</v>
      </c>
      <c r="BT1658">
        <v>1</v>
      </c>
      <c r="BU1658">
        <v>1</v>
      </c>
      <c r="BV1658">
        <v>1</v>
      </c>
      <c r="BW1658">
        <v>0</v>
      </c>
    </row>
    <row r="1659" spans="1:75" x14ac:dyDescent="0.25">
      <c r="A1659">
        <v>2449000</v>
      </c>
      <c r="B1659">
        <v>1</v>
      </c>
      <c r="C1659" s="1">
        <v>41791</v>
      </c>
      <c r="D1659">
        <v>1</v>
      </c>
      <c r="E1659">
        <v>52.6</v>
      </c>
      <c r="F1659">
        <v>135.6</v>
      </c>
      <c r="G1659">
        <v>7</v>
      </c>
      <c r="H1659">
        <v>6</v>
      </c>
      <c r="I1659">
        <v>1</v>
      </c>
      <c r="J1659">
        <v>1</v>
      </c>
      <c r="K1659">
        <v>1</v>
      </c>
      <c r="N1659">
        <v>37.1</v>
      </c>
      <c r="O1659">
        <v>0</v>
      </c>
      <c r="P1659">
        <v>0</v>
      </c>
      <c r="Q1659">
        <v>0</v>
      </c>
      <c r="R1659">
        <v>0</v>
      </c>
      <c r="S1659">
        <v>19.600000000000001</v>
      </c>
      <c r="T1659">
        <v>52.6</v>
      </c>
      <c r="U1659">
        <v>9.8000000000000007</v>
      </c>
      <c r="V1659">
        <v>2</v>
      </c>
      <c r="W1659">
        <v>0</v>
      </c>
      <c r="X1659">
        <v>0</v>
      </c>
      <c r="Y1659">
        <v>0</v>
      </c>
      <c r="Z1659">
        <v>0</v>
      </c>
      <c r="AA1659">
        <v>0</v>
      </c>
      <c r="AB1659">
        <v>0</v>
      </c>
      <c r="AC1659">
        <v>0</v>
      </c>
      <c r="AD1659">
        <v>0</v>
      </c>
      <c r="AE1659">
        <v>0</v>
      </c>
      <c r="AF1659">
        <v>14.5</v>
      </c>
      <c r="AG1659">
        <v>0</v>
      </c>
      <c r="AH1659">
        <v>0</v>
      </c>
      <c r="AI1659">
        <v>0</v>
      </c>
      <c r="AJ1659">
        <v>0</v>
      </c>
      <c r="AK1659">
        <v>0</v>
      </c>
      <c r="AL1659">
        <v>0</v>
      </c>
      <c r="AM1659">
        <v>0</v>
      </c>
      <c r="AN1659">
        <v>0</v>
      </c>
      <c r="AO1659">
        <v>0</v>
      </c>
      <c r="AP1659">
        <v>0</v>
      </c>
      <c r="AQ1659">
        <v>0</v>
      </c>
      <c r="AS1659">
        <v>1</v>
      </c>
      <c r="AT1659">
        <v>1</v>
      </c>
      <c r="AU1659">
        <v>1</v>
      </c>
      <c r="AV1659">
        <v>1</v>
      </c>
      <c r="AW1659">
        <v>1</v>
      </c>
      <c r="AX1659">
        <v>1</v>
      </c>
      <c r="AY1659">
        <v>1</v>
      </c>
      <c r="AZ1659">
        <v>1</v>
      </c>
      <c r="BA1659">
        <v>1</v>
      </c>
      <c r="BB1659">
        <v>1</v>
      </c>
      <c r="BC1659">
        <v>1</v>
      </c>
      <c r="BD1659">
        <v>1</v>
      </c>
      <c r="BE1659">
        <v>1</v>
      </c>
      <c r="BF1659">
        <v>1</v>
      </c>
      <c r="BG1659">
        <v>1</v>
      </c>
      <c r="BH1659">
        <v>1</v>
      </c>
      <c r="BI1659">
        <v>1</v>
      </c>
      <c r="BJ1659">
        <v>1</v>
      </c>
      <c r="BK1659">
        <v>1</v>
      </c>
      <c r="BL1659">
        <v>1</v>
      </c>
      <c r="BM1659">
        <v>1</v>
      </c>
      <c r="BN1659">
        <v>1</v>
      </c>
      <c r="BO1659">
        <v>1</v>
      </c>
      <c r="BP1659">
        <v>1</v>
      </c>
      <c r="BQ1659">
        <v>1</v>
      </c>
      <c r="BR1659">
        <v>1</v>
      </c>
      <c r="BS1659">
        <v>1</v>
      </c>
      <c r="BT1659">
        <v>1</v>
      </c>
      <c r="BU1659">
        <v>1</v>
      </c>
      <c r="BV1659">
        <v>1</v>
      </c>
      <c r="BW1659">
        <v>0</v>
      </c>
    </row>
    <row r="1660" spans="1:75" x14ac:dyDescent="0.25">
      <c r="A1660">
        <v>2449000</v>
      </c>
      <c r="B1660">
        <v>1</v>
      </c>
      <c r="C1660" s="1">
        <v>41913</v>
      </c>
      <c r="D1660">
        <v>1</v>
      </c>
      <c r="E1660">
        <v>10.3</v>
      </c>
      <c r="F1660">
        <v>21.4</v>
      </c>
      <c r="G1660">
        <v>2</v>
      </c>
      <c r="H1660">
        <v>5</v>
      </c>
      <c r="I1660">
        <v>1</v>
      </c>
      <c r="J1660">
        <v>1</v>
      </c>
      <c r="K1660">
        <v>1</v>
      </c>
      <c r="N1660">
        <v>0</v>
      </c>
      <c r="O1660">
        <v>10.3</v>
      </c>
      <c r="P1660">
        <v>0</v>
      </c>
      <c r="Q1660">
        <v>0</v>
      </c>
      <c r="R1660">
        <v>0</v>
      </c>
      <c r="S1660">
        <v>0</v>
      </c>
      <c r="T1660">
        <v>0</v>
      </c>
      <c r="U1660">
        <v>0</v>
      </c>
      <c r="V1660">
        <v>0</v>
      </c>
      <c r="W1660">
        <v>0</v>
      </c>
      <c r="X1660">
        <v>0</v>
      </c>
      <c r="Y1660">
        <v>0</v>
      </c>
      <c r="Z1660">
        <v>0</v>
      </c>
      <c r="AA1660">
        <v>0</v>
      </c>
      <c r="AB1660">
        <v>0</v>
      </c>
      <c r="AC1660">
        <v>0</v>
      </c>
      <c r="AD1660">
        <v>0</v>
      </c>
      <c r="AE1660">
        <v>0</v>
      </c>
      <c r="AF1660">
        <v>2.5</v>
      </c>
      <c r="AG1660">
        <v>4.8</v>
      </c>
      <c r="AH1660">
        <v>0</v>
      </c>
      <c r="AI1660">
        <v>0.7</v>
      </c>
      <c r="AJ1660">
        <v>0</v>
      </c>
      <c r="AK1660">
        <v>0</v>
      </c>
      <c r="AL1660">
        <v>0</v>
      </c>
      <c r="AM1660">
        <v>3.1</v>
      </c>
      <c r="AN1660">
        <v>0</v>
      </c>
      <c r="AO1660">
        <v>0</v>
      </c>
      <c r="AP1660">
        <v>0</v>
      </c>
      <c r="AQ1660">
        <v>0</v>
      </c>
      <c r="AR1660">
        <v>0</v>
      </c>
      <c r="AS1660">
        <v>1</v>
      </c>
      <c r="AT1660">
        <v>1</v>
      </c>
      <c r="AU1660">
        <v>1</v>
      </c>
      <c r="AV1660">
        <v>1</v>
      </c>
      <c r="AW1660">
        <v>1</v>
      </c>
      <c r="AX1660">
        <v>1</v>
      </c>
      <c r="AY1660">
        <v>1</v>
      </c>
      <c r="AZ1660">
        <v>1</v>
      </c>
      <c r="BA1660">
        <v>1</v>
      </c>
      <c r="BB1660">
        <v>1</v>
      </c>
      <c r="BC1660">
        <v>1</v>
      </c>
      <c r="BD1660">
        <v>1</v>
      </c>
      <c r="BE1660">
        <v>1</v>
      </c>
      <c r="BF1660">
        <v>1</v>
      </c>
      <c r="BG1660">
        <v>1</v>
      </c>
      <c r="BH1660">
        <v>1</v>
      </c>
      <c r="BI1660">
        <v>1</v>
      </c>
      <c r="BJ1660">
        <v>1</v>
      </c>
      <c r="BK1660">
        <v>1</v>
      </c>
      <c r="BL1660">
        <v>1</v>
      </c>
      <c r="BM1660">
        <v>1</v>
      </c>
      <c r="BN1660">
        <v>1</v>
      </c>
      <c r="BO1660">
        <v>1</v>
      </c>
      <c r="BP1660">
        <v>1</v>
      </c>
      <c r="BQ1660">
        <v>1</v>
      </c>
      <c r="BR1660">
        <v>1</v>
      </c>
      <c r="BS1660">
        <v>1</v>
      </c>
      <c r="BT1660">
        <v>1</v>
      </c>
      <c r="BU1660">
        <v>1</v>
      </c>
      <c r="BV1660">
        <v>1</v>
      </c>
      <c r="BW1660">
        <v>1</v>
      </c>
    </row>
    <row r="1661" spans="1:75" x14ac:dyDescent="0.25">
      <c r="A1661">
        <v>2449000</v>
      </c>
      <c r="B1661">
        <v>1</v>
      </c>
      <c r="C1661" s="1">
        <v>41974</v>
      </c>
      <c r="D1661">
        <v>1</v>
      </c>
      <c r="E1661">
        <v>53.9</v>
      </c>
      <c r="F1661">
        <v>212.4</v>
      </c>
      <c r="G1661">
        <v>23</v>
      </c>
      <c r="H1661">
        <v>12</v>
      </c>
      <c r="I1661">
        <v>1</v>
      </c>
      <c r="J1661">
        <v>1</v>
      </c>
      <c r="K1661">
        <v>1</v>
      </c>
      <c r="N1661">
        <v>0</v>
      </c>
      <c r="O1661">
        <v>0</v>
      </c>
      <c r="P1661">
        <v>0</v>
      </c>
      <c r="Q1661">
        <v>0</v>
      </c>
      <c r="R1661">
        <v>6.5</v>
      </c>
      <c r="S1661">
        <v>0</v>
      </c>
      <c r="T1661">
        <v>0</v>
      </c>
      <c r="U1661">
        <v>0</v>
      </c>
      <c r="V1661">
        <v>0</v>
      </c>
      <c r="W1661">
        <v>32.1</v>
      </c>
      <c r="X1661">
        <v>9.6999999999999993</v>
      </c>
      <c r="Y1661">
        <v>0</v>
      </c>
      <c r="Z1661">
        <v>43.8</v>
      </c>
      <c r="AA1661">
        <v>9.1999999999999993</v>
      </c>
      <c r="AB1661">
        <v>0</v>
      </c>
      <c r="AC1661">
        <v>0</v>
      </c>
      <c r="AD1661">
        <v>0</v>
      </c>
      <c r="AE1661">
        <v>0</v>
      </c>
      <c r="AF1661">
        <v>0</v>
      </c>
      <c r="AG1661">
        <v>6.1</v>
      </c>
      <c r="AH1661">
        <v>0</v>
      </c>
      <c r="AI1661">
        <v>0</v>
      </c>
      <c r="AJ1661">
        <v>53.9</v>
      </c>
      <c r="AK1661">
        <v>2.9</v>
      </c>
      <c r="AL1661">
        <v>13.2</v>
      </c>
      <c r="AM1661">
        <v>0</v>
      </c>
      <c r="AN1661">
        <v>0</v>
      </c>
      <c r="AO1661">
        <v>0</v>
      </c>
      <c r="AP1661">
        <v>8.1999999999999993</v>
      </c>
      <c r="AQ1661">
        <v>14.1</v>
      </c>
      <c r="AR1661">
        <v>12.7</v>
      </c>
      <c r="AS1661">
        <v>1</v>
      </c>
      <c r="AT1661">
        <v>1</v>
      </c>
      <c r="AU1661">
        <v>1</v>
      </c>
      <c r="AV1661">
        <v>1</v>
      </c>
      <c r="AW1661">
        <v>1</v>
      </c>
      <c r="AX1661">
        <v>1</v>
      </c>
      <c r="AY1661">
        <v>1</v>
      </c>
      <c r="AZ1661">
        <v>1</v>
      </c>
      <c r="BA1661">
        <v>1</v>
      </c>
      <c r="BB1661">
        <v>1</v>
      </c>
      <c r="BC1661">
        <v>1</v>
      </c>
      <c r="BD1661">
        <v>1</v>
      </c>
      <c r="BE1661">
        <v>1</v>
      </c>
      <c r="BF1661">
        <v>1</v>
      </c>
      <c r="BG1661">
        <v>1</v>
      </c>
      <c r="BH1661">
        <v>1</v>
      </c>
      <c r="BI1661">
        <v>1</v>
      </c>
      <c r="BJ1661">
        <v>1</v>
      </c>
      <c r="BK1661">
        <v>1</v>
      </c>
      <c r="BL1661">
        <v>1</v>
      </c>
      <c r="BM1661">
        <v>1</v>
      </c>
      <c r="BN1661">
        <v>1</v>
      </c>
      <c r="BO1661">
        <v>1</v>
      </c>
      <c r="BP1661">
        <v>1</v>
      </c>
      <c r="BQ1661">
        <v>1</v>
      </c>
      <c r="BR1661">
        <v>1</v>
      </c>
      <c r="BS1661">
        <v>1</v>
      </c>
      <c r="BT1661">
        <v>1</v>
      </c>
      <c r="BU1661">
        <v>1</v>
      </c>
      <c r="BV1661">
        <v>1</v>
      </c>
      <c r="BW1661">
        <v>1</v>
      </c>
    </row>
    <row r="1662" spans="1:75" x14ac:dyDescent="0.25">
      <c r="A1662">
        <v>2449000</v>
      </c>
      <c r="B1662">
        <v>1</v>
      </c>
      <c r="C1662" s="1">
        <v>42125</v>
      </c>
      <c r="D1662">
        <v>1</v>
      </c>
      <c r="E1662">
        <v>35.6</v>
      </c>
      <c r="F1662">
        <v>87.8</v>
      </c>
      <c r="G1662">
        <v>10</v>
      </c>
      <c r="H1662">
        <v>6</v>
      </c>
      <c r="I1662">
        <v>1</v>
      </c>
      <c r="J1662">
        <v>1</v>
      </c>
      <c r="K1662">
        <v>1</v>
      </c>
      <c r="M1662">
        <v>0</v>
      </c>
      <c r="N1662">
        <v>0</v>
      </c>
      <c r="O1662">
        <v>0</v>
      </c>
      <c r="P1662">
        <v>0</v>
      </c>
      <c r="Q1662">
        <v>25.3</v>
      </c>
      <c r="R1662">
        <v>0</v>
      </c>
      <c r="S1662">
        <v>0</v>
      </c>
      <c r="T1662">
        <v>0</v>
      </c>
      <c r="U1662">
        <v>0</v>
      </c>
      <c r="V1662">
        <v>0</v>
      </c>
      <c r="W1662">
        <v>35.6</v>
      </c>
      <c r="X1662">
        <v>0.3</v>
      </c>
      <c r="Y1662">
        <v>0</v>
      </c>
      <c r="Z1662">
        <v>0</v>
      </c>
      <c r="AA1662">
        <v>0</v>
      </c>
      <c r="AB1662">
        <v>0</v>
      </c>
      <c r="AC1662">
        <v>0</v>
      </c>
      <c r="AD1662">
        <v>0</v>
      </c>
      <c r="AE1662">
        <v>0</v>
      </c>
      <c r="AF1662">
        <v>0</v>
      </c>
      <c r="AG1662">
        <v>0</v>
      </c>
      <c r="AH1662">
        <v>0</v>
      </c>
      <c r="AI1662">
        <v>0</v>
      </c>
      <c r="AJ1662">
        <v>0</v>
      </c>
      <c r="AK1662">
        <v>0</v>
      </c>
      <c r="AL1662">
        <v>0</v>
      </c>
      <c r="AM1662">
        <v>16.8</v>
      </c>
      <c r="AN1662">
        <v>0</v>
      </c>
      <c r="AO1662">
        <v>6.9</v>
      </c>
      <c r="AP1662">
        <v>0</v>
      </c>
      <c r="AQ1662">
        <v>0</v>
      </c>
      <c r="AR1662">
        <v>2.9</v>
      </c>
      <c r="AS1662">
        <v>1</v>
      </c>
      <c r="AT1662">
        <v>1</v>
      </c>
      <c r="AU1662">
        <v>1</v>
      </c>
      <c r="AV1662">
        <v>1</v>
      </c>
      <c r="AW1662">
        <v>1</v>
      </c>
      <c r="AX1662">
        <v>1</v>
      </c>
      <c r="AY1662">
        <v>1</v>
      </c>
      <c r="AZ1662">
        <v>1</v>
      </c>
      <c r="BA1662">
        <v>1</v>
      </c>
      <c r="BB1662">
        <v>1</v>
      </c>
      <c r="BC1662">
        <v>1</v>
      </c>
      <c r="BD1662">
        <v>1</v>
      </c>
      <c r="BE1662">
        <v>1</v>
      </c>
      <c r="BF1662">
        <v>1</v>
      </c>
      <c r="BG1662">
        <v>1</v>
      </c>
      <c r="BH1662">
        <v>1</v>
      </c>
      <c r="BI1662">
        <v>1</v>
      </c>
      <c r="BJ1662">
        <v>1</v>
      </c>
      <c r="BK1662">
        <v>1</v>
      </c>
      <c r="BL1662">
        <v>1</v>
      </c>
      <c r="BM1662">
        <v>1</v>
      </c>
      <c r="BN1662">
        <v>1</v>
      </c>
      <c r="BO1662">
        <v>1</v>
      </c>
      <c r="BP1662">
        <v>1</v>
      </c>
      <c r="BQ1662">
        <v>1</v>
      </c>
      <c r="BR1662">
        <v>1</v>
      </c>
      <c r="BS1662">
        <v>1</v>
      </c>
      <c r="BT1662">
        <v>1</v>
      </c>
      <c r="BU1662">
        <v>1</v>
      </c>
      <c r="BV1662">
        <v>1</v>
      </c>
      <c r="BW1662">
        <v>1</v>
      </c>
    </row>
    <row r="1663" spans="1:75" x14ac:dyDescent="0.25">
      <c r="A1663">
        <v>2449000</v>
      </c>
      <c r="B1663">
        <v>1</v>
      </c>
      <c r="C1663" s="1">
        <v>42156</v>
      </c>
      <c r="D1663">
        <v>1</v>
      </c>
      <c r="E1663">
        <v>24.5</v>
      </c>
      <c r="F1663">
        <v>41.2</v>
      </c>
      <c r="G1663">
        <v>13</v>
      </c>
      <c r="H1663">
        <v>3</v>
      </c>
      <c r="I1663">
        <v>1</v>
      </c>
      <c r="J1663">
        <v>1</v>
      </c>
      <c r="K1663">
        <v>1</v>
      </c>
      <c r="M1663">
        <v>0</v>
      </c>
      <c r="N1663">
        <v>0</v>
      </c>
      <c r="O1663">
        <v>0</v>
      </c>
      <c r="P1663">
        <v>0</v>
      </c>
      <c r="Q1663">
        <v>0</v>
      </c>
      <c r="R1663">
        <v>0</v>
      </c>
      <c r="S1663">
        <v>0</v>
      </c>
      <c r="T1663">
        <v>0</v>
      </c>
      <c r="U1663">
        <v>0</v>
      </c>
      <c r="V1663">
        <v>0</v>
      </c>
      <c r="W1663">
        <v>0</v>
      </c>
      <c r="X1663">
        <v>0</v>
      </c>
      <c r="Y1663">
        <v>0</v>
      </c>
      <c r="Z1663">
        <v>24.5</v>
      </c>
      <c r="AA1663">
        <v>0</v>
      </c>
      <c r="AB1663">
        <v>4.2</v>
      </c>
      <c r="AC1663">
        <v>0</v>
      </c>
      <c r="AD1663">
        <v>0</v>
      </c>
      <c r="AE1663">
        <v>0</v>
      </c>
      <c r="AF1663">
        <v>12.5</v>
      </c>
      <c r="AG1663">
        <v>0</v>
      </c>
      <c r="AH1663">
        <v>0</v>
      </c>
      <c r="AI1663">
        <v>0</v>
      </c>
      <c r="AJ1663">
        <v>0</v>
      </c>
      <c r="AK1663">
        <v>0</v>
      </c>
      <c r="AL1663">
        <v>0</v>
      </c>
      <c r="AM1663">
        <v>0</v>
      </c>
      <c r="AN1663">
        <v>0</v>
      </c>
      <c r="AO1663">
        <v>0</v>
      </c>
      <c r="AP1663">
        <v>0</v>
      </c>
      <c r="AQ1663">
        <v>0</v>
      </c>
      <c r="AS1663">
        <v>1</v>
      </c>
      <c r="AT1663">
        <v>1</v>
      </c>
      <c r="AU1663">
        <v>1</v>
      </c>
      <c r="AV1663">
        <v>1</v>
      </c>
      <c r="AW1663">
        <v>1</v>
      </c>
      <c r="AX1663">
        <v>1</v>
      </c>
      <c r="AY1663">
        <v>1</v>
      </c>
      <c r="AZ1663">
        <v>1</v>
      </c>
      <c r="BA1663">
        <v>1</v>
      </c>
      <c r="BB1663">
        <v>1</v>
      </c>
      <c r="BC1663">
        <v>1</v>
      </c>
      <c r="BD1663">
        <v>1</v>
      </c>
      <c r="BE1663">
        <v>1</v>
      </c>
      <c r="BF1663">
        <v>1</v>
      </c>
      <c r="BG1663">
        <v>1</v>
      </c>
      <c r="BH1663">
        <v>1</v>
      </c>
      <c r="BI1663">
        <v>1</v>
      </c>
      <c r="BJ1663">
        <v>1</v>
      </c>
      <c r="BK1663">
        <v>1</v>
      </c>
      <c r="BL1663">
        <v>1</v>
      </c>
      <c r="BM1663">
        <v>1</v>
      </c>
      <c r="BN1663">
        <v>1</v>
      </c>
      <c r="BO1663">
        <v>1</v>
      </c>
      <c r="BP1663">
        <v>1</v>
      </c>
      <c r="BQ1663">
        <v>1</v>
      </c>
      <c r="BR1663">
        <v>1</v>
      </c>
      <c r="BS1663">
        <v>1</v>
      </c>
      <c r="BT1663">
        <v>1</v>
      </c>
      <c r="BU1663">
        <v>1</v>
      </c>
      <c r="BV1663">
        <v>1</v>
      </c>
    </row>
    <row r="1664" spans="1:75" x14ac:dyDescent="0.25">
      <c r="A1664">
        <v>2449000</v>
      </c>
      <c r="B1664">
        <v>1</v>
      </c>
      <c r="C1664" s="1">
        <v>42005</v>
      </c>
      <c r="D1664">
        <v>1</v>
      </c>
      <c r="E1664">
        <v>37.1</v>
      </c>
      <c r="F1664">
        <v>178.4</v>
      </c>
      <c r="G1664">
        <v>26</v>
      </c>
      <c r="H1664">
        <v>12</v>
      </c>
      <c r="I1664">
        <v>1</v>
      </c>
      <c r="J1664">
        <v>1</v>
      </c>
      <c r="K1664">
        <v>1</v>
      </c>
      <c r="M1664">
        <v>0</v>
      </c>
      <c r="N1664">
        <v>0</v>
      </c>
      <c r="O1664">
        <v>0</v>
      </c>
      <c r="P1664">
        <v>23.5</v>
      </c>
      <c r="Q1664">
        <v>0</v>
      </c>
      <c r="R1664">
        <v>0</v>
      </c>
      <c r="S1664">
        <v>0</v>
      </c>
      <c r="T1664">
        <v>0</v>
      </c>
      <c r="U1664">
        <v>21.6</v>
      </c>
      <c r="V1664">
        <v>4.2</v>
      </c>
      <c r="W1664">
        <v>0</v>
      </c>
      <c r="X1664">
        <v>0</v>
      </c>
      <c r="Y1664">
        <v>0</v>
      </c>
      <c r="Z1664">
        <v>3.6</v>
      </c>
      <c r="AA1664">
        <v>33.700000000000003</v>
      </c>
      <c r="AB1664">
        <v>0</v>
      </c>
      <c r="AC1664">
        <v>0</v>
      </c>
      <c r="AD1664">
        <v>0</v>
      </c>
      <c r="AE1664">
        <v>0</v>
      </c>
      <c r="AF1664">
        <v>6.1</v>
      </c>
      <c r="AG1664">
        <v>0</v>
      </c>
      <c r="AH1664">
        <v>30.8</v>
      </c>
      <c r="AI1664">
        <v>2.7</v>
      </c>
      <c r="AJ1664">
        <v>0</v>
      </c>
      <c r="AK1664">
        <v>0</v>
      </c>
      <c r="AL1664">
        <v>0</v>
      </c>
      <c r="AM1664">
        <v>37.1</v>
      </c>
      <c r="AN1664">
        <v>0</v>
      </c>
      <c r="AO1664">
        <v>0</v>
      </c>
      <c r="AP1664">
        <v>7.9</v>
      </c>
      <c r="AQ1664">
        <v>2.1</v>
      </c>
      <c r="AR1664">
        <v>5.0999999999999996</v>
      </c>
      <c r="AS1664">
        <v>1</v>
      </c>
      <c r="AT1664">
        <v>1</v>
      </c>
      <c r="AU1664">
        <v>1</v>
      </c>
      <c r="AV1664">
        <v>1</v>
      </c>
      <c r="AW1664">
        <v>1</v>
      </c>
      <c r="AX1664">
        <v>1</v>
      </c>
      <c r="AY1664">
        <v>1</v>
      </c>
      <c r="AZ1664">
        <v>1</v>
      </c>
      <c r="BA1664">
        <v>1</v>
      </c>
      <c r="BB1664">
        <v>1</v>
      </c>
      <c r="BC1664">
        <v>1</v>
      </c>
      <c r="BD1664">
        <v>1</v>
      </c>
      <c r="BE1664">
        <v>1</v>
      </c>
      <c r="BF1664">
        <v>1</v>
      </c>
      <c r="BG1664">
        <v>1</v>
      </c>
      <c r="BH1664">
        <v>1</v>
      </c>
      <c r="BI1664">
        <v>1</v>
      </c>
      <c r="BJ1664">
        <v>1</v>
      </c>
      <c r="BK1664">
        <v>1</v>
      </c>
      <c r="BL1664">
        <v>1</v>
      </c>
      <c r="BM1664">
        <v>1</v>
      </c>
      <c r="BN1664">
        <v>1</v>
      </c>
      <c r="BO1664">
        <v>1</v>
      </c>
      <c r="BP1664">
        <v>1</v>
      </c>
      <c r="BQ1664">
        <v>1</v>
      </c>
      <c r="BR1664">
        <v>1</v>
      </c>
      <c r="BS1664">
        <v>1</v>
      </c>
      <c r="BT1664">
        <v>1</v>
      </c>
      <c r="BU1664">
        <v>1</v>
      </c>
      <c r="BV1664">
        <v>1</v>
      </c>
      <c r="BW1664">
        <v>1</v>
      </c>
    </row>
    <row r="1665" spans="1:75" x14ac:dyDescent="0.25">
      <c r="A1665">
        <v>2449000</v>
      </c>
      <c r="B1665">
        <v>1</v>
      </c>
      <c r="C1665" s="1">
        <v>42036</v>
      </c>
      <c r="D1665">
        <v>1</v>
      </c>
      <c r="E1665">
        <v>32.4</v>
      </c>
      <c r="F1665">
        <v>139.5</v>
      </c>
      <c r="G1665">
        <v>14</v>
      </c>
      <c r="H1665">
        <v>10</v>
      </c>
      <c r="I1665">
        <v>1</v>
      </c>
      <c r="J1665">
        <v>1</v>
      </c>
      <c r="K1665">
        <v>1</v>
      </c>
      <c r="M1665">
        <v>0</v>
      </c>
      <c r="N1665">
        <v>0</v>
      </c>
      <c r="O1665">
        <v>0</v>
      </c>
      <c r="P1665">
        <v>0</v>
      </c>
      <c r="Q1665">
        <v>3.2</v>
      </c>
      <c r="R1665">
        <v>11.7</v>
      </c>
      <c r="S1665">
        <v>0</v>
      </c>
      <c r="T1665">
        <v>0</v>
      </c>
      <c r="U1665">
        <v>0</v>
      </c>
      <c r="V1665">
        <v>0</v>
      </c>
      <c r="W1665">
        <v>0</v>
      </c>
      <c r="X1665">
        <v>7.1</v>
      </c>
      <c r="Y1665">
        <v>0</v>
      </c>
      <c r="Z1665">
        <v>0</v>
      </c>
      <c r="AA1665">
        <v>32.4</v>
      </c>
      <c r="AB1665">
        <v>25.1</v>
      </c>
      <c r="AC1665">
        <v>2.2000000000000002</v>
      </c>
      <c r="AD1665">
        <v>5.2</v>
      </c>
      <c r="AE1665">
        <v>17.899999999999999</v>
      </c>
      <c r="AF1665">
        <v>19.600000000000001</v>
      </c>
      <c r="AG1665">
        <v>0</v>
      </c>
      <c r="AH1665">
        <v>0</v>
      </c>
      <c r="AI1665">
        <v>0</v>
      </c>
      <c r="AJ1665">
        <v>0</v>
      </c>
      <c r="AK1665">
        <v>0</v>
      </c>
      <c r="AL1665">
        <v>0</v>
      </c>
      <c r="AM1665">
        <v>0</v>
      </c>
      <c r="AN1665">
        <v>15.1</v>
      </c>
      <c r="AO1665">
        <v>0</v>
      </c>
      <c r="AS1665">
        <v>1</v>
      </c>
      <c r="AT1665">
        <v>1</v>
      </c>
      <c r="AU1665">
        <v>1</v>
      </c>
      <c r="AV1665">
        <v>1</v>
      </c>
      <c r="AW1665">
        <v>1</v>
      </c>
      <c r="AX1665">
        <v>1</v>
      </c>
      <c r="AY1665">
        <v>1</v>
      </c>
      <c r="AZ1665">
        <v>1</v>
      </c>
      <c r="BA1665">
        <v>1</v>
      </c>
      <c r="BB1665">
        <v>1</v>
      </c>
      <c r="BC1665">
        <v>1</v>
      </c>
      <c r="BD1665">
        <v>1</v>
      </c>
      <c r="BE1665">
        <v>1</v>
      </c>
      <c r="BF1665">
        <v>1</v>
      </c>
      <c r="BG1665">
        <v>1</v>
      </c>
      <c r="BH1665">
        <v>1</v>
      </c>
      <c r="BI1665">
        <v>1</v>
      </c>
      <c r="BJ1665">
        <v>1</v>
      </c>
      <c r="BK1665">
        <v>1</v>
      </c>
      <c r="BL1665">
        <v>1</v>
      </c>
      <c r="BM1665">
        <v>1</v>
      </c>
      <c r="BN1665">
        <v>1</v>
      </c>
      <c r="BO1665">
        <v>1</v>
      </c>
      <c r="BP1665">
        <v>1</v>
      </c>
      <c r="BQ1665">
        <v>1</v>
      </c>
      <c r="BR1665">
        <v>1</v>
      </c>
      <c r="BS1665">
        <v>1</v>
      </c>
      <c r="BT1665">
        <v>1</v>
      </c>
    </row>
    <row r="1666" spans="1:75" x14ac:dyDescent="0.25">
      <c r="A1666">
        <v>2449000</v>
      </c>
      <c r="B1666">
        <v>1</v>
      </c>
      <c r="C1666" s="1">
        <v>42064</v>
      </c>
      <c r="D1666">
        <v>1</v>
      </c>
      <c r="E1666">
        <v>33.200000000000003</v>
      </c>
      <c r="F1666">
        <v>110.9</v>
      </c>
      <c r="G1666">
        <v>28</v>
      </c>
      <c r="H1666">
        <v>12</v>
      </c>
      <c r="I1666">
        <v>1</v>
      </c>
      <c r="J1666">
        <v>1</v>
      </c>
      <c r="K1666">
        <v>1</v>
      </c>
      <c r="M1666">
        <v>0</v>
      </c>
      <c r="N1666">
        <v>0</v>
      </c>
      <c r="O1666">
        <v>0</v>
      </c>
      <c r="P1666">
        <v>0</v>
      </c>
      <c r="Q1666">
        <v>0</v>
      </c>
      <c r="R1666">
        <v>0</v>
      </c>
      <c r="S1666">
        <v>0</v>
      </c>
      <c r="T1666">
        <v>7.9</v>
      </c>
      <c r="U1666">
        <v>5.4</v>
      </c>
      <c r="V1666">
        <v>0</v>
      </c>
      <c r="W1666">
        <v>0</v>
      </c>
      <c r="X1666">
        <v>0</v>
      </c>
      <c r="Y1666">
        <v>13.1</v>
      </c>
      <c r="Z1666">
        <v>3.8</v>
      </c>
      <c r="AA1666">
        <v>0</v>
      </c>
      <c r="AB1666">
        <v>5.7</v>
      </c>
      <c r="AC1666">
        <v>5.9</v>
      </c>
      <c r="AD1666">
        <v>0</v>
      </c>
      <c r="AE1666">
        <v>2.4</v>
      </c>
      <c r="AF1666">
        <v>0</v>
      </c>
      <c r="AG1666">
        <v>3.7</v>
      </c>
      <c r="AH1666">
        <v>0</v>
      </c>
      <c r="AI1666">
        <v>0.6</v>
      </c>
      <c r="AJ1666">
        <v>0</v>
      </c>
      <c r="AK1666">
        <v>0</v>
      </c>
      <c r="AL1666">
        <v>0</v>
      </c>
      <c r="AM1666">
        <v>0</v>
      </c>
      <c r="AN1666">
        <v>0</v>
      </c>
      <c r="AO1666">
        <v>33.200000000000003</v>
      </c>
      <c r="AP1666">
        <v>13.9</v>
      </c>
      <c r="AQ1666">
        <v>15.3</v>
      </c>
      <c r="AR1666">
        <v>0</v>
      </c>
      <c r="AS1666">
        <v>1</v>
      </c>
      <c r="AT1666">
        <v>1</v>
      </c>
      <c r="AU1666">
        <v>1</v>
      </c>
      <c r="AV1666">
        <v>1</v>
      </c>
      <c r="AW1666">
        <v>1</v>
      </c>
      <c r="AX1666">
        <v>1</v>
      </c>
      <c r="AY1666">
        <v>1</v>
      </c>
      <c r="AZ1666">
        <v>1</v>
      </c>
      <c r="BA1666">
        <v>1</v>
      </c>
      <c r="BB1666">
        <v>1</v>
      </c>
      <c r="BC1666">
        <v>1</v>
      </c>
      <c r="BD1666">
        <v>1</v>
      </c>
      <c r="BE1666">
        <v>1</v>
      </c>
      <c r="BF1666">
        <v>1</v>
      </c>
      <c r="BG1666">
        <v>1</v>
      </c>
      <c r="BH1666">
        <v>1</v>
      </c>
      <c r="BI1666">
        <v>1</v>
      </c>
      <c r="BJ1666">
        <v>1</v>
      </c>
      <c r="BK1666">
        <v>1</v>
      </c>
      <c r="BL1666">
        <v>1</v>
      </c>
      <c r="BM1666">
        <v>1</v>
      </c>
      <c r="BN1666">
        <v>1</v>
      </c>
      <c r="BO1666">
        <v>1</v>
      </c>
      <c r="BP1666">
        <v>1</v>
      </c>
      <c r="BQ1666">
        <v>1</v>
      </c>
      <c r="BR1666">
        <v>1</v>
      </c>
      <c r="BS1666">
        <v>1</v>
      </c>
      <c r="BT1666">
        <v>1</v>
      </c>
      <c r="BU1666">
        <v>1</v>
      </c>
      <c r="BV1666">
        <v>1</v>
      </c>
      <c r="BW1666">
        <v>1</v>
      </c>
    </row>
    <row r="1667" spans="1:75" x14ac:dyDescent="0.25">
      <c r="A1667">
        <v>2449000</v>
      </c>
      <c r="B1667">
        <v>1</v>
      </c>
      <c r="C1667" s="1">
        <v>42095</v>
      </c>
      <c r="D1667">
        <v>1</v>
      </c>
      <c r="E1667">
        <v>23.6</v>
      </c>
      <c r="F1667">
        <v>31.9</v>
      </c>
      <c r="G1667">
        <v>22</v>
      </c>
      <c r="H1667">
        <v>5</v>
      </c>
      <c r="I1667">
        <v>1</v>
      </c>
      <c r="J1667">
        <v>1</v>
      </c>
      <c r="K1667">
        <v>1</v>
      </c>
      <c r="M1667">
        <v>0</v>
      </c>
      <c r="N1667">
        <v>0</v>
      </c>
      <c r="O1667">
        <v>0</v>
      </c>
      <c r="P1667">
        <v>0</v>
      </c>
      <c r="Q1667">
        <v>0</v>
      </c>
      <c r="R1667">
        <v>0.2</v>
      </c>
      <c r="S1667">
        <v>0</v>
      </c>
      <c r="T1667">
        <v>0</v>
      </c>
      <c r="U1667">
        <v>0</v>
      </c>
      <c r="V1667">
        <v>0</v>
      </c>
      <c r="W1667">
        <v>0</v>
      </c>
      <c r="X1667">
        <v>0</v>
      </c>
      <c r="Y1667">
        <v>0</v>
      </c>
      <c r="Z1667">
        <v>0</v>
      </c>
      <c r="AA1667">
        <v>0</v>
      </c>
      <c r="AB1667">
        <v>0</v>
      </c>
      <c r="AC1667">
        <v>0</v>
      </c>
      <c r="AD1667">
        <v>0</v>
      </c>
      <c r="AE1667">
        <v>0</v>
      </c>
      <c r="AF1667">
        <v>0</v>
      </c>
      <c r="AG1667">
        <v>0</v>
      </c>
      <c r="AH1667">
        <v>2.4</v>
      </c>
      <c r="AI1667">
        <v>23.6</v>
      </c>
      <c r="AJ1667">
        <v>3.4</v>
      </c>
      <c r="AK1667">
        <v>0</v>
      </c>
      <c r="AL1667">
        <v>0</v>
      </c>
      <c r="AM1667">
        <v>0</v>
      </c>
      <c r="AN1667">
        <v>2.2999999999999998</v>
      </c>
      <c r="AO1667">
        <v>0</v>
      </c>
      <c r="AP1667">
        <v>0</v>
      </c>
      <c r="AQ1667">
        <v>0</v>
      </c>
      <c r="AS1667">
        <v>1</v>
      </c>
      <c r="AT1667">
        <v>1</v>
      </c>
      <c r="AU1667">
        <v>1</v>
      </c>
      <c r="AV1667">
        <v>1</v>
      </c>
      <c r="AW1667">
        <v>1</v>
      </c>
      <c r="AX1667">
        <v>1</v>
      </c>
      <c r="AY1667">
        <v>1</v>
      </c>
      <c r="AZ1667">
        <v>1</v>
      </c>
      <c r="BA1667">
        <v>1</v>
      </c>
      <c r="BB1667">
        <v>1</v>
      </c>
      <c r="BC1667">
        <v>1</v>
      </c>
      <c r="BD1667">
        <v>1</v>
      </c>
      <c r="BE1667">
        <v>1</v>
      </c>
      <c r="BF1667">
        <v>1</v>
      </c>
      <c r="BG1667">
        <v>1</v>
      </c>
      <c r="BH1667">
        <v>1</v>
      </c>
      <c r="BI1667">
        <v>1</v>
      </c>
      <c r="BJ1667">
        <v>1</v>
      </c>
      <c r="BK1667">
        <v>1</v>
      </c>
      <c r="BL1667">
        <v>1</v>
      </c>
      <c r="BM1667">
        <v>1</v>
      </c>
      <c r="BN1667">
        <v>1</v>
      </c>
      <c r="BO1667">
        <v>1</v>
      </c>
      <c r="BP1667">
        <v>1</v>
      </c>
      <c r="BQ1667">
        <v>1</v>
      </c>
      <c r="BR1667">
        <v>1</v>
      </c>
      <c r="BS1667">
        <v>1</v>
      </c>
      <c r="BT1667">
        <v>1</v>
      </c>
      <c r="BU1667">
        <v>1</v>
      </c>
      <c r="BV1667">
        <v>1</v>
      </c>
    </row>
    <row r="1668" spans="1:75" x14ac:dyDescent="0.25">
      <c r="A1668">
        <v>2449000</v>
      </c>
      <c r="B1668">
        <v>1</v>
      </c>
      <c r="C1668" s="1">
        <v>42186</v>
      </c>
      <c r="D1668">
        <v>1</v>
      </c>
      <c r="E1668">
        <v>30.6</v>
      </c>
      <c r="F1668">
        <v>138.1</v>
      </c>
      <c r="G1668">
        <v>11</v>
      </c>
      <c r="H1668">
        <v>9</v>
      </c>
      <c r="I1668">
        <v>1</v>
      </c>
      <c r="J1668">
        <v>1</v>
      </c>
      <c r="K1668">
        <v>1</v>
      </c>
      <c r="M1668">
        <v>0</v>
      </c>
      <c r="N1668">
        <v>0</v>
      </c>
      <c r="O1668">
        <v>0</v>
      </c>
      <c r="P1668">
        <v>0</v>
      </c>
      <c r="Q1668">
        <v>29.5</v>
      </c>
      <c r="R1668">
        <v>0</v>
      </c>
      <c r="S1668">
        <v>0</v>
      </c>
      <c r="T1668">
        <v>1.7</v>
      </c>
      <c r="U1668">
        <v>6.4</v>
      </c>
      <c r="V1668">
        <v>0</v>
      </c>
      <c r="W1668">
        <v>0</v>
      </c>
      <c r="X1668">
        <v>30.6</v>
      </c>
      <c r="Y1668">
        <v>21.3</v>
      </c>
      <c r="Z1668">
        <v>14.7</v>
      </c>
      <c r="AA1668">
        <v>0</v>
      </c>
      <c r="AB1668">
        <v>0</v>
      </c>
      <c r="AC1668">
        <v>0</v>
      </c>
      <c r="AD1668">
        <v>9.5</v>
      </c>
      <c r="AE1668">
        <v>0</v>
      </c>
      <c r="AF1668">
        <v>0</v>
      </c>
      <c r="AG1668">
        <v>0</v>
      </c>
      <c r="AH1668">
        <v>6</v>
      </c>
      <c r="AI1668">
        <v>0</v>
      </c>
      <c r="AJ1668">
        <v>0</v>
      </c>
      <c r="AK1668">
        <v>0</v>
      </c>
      <c r="AL1668">
        <v>18.399999999999999</v>
      </c>
      <c r="AM1668">
        <v>0</v>
      </c>
      <c r="AN1668">
        <v>0</v>
      </c>
      <c r="AO1668">
        <v>0</v>
      </c>
      <c r="AP1668">
        <v>0</v>
      </c>
      <c r="AQ1668">
        <v>0</v>
      </c>
      <c r="AR1668">
        <v>0</v>
      </c>
      <c r="AS1668">
        <v>1</v>
      </c>
      <c r="AT1668">
        <v>1</v>
      </c>
      <c r="AU1668">
        <v>1</v>
      </c>
      <c r="AV1668">
        <v>1</v>
      </c>
      <c r="AW1668">
        <v>1</v>
      </c>
      <c r="AX1668">
        <v>1</v>
      </c>
      <c r="AY1668">
        <v>1</v>
      </c>
      <c r="AZ1668">
        <v>1</v>
      </c>
      <c r="BA1668">
        <v>1</v>
      </c>
      <c r="BB1668">
        <v>1</v>
      </c>
      <c r="BC1668">
        <v>1</v>
      </c>
      <c r="BD1668">
        <v>1</v>
      </c>
      <c r="BE1668">
        <v>1</v>
      </c>
      <c r="BF1668">
        <v>1</v>
      </c>
      <c r="BG1668">
        <v>1</v>
      </c>
      <c r="BH1668">
        <v>1</v>
      </c>
      <c r="BI1668">
        <v>1</v>
      </c>
      <c r="BJ1668">
        <v>1</v>
      </c>
      <c r="BK1668">
        <v>1</v>
      </c>
      <c r="BL1668">
        <v>1</v>
      </c>
      <c r="BM1668">
        <v>1</v>
      </c>
      <c r="BN1668">
        <v>1</v>
      </c>
      <c r="BO1668">
        <v>1</v>
      </c>
      <c r="BP1668">
        <v>1</v>
      </c>
      <c r="BQ1668">
        <v>1</v>
      </c>
      <c r="BR1668">
        <v>1</v>
      </c>
      <c r="BS1668">
        <v>1</v>
      </c>
      <c r="BT1668">
        <v>1</v>
      </c>
      <c r="BU1668">
        <v>1</v>
      </c>
      <c r="BV1668">
        <v>1</v>
      </c>
      <c r="BW1668">
        <v>1</v>
      </c>
    </row>
    <row r="1669" spans="1:75" x14ac:dyDescent="0.25">
      <c r="A1669">
        <v>2449000</v>
      </c>
      <c r="B1669">
        <v>1</v>
      </c>
      <c r="C1669" s="1">
        <v>42217</v>
      </c>
      <c r="D1669">
        <v>1</v>
      </c>
      <c r="E1669">
        <v>16.100000000000001</v>
      </c>
      <c r="F1669">
        <v>25.5</v>
      </c>
      <c r="G1669">
        <v>27</v>
      </c>
      <c r="H1669">
        <v>4</v>
      </c>
      <c r="I1669">
        <v>1</v>
      </c>
      <c r="J1669">
        <v>1</v>
      </c>
      <c r="K1669">
        <v>1</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2.4</v>
      </c>
      <c r="AG1669">
        <v>0</v>
      </c>
      <c r="AH1669">
        <v>0</v>
      </c>
      <c r="AI1669">
        <v>0</v>
      </c>
      <c r="AJ1669">
        <v>0</v>
      </c>
      <c r="AK1669">
        <v>1.8</v>
      </c>
      <c r="AL1669">
        <v>5.2</v>
      </c>
      <c r="AM1669">
        <v>0</v>
      </c>
      <c r="AN1669">
        <v>16.100000000000001</v>
      </c>
      <c r="AO1669">
        <v>0</v>
      </c>
      <c r="AP1669">
        <v>0</v>
      </c>
      <c r="AQ1669">
        <v>0</v>
      </c>
      <c r="AR1669">
        <v>0</v>
      </c>
      <c r="AS1669">
        <v>1</v>
      </c>
      <c r="AT1669">
        <v>1</v>
      </c>
      <c r="AU1669">
        <v>1</v>
      </c>
      <c r="AV1669">
        <v>1</v>
      </c>
      <c r="AW1669">
        <v>1</v>
      </c>
      <c r="AX1669">
        <v>1</v>
      </c>
      <c r="AY1669">
        <v>1</v>
      </c>
      <c r="AZ1669">
        <v>1</v>
      </c>
      <c r="BA1669">
        <v>1</v>
      </c>
      <c r="BB1669">
        <v>1</v>
      </c>
      <c r="BC1669">
        <v>1</v>
      </c>
      <c r="BD1669">
        <v>1</v>
      </c>
      <c r="BE1669">
        <v>1</v>
      </c>
      <c r="BF1669">
        <v>1</v>
      </c>
      <c r="BG1669">
        <v>1</v>
      </c>
      <c r="BH1669">
        <v>1</v>
      </c>
      <c r="BI1669">
        <v>1</v>
      </c>
      <c r="BJ1669">
        <v>1</v>
      </c>
      <c r="BK1669">
        <v>1</v>
      </c>
      <c r="BL1669">
        <v>1</v>
      </c>
      <c r="BM1669">
        <v>1</v>
      </c>
      <c r="BN1669">
        <v>1</v>
      </c>
      <c r="BO1669">
        <v>1</v>
      </c>
      <c r="BP1669">
        <v>1</v>
      </c>
      <c r="BQ1669">
        <v>1</v>
      </c>
      <c r="BR1669">
        <v>1</v>
      </c>
      <c r="BS1669">
        <v>1</v>
      </c>
      <c r="BT1669">
        <v>1</v>
      </c>
      <c r="BU1669">
        <v>1</v>
      </c>
      <c r="BV1669">
        <v>1</v>
      </c>
      <c r="BW1669">
        <v>1</v>
      </c>
    </row>
    <row r="1670" spans="1:75" x14ac:dyDescent="0.25">
      <c r="A1670">
        <v>2449000</v>
      </c>
      <c r="B1670">
        <v>1</v>
      </c>
      <c r="C1670" s="1">
        <v>42248</v>
      </c>
      <c r="D1670">
        <v>1</v>
      </c>
      <c r="E1670">
        <v>67</v>
      </c>
      <c r="F1670">
        <v>165.8</v>
      </c>
      <c r="G1670">
        <v>8</v>
      </c>
      <c r="H1670">
        <v>9</v>
      </c>
      <c r="I1670">
        <v>1</v>
      </c>
      <c r="J1670">
        <v>1</v>
      </c>
      <c r="K1670">
        <v>1</v>
      </c>
      <c r="M1670">
        <v>0</v>
      </c>
      <c r="N1670">
        <v>0</v>
      </c>
      <c r="O1670">
        <v>0</v>
      </c>
      <c r="P1670">
        <v>0</v>
      </c>
      <c r="Q1670">
        <v>12.1</v>
      </c>
      <c r="R1670">
        <v>4.9000000000000004</v>
      </c>
      <c r="S1670">
        <v>0</v>
      </c>
      <c r="T1670">
        <v>0</v>
      </c>
      <c r="U1670">
        <v>67</v>
      </c>
      <c r="V1670">
        <v>0.4</v>
      </c>
      <c r="W1670">
        <v>0</v>
      </c>
      <c r="X1670">
        <v>24.5</v>
      </c>
      <c r="Y1670">
        <v>2.4</v>
      </c>
      <c r="Z1670">
        <v>0</v>
      </c>
      <c r="AA1670">
        <v>0</v>
      </c>
      <c r="AB1670">
        <v>0</v>
      </c>
      <c r="AC1670">
        <v>0</v>
      </c>
      <c r="AD1670">
        <v>0</v>
      </c>
      <c r="AE1670">
        <v>0</v>
      </c>
      <c r="AF1670">
        <v>0</v>
      </c>
      <c r="AG1670">
        <v>0</v>
      </c>
      <c r="AH1670">
        <v>0</v>
      </c>
      <c r="AI1670">
        <v>0</v>
      </c>
      <c r="AJ1670">
        <v>0</v>
      </c>
      <c r="AK1670">
        <v>0</v>
      </c>
      <c r="AL1670">
        <v>0</v>
      </c>
      <c r="AM1670">
        <v>25.3</v>
      </c>
      <c r="AN1670">
        <v>0</v>
      </c>
      <c r="AO1670">
        <v>21.3</v>
      </c>
      <c r="AP1670">
        <v>0</v>
      </c>
      <c r="AQ1670">
        <v>7.9</v>
      </c>
      <c r="AS1670">
        <v>1</v>
      </c>
      <c r="AT1670">
        <v>1</v>
      </c>
      <c r="AU1670">
        <v>1</v>
      </c>
      <c r="AV1670">
        <v>1</v>
      </c>
      <c r="AW1670">
        <v>1</v>
      </c>
      <c r="AX1670">
        <v>1</v>
      </c>
      <c r="AY1670">
        <v>1</v>
      </c>
      <c r="AZ1670">
        <v>1</v>
      </c>
      <c r="BA1670">
        <v>1</v>
      </c>
      <c r="BB1670">
        <v>1</v>
      </c>
      <c r="BC1670">
        <v>1</v>
      </c>
      <c r="BD1670">
        <v>1</v>
      </c>
      <c r="BE1670">
        <v>1</v>
      </c>
      <c r="BF1670">
        <v>1</v>
      </c>
      <c r="BG1670">
        <v>1</v>
      </c>
      <c r="BH1670">
        <v>1</v>
      </c>
      <c r="BI1670">
        <v>1</v>
      </c>
      <c r="BJ1670">
        <v>1</v>
      </c>
      <c r="BK1670">
        <v>1</v>
      </c>
      <c r="BL1670">
        <v>1</v>
      </c>
      <c r="BM1670">
        <v>1</v>
      </c>
      <c r="BN1670">
        <v>1</v>
      </c>
      <c r="BO1670">
        <v>1</v>
      </c>
      <c r="BP1670">
        <v>1</v>
      </c>
      <c r="BQ1670">
        <v>1</v>
      </c>
      <c r="BR1670">
        <v>1</v>
      </c>
      <c r="BS1670">
        <v>1</v>
      </c>
      <c r="BT1670">
        <v>1</v>
      </c>
      <c r="BU1670">
        <v>1</v>
      </c>
      <c r="BV1670">
        <v>1</v>
      </c>
    </row>
    <row r="1671" spans="1:75" x14ac:dyDescent="0.25">
      <c r="A1671">
        <v>2449000</v>
      </c>
      <c r="B1671">
        <v>1</v>
      </c>
      <c r="C1671" s="1">
        <v>42278</v>
      </c>
      <c r="D1671">
        <v>1</v>
      </c>
      <c r="E1671">
        <v>71.599999999999994</v>
      </c>
      <c r="F1671">
        <v>214.6</v>
      </c>
      <c r="G1671">
        <v>9</v>
      </c>
      <c r="H1671">
        <v>10</v>
      </c>
      <c r="I1671">
        <v>1</v>
      </c>
      <c r="J1671">
        <v>1</v>
      </c>
      <c r="K1671">
        <v>1</v>
      </c>
      <c r="M1671">
        <v>0</v>
      </c>
      <c r="N1671">
        <v>0</v>
      </c>
      <c r="O1671">
        <v>0</v>
      </c>
      <c r="P1671">
        <v>6.9</v>
      </c>
      <c r="Q1671">
        <v>15.1</v>
      </c>
      <c r="R1671">
        <v>0</v>
      </c>
      <c r="S1671">
        <v>0</v>
      </c>
      <c r="T1671">
        <v>0</v>
      </c>
      <c r="U1671">
        <v>0</v>
      </c>
      <c r="V1671">
        <v>71.599999999999994</v>
      </c>
      <c r="W1671">
        <v>17.899999999999999</v>
      </c>
      <c r="X1671">
        <v>0</v>
      </c>
      <c r="Y1671">
        <v>42.6</v>
      </c>
      <c r="Z1671">
        <v>5</v>
      </c>
      <c r="AA1671">
        <v>0</v>
      </c>
      <c r="AB1671">
        <v>0</v>
      </c>
      <c r="AC1671">
        <v>0</v>
      </c>
      <c r="AD1671">
        <v>0</v>
      </c>
      <c r="AE1671">
        <v>0</v>
      </c>
      <c r="AF1671">
        <v>0</v>
      </c>
      <c r="AG1671">
        <v>0</v>
      </c>
      <c r="AH1671">
        <v>0</v>
      </c>
      <c r="AI1671">
        <v>35.1</v>
      </c>
      <c r="AJ1671">
        <v>0</v>
      </c>
      <c r="AK1671">
        <v>0</v>
      </c>
      <c r="AL1671">
        <v>0</v>
      </c>
      <c r="AM1671">
        <v>0</v>
      </c>
      <c r="AN1671">
        <v>12.8</v>
      </c>
      <c r="AO1671">
        <v>5.0999999999999996</v>
      </c>
      <c r="AP1671">
        <v>0</v>
      </c>
      <c r="AQ1671">
        <v>2.5</v>
      </c>
      <c r="AR1671">
        <v>0</v>
      </c>
      <c r="AS1671">
        <v>1</v>
      </c>
      <c r="AT1671">
        <v>1</v>
      </c>
      <c r="AU1671">
        <v>1</v>
      </c>
      <c r="AV1671">
        <v>1</v>
      </c>
      <c r="AW1671">
        <v>1</v>
      </c>
      <c r="AX1671">
        <v>1</v>
      </c>
      <c r="AY1671">
        <v>1</v>
      </c>
      <c r="AZ1671">
        <v>1</v>
      </c>
      <c r="BA1671">
        <v>1</v>
      </c>
      <c r="BB1671">
        <v>1</v>
      </c>
      <c r="BC1671">
        <v>1</v>
      </c>
      <c r="BD1671">
        <v>1</v>
      </c>
      <c r="BE1671">
        <v>1</v>
      </c>
      <c r="BF1671">
        <v>1</v>
      </c>
      <c r="BG1671">
        <v>1</v>
      </c>
      <c r="BH1671">
        <v>1</v>
      </c>
      <c r="BI1671">
        <v>1</v>
      </c>
      <c r="BJ1671">
        <v>1</v>
      </c>
      <c r="BK1671">
        <v>1</v>
      </c>
      <c r="BL1671">
        <v>1</v>
      </c>
      <c r="BM1671">
        <v>1</v>
      </c>
      <c r="BN1671">
        <v>1</v>
      </c>
      <c r="BO1671">
        <v>1</v>
      </c>
      <c r="BP1671">
        <v>1</v>
      </c>
      <c r="BQ1671">
        <v>1</v>
      </c>
      <c r="BR1671">
        <v>1</v>
      </c>
      <c r="BS1671">
        <v>1</v>
      </c>
      <c r="BT1671">
        <v>1</v>
      </c>
      <c r="BU1671">
        <v>1</v>
      </c>
      <c r="BV1671">
        <v>1</v>
      </c>
      <c r="BW1671">
        <v>1</v>
      </c>
    </row>
    <row r="1672" spans="1:75" x14ac:dyDescent="0.25">
      <c r="A1672">
        <v>2449000</v>
      </c>
      <c r="B1672">
        <v>1</v>
      </c>
      <c r="C1672" s="1">
        <v>42309</v>
      </c>
      <c r="D1672">
        <v>1</v>
      </c>
      <c r="E1672">
        <v>38.700000000000003</v>
      </c>
      <c r="F1672">
        <v>188.2</v>
      </c>
      <c r="G1672">
        <v>1</v>
      </c>
      <c r="H1672">
        <v>19</v>
      </c>
      <c r="I1672">
        <v>1</v>
      </c>
      <c r="J1672">
        <v>1</v>
      </c>
      <c r="K1672">
        <v>1</v>
      </c>
      <c r="M1672">
        <v>0</v>
      </c>
      <c r="N1672">
        <v>38.700000000000003</v>
      </c>
      <c r="O1672">
        <v>2.1</v>
      </c>
      <c r="P1672">
        <v>1.3</v>
      </c>
      <c r="Q1672">
        <v>4.0999999999999996</v>
      </c>
      <c r="R1672">
        <v>16.8</v>
      </c>
      <c r="S1672">
        <v>11.1</v>
      </c>
      <c r="T1672">
        <v>0</v>
      </c>
      <c r="U1672">
        <v>0</v>
      </c>
      <c r="V1672">
        <v>3.6</v>
      </c>
      <c r="W1672">
        <v>0</v>
      </c>
      <c r="X1672">
        <v>4.4000000000000004</v>
      </c>
      <c r="Y1672">
        <v>2.5</v>
      </c>
      <c r="Z1672">
        <v>0</v>
      </c>
      <c r="AA1672">
        <v>12.1</v>
      </c>
      <c r="AB1672">
        <v>19.3</v>
      </c>
      <c r="AC1672">
        <v>0</v>
      </c>
      <c r="AD1672">
        <v>3.2</v>
      </c>
      <c r="AE1672">
        <v>9.5</v>
      </c>
      <c r="AF1672">
        <v>0.7</v>
      </c>
      <c r="AG1672">
        <v>37.4</v>
      </c>
      <c r="AH1672">
        <v>5.4</v>
      </c>
      <c r="AI1672">
        <v>0</v>
      </c>
      <c r="AJ1672">
        <v>0</v>
      </c>
      <c r="AK1672">
        <v>8.6</v>
      </c>
      <c r="AL1672">
        <v>0</v>
      </c>
      <c r="AM1672">
        <v>0</v>
      </c>
      <c r="AN1672">
        <v>0</v>
      </c>
      <c r="AO1672">
        <v>0</v>
      </c>
      <c r="AP1672">
        <v>5.5</v>
      </c>
      <c r="AQ1672">
        <v>1.9</v>
      </c>
      <c r="AS1672">
        <v>1</v>
      </c>
      <c r="AT1672">
        <v>1</v>
      </c>
      <c r="AU1672">
        <v>1</v>
      </c>
      <c r="AV1672">
        <v>1</v>
      </c>
      <c r="AW1672">
        <v>1</v>
      </c>
      <c r="AX1672">
        <v>1</v>
      </c>
      <c r="AY1672">
        <v>1</v>
      </c>
      <c r="AZ1672">
        <v>1</v>
      </c>
      <c r="BA1672">
        <v>1</v>
      </c>
      <c r="BB1672">
        <v>1</v>
      </c>
      <c r="BC1672">
        <v>1</v>
      </c>
      <c r="BD1672">
        <v>1</v>
      </c>
      <c r="BE1672">
        <v>1</v>
      </c>
      <c r="BF1672">
        <v>1</v>
      </c>
      <c r="BG1672">
        <v>1</v>
      </c>
      <c r="BH1672">
        <v>1</v>
      </c>
      <c r="BI1672">
        <v>1</v>
      </c>
      <c r="BJ1672">
        <v>1</v>
      </c>
      <c r="BK1672">
        <v>1</v>
      </c>
      <c r="BL1672">
        <v>1</v>
      </c>
      <c r="BM1672">
        <v>1</v>
      </c>
      <c r="BN1672">
        <v>1</v>
      </c>
      <c r="BO1672">
        <v>1</v>
      </c>
      <c r="BP1672">
        <v>1</v>
      </c>
      <c r="BQ1672">
        <v>1</v>
      </c>
      <c r="BR1672">
        <v>1</v>
      </c>
      <c r="BS1672">
        <v>1</v>
      </c>
      <c r="BT1672">
        <v>1</v>
      </c>
      <c r="BU1672">
        <v>1</v>
      </c>
      <c r="BV1672">
        <v>1</v>
      </c>
    </row>
    <row r="1673" spans="1:75" x14ac:dyDescent="0.25">
      <c r="A1673">
        <v>2449000</v>
      </c>
      <c r="B1673">
        <v>1</v>
      </c>
      <c r="C1673" s="1">
        <v>42339</v>
      </c>
      <c r="D1673">
        <v>1</v>
      </c>
      <c r="E1673">
        <v>37.9</v>
      </c>
      <c r="F1673">
        <v>226.4</v>
      </c>
      <c r="G1673">
        <v>29</v>
      </c>
      <c r="H1673">
        <v>12</v>
      </c>
      <c r="I1673">
        <v>1</v>
      </c>
      <c r="J1673">
        <v>1</v>
      </c>
      <c r="K1673">
        <v>1</v>
      </c>
      <c r="M1673">
        <v>0</v>
      </c>
      <c r="N1673">
        <v>0</v>
      </c>
      <c r="O1673">
        <v>0</v>
      </c>
      <c r="P1673">
        <v>16.899999999999999</v>
      </c>
      <c r="Q1673">
        <v>0</v>
      </c>
      <c r="R1673">
        <v>14.9</v>
      </c>
      <c r="S1673">
        <v>0</v>
      </c>
      <c r="T1673">
        <v>12.7</v>
      </c>
      <c r="U1673">
        <v>0</v>
      </c>
      <c r="V1673">
        <v>0</v>
      </c>
      <c r="W1673">
        <v>6.5</v>
      </c>
      <c r="X1673">
        <v>0</v>
      </c>
      <c r="Y1673">
        <v>0</v>
      </c>
      <c r="Z1673">
        <v>0</v>
      </c>
      <c r="AA1673">
        <v>0</v>
      </c>
      <c r="AB1673">
        <v>0</v>
      </c>
      <c r="AC1673">
        <v>18.7</v>
      </c>
      <c r="AD1673">
        <v>0</v>
      </c>
      <c r="AE1673">
        <v>0</v>
      </c>
      <c r="AF1673">
        <v>0</v>
      </c>
      <c r="AG1673">
        <v>34.5</v>
      </c>
      <c r="AH1673">
        <v>0</v>
      </c>
      <c r="AI1673">
        <v>0</v>
      </c>
      <c r="AJ1673">
        <v>20.7</v>
      </c>
      <c r="AK1673">
        <v>5.5</v>
      </c>
      <c r="AL1673">
        <v>0</v>
      </c>
      <c r="AM1673">
        <v>0</v>
      </c>
      <c r="AN1673">
        <v>20.7</v>
      </c>
      <c r="AO1673">
        <v>36.6</v>
      </c>
      <c r="AP1673">
        <v>37.9</v>
      </c>
      <c r="AQ1673">
        <v>0.8</v>
      </c>
      <c r="AR1673">
        <v>0</v>
      </c>
      <c r="AS1673">
        <v>1</v>
      </c>
      <c r="AT1673">
        <v>1</v>
      </c>
      <c r="AU1673">
        <v>1</v>
      </c>
      <c r="AV1673">
        <v>1</v>
      </c>
      <c r="AW1673">
        <v>1</v>
      </c>
      <c r="AX1673">
        <v>1</v>
      </c>
      <c r="AY1673">
        <v>1</v>
      </c>
      <c r="AZ1673">
        <v>1</v>
      </c>
      <c r="BA1673">
        <v>1</v>
      </c>
      <c r="BB1673">
        <v>1</v>
      </c>
      <c r="BC1673">
        <v>1</v>
      </c>
      <c r="BD1673">
        <v>1</v>
      </c>
      <c r="BE1673">
        <v>1</v>
      </c>
      <c r="BF1673">
        <v>1</v>
      </c>
      <c r="BG1673">
        <v>1</v>
      </c>
      <c r="BH1673">
        <v>1</v>
      </c>
      <c r="BI1673">
        <v>1</v>
      </c>
      <c r="BJ1673">
        <v>1</v>
      </c>
      <c r="BK1673">
        <v>1</v>
      </c>
      <c r="BL1673">
        <v>1</v>
      </c>
      <c r="BM1673">
        <v>1</v>
      </c>
      <c r="BN1673">
        <v>1</v>
      </c>
      <c r="BO1673">
        <v>1</v>
      </c>
      <c r="BP1673">
        <v>1</v>
      </c>
      <c r="BQ1673">
        <v>1</v>
      </c>
      <c r="BR1673">
        <v>1</v>
      </c>
      <c r="BS1673">
        <v>1</v>
      </c>
      <c r="BT1673">
        <v>1</v>
      </c>
      <c r="BU1673">
        <v>1</v>
      </c>
      <c r="BV1673">
        <v>1</v>
      </c>
      <c r="BW1673">
        <v>1</v>
      </c>
    </row>
    <row r="1674" spans="1:75" x14ac:dyDescent="0.25">
      <c r="A1674">
        <v>2449000</v>
      </c>
      <c r="B1674">
        <v>1</v>
      </c>
      <c r="C1674" s="1">
        <v>41883</v>
      </c>
      <c r="D1674">
        <v>3</v>
      </c>
      <c r="E1674">
        <v>43.6</v>
      </c>
      <c r="F1674">
        <v>137.19999999999999</v>
      </c>
      <c r="G1674">
        <v>20</v>
      </c>
      <c r="H1674">
        <v>9</v>
      </c>
      <c r="I1674">
        <v>1</v>
      </c>
      <c r="J1674">
        <v>1</v>
      </c>
      <c r="K1674">
        <v>1</v>
      </c>
      <c r="M1674">
        <v>0</v>
      </c>
      <c r="N1674">
        <v>0</v>
      </c>
      <c r="O1674">
        <v>0</v>
      </c>
      <c r="P1674">
        <v>25.3</v>
      </c>
      <c r="Q1674">
        <v>0</v>
      </c>
      <c r="R1674">
        <v>1</v>
      </c>
      <c r="S1674">
        <v>0</v>
      </c>
      <c r="T1674">
        <v>0.3</v>
      </c>
      <c r="U1674">
        <v>0</v>
      </c>
      <c r="V1674">
        <v>0</v>
      </c>
      <c r="W1674">
        <v>0</v>
      </c>
      <c r="X1674">
        <v>0</v>
      </c>
      <c r="Y1674">
        <v>0</v>
      </c>
      <c r="Z1674">
        <v>0</v>
      </c>
      <c r="AA1674">
        <v>0</v>
      </c>
      <c r="AB1674">
        <v>0</v>
      </c>
      <c r="AC1674">
        <v>0</v>
      </c>
      <c r="AD1674">
        <v>0</v>
      </c>
      <c r="AE1674">
        <v>0</v>
      </c>
      <c r="AF1674">
        <v>12</v>
      </c>
      <c r="AG1674">
        <v>43.6</v>
      </c>
      <c r="AH1674">
        <v>0</v>
      </c>
      <c r="AI1674">
        <v>0</v>
      </c>
      <c r="AJ1674">
        <v>0</v>
      </c>
      <c r="AK1674">
        <v>0</v>
      </c>
      <c r="AL1674">
        <v>19.8</v>
      </c>
      <c r="AM1674">
        <v>0</v>
      </c>
      <c r="AN1674">
        <v>13.8</v>
      </c>
      <c r="AO1674">
        <v>0</v>
      </c>
      <c r="AP1674">
        <v>17.7</v>
      </c>
      <c r="AQ1674">
        <v>3.7</v>
      </c>
      <c r="AS1674">
        <v>1</v>
      </c>
      <c r="AT1674">
        <v>1</v>
      </c>
      <c r="AU1674">
        <v>1</v>
      </c>
      <c r="AV1674">
        <v>1</v>
      </c>
      <c r="AW1674">
        <v>1</v>
      </c>
      <c r="AX1674">
        <v>1</v>
      </c>
      <c r="AY1674">
        <v>1</v>
      </c>
      <c r="AZ1674">
        <v>1</v>
      </c>
      <c r="BA1674">
        <v>1</v>
      </c>
      <c r="BB1674">
        <v>1</v>
      </c>
      <c r="BC1674">
        <v>1</v>
      </c>
      <c r="BD1674">
        <v>1</v>
      </c>
      <c r="BE1674">
        <v>1</v>
      </c>
      <c r="BF1674">
        <v>1</v>
      </c>
      <c r="BG1674">
        <v>1</v>
      </c>
      <c r="BH1674">
        <v>1</v>
      </c>
      <c r="BI1674">
        <v>1</v>
      </c>
      <c r="BJ1674">
        <v>1</v>
      </c>
      <c r="BK1674">
        <v>1</v>
      </c>
      <c r="BL1674">
        <v>1</v>
      </c>
      <c r="BM1674">
        <v>1</v>
      </c>
      <c r="BN1674">
        <v>1</v>
      </c>
      <c r="BO1674">
        <v>1</v>
      </c>
      <c r="BP1674">
        <v>1</v>
      </c>
      <c r="BQ1674">
        <v>1</v>
      </c>
      <c r="BR1674">
        <v>1</v>
      </c>
      <c r="BS1674">
        <v>1</v>
      </c>
      <c r="BT1674">
        <v>1</v>
      </c>
      <c r="BU1674">
        <v>1</v>
      </c>
      <c r="BV1674">
        <v>1</v>
      </c>
      <c r="BW1674">
        <v>0</v>
      </c>
    </row>
  </sheetData>
  <conditionalFormatting sqref="N14:BW1674">
    <cfRule type="containsBlanks" dxfId="4" priority="1">
      <formula>LEN(TRIM(N14))=0</formula>
    </cfRule>
  </conditionalFormatting>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4"/>
  <sheetViews>
    <sheetView workbookViewId="0">
      <selection sqref="A1:B1"/>
    </sheetView>
  </sheetViews>
  <sheetFormatPr defaultRowHeight="15" x14ac:dyDescent="0.25"/>
  <cols>
    <col min="4" max="5" width="14.5703125" bestFit="1" customWidth="1"/>
    <col min="6" max="6" width="15.28515625" bestFit="1" customWidth="1"/>
    <col min="7" max="7" width="12" bestFit="1" customWidth="1"/>
    <col min="8" max="8" width="13.7109375" bestFit="1" customWidth="1"/>
    <col min="9" max="9" width="14.7109375" bestFit="1" customWidth="1"/>
    <col min="10" max="10" width="10.7109375" bestFit="1" customWidth="1"/>
    <col min="11" max="11" width="12" bestFit="1" customWidth="1"/>
    <col min="12" max="35" width="10.7109375" bestFit="1" customWidth="1"/>
  </cols>
  <sheetData>
    <row r="1" spans="1:35" x14ac:dyDescent="0.25">
      <c r="A1" s="61" t="s">
        <v>86</v>
      </c>
      <c r="B1" s="61"/>
    </row>
    <row r="2" spans="1:35" x14ac:dyDescent="0.25">
      <c r="D2" s="62" t="s">
        <v>100</v>
      </c>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row>
    <row r="3" spans="1:35" x14ac:dyDescent="0.25">
      <c r="D3" s="55" t="s">
        <v>95</v>
      </c>
      <c r="E3" s="55"/>
      <c r="F3" s="55"/>
      <c r="G3" s="55"/>
      <c r="H3" s="55"/>
      <c r="I3" s="55"/>
      <c r="J3" s="55"/>
      <c r="K3" s="55"/>
      <c r="L3" s="55"/>
      <c r="M3" s="18"/>
      <c r="N3" s="18"/>
      <c r="O3" s="18"/>
      <c r="P3" s="18"/>
      <c r="Q3" s="18"/>
      <c r="R3" s="18"/>
      <c r="S3" s="18"/>
      <c r="T3" s="18"/>
      <c r="U3" s="18"/>
      <c r="V3" s="18"/>
      <c r="W3" s="18"/>
      <c r="X3" s="18"/>
      <c r="Y3" s="18"/>
      <c r="Z3" s="18"/>
      <c r="AA3" s="18"/>
      <c r="AB3" s="18"/>
      <c r="AC3" s="18"/>
      <c r="AD3" s="18"/>
      <c r="AE3" s="18"/>
      <c r="AF3" s="18"/>
      <c r="AG3" s="18"/>
      <c r="AH3" s="18"/>
      <c r="AI3" s="25"/>
    </row>
    <row r="4" spans="1:35" x14ac:dyDescent="0.25">
      <c r="D4" s="56" t="s">
        <v>93</v>
      </c>
      <c r="E4" s="56"/>
      <c r="F4" s="56"/>
      <c r="G4" s="56"/>
      <c r="H4" s="56"/>
      <c r="I4" s="56"/>
      <c r="J4" s="56"/>
      <c r="K4" s="56"/>
      <c r="L4" s="56"/>
      <c r="M4" s="23"/>
      <c r="N4" s="23"/>
      <c r="O4" s="23"/>
      <c r="P4" s="23"/>
      <c r="Q4" s="23"/>
      <c r="R4" s="23"/>
      <c r="S4" s="23"/>
      <c r="T4" s="23"/>
      <c r="U4" s="23"/>
      <c r="V4" s="23"/>
      <c r="W4" s="23"/>
      <c r="X4" s="23"/>
      <c r="Y4" s="23"/>
      <c r="Z4" s="23"/>
      <c r="AA4" s="23"/>
      <c r="AB4" s="23"/>
      <c r="AC4" s="23"/>
      <c r="AD4" s="23"/>
      <c r="AE4" s="23"/>
      <c r="AF4" s="23"/>
      <c r="AG4" s="23"/>
      <c r="AH4" s="23"/>
      <c r="AI4" s="24"/>
    </row>
    <row r="5" spans="1:35" x14ac:dyDescent="0.25">
      <c r="D5" s="11" t="s">
        <v>11</v>
      </c>
      <c r="E5" s="13">
        <v>29365</v>
      </c>
      <c r="F5" s="13">
        <v>29366</v>
      </c>
      <c r="G5" s="13">
        <v>29367</v>
      </c>
      <c r="H5" s="13">
        <v>29368</v>
      </c>
      <c r="I5" s="13">
        <v>29369</v>
      </c>
      <c r="J5" s="13">
        <v>29370</v>
      </c>
      <c r="K5" s="13">
        <v>29371</v>
      </c>
      <c r="L5" s="13">
        <v>29372</v>
      </c>
      <c r="M5" s="23"/>
      <c r="N5" s="23"/>
      <c r="O5" s="23"/>
      <c r="P5" s="23"/>
      <c r="Q5" s="23"/>
      <c r="R5" s="23"/>
      <c r="S5" s="23"/>
      <c r="T5" s="23"/>
      <c r="U5" s="23"/>
      <c r="V5" s="23"/>
      <c r="W5" s="23"/>
      <c r="X5" s="23"/>
      <c r="Y5" s="23"/>
      <c r="Z5" s="23"/>
      <c r="AA5" s="23"/>
      <c r="AB5" s="23"/>
      <c r="AC5" s="23"/>
      <c r="AD5" s="23"/>
      <c r="AE5" s="23"/>
      <c r="AF5" s="23"/>
      <c r="AG5" s="23"/>
      <c r="AH5" s="23"/>
      <c r="AI5" s="24"/>
    </row>
    <row r="6" spans="1:35" x14ac:dyDescent="0.25">
      <c r="D6" s="16" t="s">
        <v>90</v>
      </c>
      <c r="E6" s="14">
        <f>AVERAGE('Estação 1 (BASE)'!AK73,'Estação 1 (BASE)'!AK61,'Estação 1 (BASE)'!AK49,'Estação 1 (BASE)'!AK37,'Estação 1 (BASE)'!AK25,)</f>
        <v>1</v>
      </c>
      <c r="F6" s="14">
        <f>AVERAGE('Estação 1 (BASE)'!AL73,'Estação 1 (BASE)'!AL61,'Estação 1 (BASE)'!AL49,'Estação 1 (BASE)'!AL37,'Estação 1 (BASE)'!AL25,)</f>
        <v>0</v>
      </c>
      <c r="G6" s="14">
        <f>AVERAGE('Estação 1 (BASE)'!AM73,'Estação 1 (BASE)'!AM61,'Estação 1 (BASE)'!AM49,'Estação 1 (BASE)'!AM37,'Estação 1 (BASE)'!AM25,)</f>
        <v>2.5666666666666669</v>
      </c>
      <c r="H6" s="14">
        <f>AVERAGE('Estação 1 (BASE)'!AN73,'Estação 1 (BASE)'!AN61,'Estação 1 (BASE)'!AN49,'Estação 1 (BASE)'!AN37,'Estação 1 (BASE)'!AN25,)</f>
        <v>2.3666666666666667</v>
      </c>
      <c r="I6" s="14">
        <f>AVERAGE('Estação 1 (BASE)'!AO73,'Estação 1 (BASE)'!AO61,'Estação 1 (BASE)'!AO49,'Estação 1 (BASE)'!AO37,'Estação 1 (BASE)'!AO25,)</f>
        <v>5.3666666666666671</v>
      </c>
      <c r="J6" s="14">
        <f>AVERAGE('Estação 1 (BASE)'!AP73,'Estação 1 (BASE)'!AP61,'Estação 1 (BASE)'!AP49,'Estação 1 (BASE)'!AP37,'Estação 1 (BASE)'!AP25,)</f>
        <v>4.8</v>
      </c>
      <c r="K6" s="14">
        <f>AVERAGE('Estação 1 (BASE)'!AQ73,'Estação 1 (BASE)'!AQ61,'Estação 1 (BASE)'!AQ49,'Estação 1 (BASE)'!AQ37,'Estação 1 (BASE)'!AQ25,)</f>
        <v>2.1333333333333333</v>
      </c>
      <c r="L6" s="14">
        <f>AVERAGE('Estação 1 (BASE)'!AR73,'Estação 1 (BASE)'!AR61,'Estação 1 (BASE)'!AR49,'Estação 1 (BASE)'!AR37,'Estação 1 (BASE)'!AR25,)</f>
        <v>0</v>
      </c>
      <c r="M6" s="23"/>
      <c r="N6" s="23"/>
      <c r="O6" s="23"/>
      <c r="P6" s="23"/>
      <c r="Q6" s="23"/>
      <c r="R6" s="23"/>
      <c r="S6" s="23"/>
      <c r="T6" s="23"/>
      <c r="U6" s="23"/>
      <c r="V6" s="23"/>
      <c r="W6" s="23"/>
      <c r="X6" s="23"/>
      <c r="Y6" s="23"/>
      <c r="Z6" s="23"/>
      <c r="AA6" s="23"/>
      <c r="AB6" s="23"/>
      <c r="AC6" s="23"/>
      <c r="AD6" s="23"/>
      <c r="AE6" s="23"/>
      <c r="AF6" s="23"/>
      <c r="AG6" s="23"/>
      <c r="AH6" s="23"/>
      <c r="AI6" s="24"/>
    </row>
    <row r="7" spans="1:35" x14ac:dyDescent="0.25">
      <c r="D7" s="58"/>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60"/>
    </row>
    <row r="8" spans="1:35" x14ac:dyDescent="0.25">
      <c r="D8" s="57" t="s">
        <v>96</v>
      </c>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row>
    <row r="9" spans="1:35" x14ac:dyDescent="0.25">
      <c r="D9" s="56" t="s">
        <v>97</v>
      </c>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row>
    <row r="10" spans="1:35" x14ac:dyDescent="0.25">
      <c r="D10" s="11" t="s">
        <v>11</v>
      </c>
      <c r="E10" s="13">
        <v>33298</v>
      </c>
      <c r="F10" s="13">
        <v>33299</v>
      </c>
      <c r="G10" s="13">
        <v>33300</v>
      </c>
      <c r="H10" s="13">
        <v>33301</v>
      </c>
      <c r="I10" s="13">
        <v>33302</v>
      </c>
      <c r="J10" s="13">
        <v>33303</v>
      </c>
      <c r="K10" s="13">
        <v>33304</v>
      </c>
      <c r="L10" s="13">
        <v>33305</v>
      </c>
      <c r="M10" s="13">
        <v>33306</v>
      </c>
      <c r="N10" s="13">
        <v>33307</v>
      </c>
      <c r="O10" s="13">
        <v>33308</v>
      </c>
      <c r="P10" s="13">
        <v>33309</v>
      </c>
      <c r="Q10" s="13">
        <v>33310</v>
      </c>
      <c r="R10" s="13">
        <v>33311</v>
      </c>
      <c r="S10" s="13">
        <v>33312</v>
      </c>
      <c r="T10" s="13">
        <v>33313</v>
      </c>
      <c r="U10" s="13">
        <v>33314</v>
      </c>
      <c r="V10" s="13">
        <v>33315</v>
      </c>
      <c r="W10" s="13">
        <v>33316</v>
      </c>
      <c r="X10" s="13">
        <v>33317</v>
      </c>
      <c r="Y10" s="13">
        <v>33318</v>
      </c>
      <c r="Z10" s="13">
        <v>33319</v>
      </c>
      <c r="AA10" s="13">
        <v>33320</v>
      </c>
      <c r="AB10" s="13">
        <v>33321</v>
      </c>
      <c r="AC10" s="13">
        <v>33322</v>
      </c>
      <c r="AD10" s="13">
        <v>33323</v>
      </c>
      <c r="AE10" s="13">
        <v>33324</v>
      </c>
      <c r="AF10" s="13">
        <v>33325</v>
      </c>
      <c r="AG10" s="13">
        <v>33326</v>
      </c>
      <c r="AH10" s="13">
        <v>33327</v>
      </c>
      <c r="AI10" s="13">
        <v>33328</v>
      </c>
    </row>
    <row r="11" spans="1:35" x14ac:dyDescent="0.25">
      <c r="D11" s="11" t="s">
        <v>90</v>
      </c>
      <c r="E11" s="12">
        <f>AVERAGE('Estação 1 (BASE)'!N203,'Estação 1 (BASE)'!N191,'Estação 1 (BASE)'!N179,'Estação 1 (BASE)'!N167,'Estação 1 (BASE)'!N155,'Estação 1 (BASE)'!N143,'Estação 1 (BASE)'!N131,'Estação 1 (BASE)'!N119,'Estação 1 (BASE)'!N107,'Estação 1 (BASE)'!N95,'Estação 1 (BASE)'!N83,'Estação 1 (BASE)'!N71,'Estação 1 (BASE)'!N59,'Estação 1 (BASE)'!N47,'Estação 1 (BASE)'!N35,'Estação 1 (BASE)'!N23,)</f>
        <v>4.2705882352941185</v>
      </c>
      <c r="F11" s="12">
        <f>AVERAGE('Estação 1 (BASE)'!O203,'Estação 1 (BASE)'!O191,'Estação 1 (BASE)'!O179,'Estação 1 (BASE)'!O167,'Estação 1 (BASE)'!O155,'Estação 1 (BASE)'!O143,'Estação 1 (BASE)'!O131,'Estação 1 (BASE)'!O119,'Estação 1 (BASE)'!O107,'Estação 1 (BASE)'!O95,'Estação 1 (BASE)'!O83,'Estação 1 (BASE)'!O71,'Estação 1 (BASE)'!O59,'Estação 1 (BASE)'!O47,'Estação 1 (BASE)'!O35,'Estação 1 (BASE)'!O23,)</f>
        <v>2.8470588235294114</v>
      </c>
      <c r="G11" s="12">
        <f>AVERAGE('Estação 1 (BASE)'!P203,'Estação 1 (BASE)'!P191,'Estação 1 (BASE)'!P179,'Estação 1 (BASE)'!P167,'Estação 1 (BASE)'!P155,'Estação 1 (BASE)'!P143,'Estação 1 (BASE)'!P131,'Estação 1 (BASE)'!P119,'Estação 1 (BASE)'!P107,'Estação 1 (BASE)'!P95,'Estação 1 (BASE)'!P83,'Estação 1 (BASE)'!P71,'Estação 1 (BASE)'!P59,'Estação 1 (BASE)'!P47,'Estação 1 (BASE)'!P35,'Estação 1 (BASE)'!P23,)</f>
        <v>4.4352941176470591</v>
      </c>
      <c r="H11" s="12">
        <f>AVERAGE('Estação 1 (BASE)'!Q203,'Estação 1 (BASE)'!Q191,'Estação 1 (BASE)'!Q179,'Estação 1 (BASE)'!Q167,'Estação 1 (BASE)'!Q155,'Estação 1 (BASE)'!Q143,'Estação 1 (BASE)'!Q131,'Estação 1 (BASE)'!Q119,'Estação 1 (BASE)'!Q107,'Estação 1 (BASE)'!Q95,'Estação 1 (BASE)'!Q83,'Estação 1 (BASE)'!Q71,'Estação 1 (BASE)'!Q59,'Estação 1 (BASE)'!Q47,'Estação 1 (BASE)'!Q35,'Estação 1 (BASE)'!Q23,)</f>
        <v>3.5529411764705885</v>
      </c>
      <c r="I11" s="12">
        <f>AVERAGE('Estação 1 (BASE)'!R203,'Estação 1 (BASE)'!R191,'Estação 1 (BASE)'!R179,'Estação 1 (BASE)'!R167,'Estação 1 (BASE)'!R155,'Estação 1 (BASE)'!R143,'Estação 1 (BASE)'!R131,'Estação 1 (BASE)'!R119,'Estação 1 (BASE)'!R107,'Estação 1 (BASE)'!R95,'Estação 1 (BASE)'!R83,'Estação 1 (BASE)'!R71,'Estação 1 (BASE)'!R59,'Estação 1 (BASE)'!R47,'Estação 1 (BASE)'!R35,'Estação 1 (BASE)'!R23,)</f>
        <v>1.552941176470588</v>
      </c>
      <c r="J11" s="12">
        <f>AVERAGE('Estação 1 (BASE)'!S203,'Estação 1 (BASE)'!S191,'Estação 1 (BASE)'!S179,'Estação 1 (BASE)'!S167,'Estação 1 (BASE)'!S155,'Estação 1 (BASE)'!S143,'Estação 1 (BASE)'!S131,'Estação 1 (BASE)'!S119,'Estação 1 (BASE)'!S107,'Estação 1 (BASE)'!S95,'Estação 1 (BASE)'!S83,'Estação 1 (BASE)'!S71,'Estação 1 (BASE)'!S59,'Estação 1 (BASE)'!S47,'Estação 1 (BASE)'!S35,'Estação 1 (BASE)'!S23,)</f>
        <v>1.3294117647058825</v>
      </c>
      <c r="K11" s="12">
        <f>AVERAGE('Estação 1 (BASE)'!T203,'Estação 1 (BASE)'!T191,'Estação 1 (BASE)'!T179,'Estação 1 (BASE)'!T167,'Estação 1 (BASE)'!T155,'Estação 1 (BASE)'!T143,'Estação 1 (BASE)'!T131,'Estação 1 (BASE)'!T119,'Estação 1 (BASE)'!T107,'Estação 1 (BASE)'!T95,'Estação 1 (BASE)'!T83,'Estação 1 (BASE)'!T71,'Estação 1 (BASE)'!T59,'Estação 1 (BASE)'!T47,'Estação 1 (BASE)'!T35,'Estação 1 (BASE)'!T23,)</f>
        <v>5.5529411764705889</v>
      </c>
      <c r="L11" s="12">
        <f>AVERAGE('Estação 1 (BASE)'!U203,'Estação 1 (BASE)'!U191,'Estação 1 (BASE)'!U179,'Estação 1 (BASE)'!U167,'Estação 1 (BASE)'!U155,'Estação 1 (BASE)'!U143,'Estação 1 (BASE)'!U131,'Estação 1 (BASE)'!U119,'Estação 1 (BASE)'!U107,'Estação 1 (BASE)'!U95,'Estação 1 (BASE)'!U83,'Estação 1 (BASE)'!U71,'Estação 1 (BASE)'!U59,'Estação 1 (BASE)'!U47,'Estação 1 (BASE)'!U35,'Estação 1 (BASE)'!U23,)</f>
        <v>0.623529411764706</v>
      </c>
      <c r="M11" s="12">
        <f>AVERAGE('Estação 1 (BASE)'!V203,'Estação 1 (BASE)'!V191,'Estação 1 (BASE)'!V179,'Estação 1 (BASE)'!V167,'Estação 1 (BASE)'!V155,'Estação 1 (BASE)'!V143,'Estação 1 (BASE)'!V131,'Estação 1 (BASE)'!V119,'Estação 1 (BASE)'!V107,'Estação 1 (BASE)'!V95,'Estação 1 (BASE)'!V83,'Estação 1 (BASE)'!V71,'Estação 1 (BASE)'!V59,'Estação 1 (BASE)'!V47,'Estação 1 (BASE)'!V35,'Estação 1 (BASE)'!V23,)</f>
        <v>2.3764705882352941</v>
      </c>
      <c r="N11" s="12">
        <f>AVERAGE('Estação 1 (BASE)'!W203,'Estação 1 (BASE)'!W191,'Estação 1 (BASE)'!W179,'Estação 1 (BASE)'!W167,'Estação 1 (BASE)'!W155,'Estação 1 (BASE)'!W143,'Estação 1 (BASE)'!W131,'Estação 1 (BASE)'!W119,'Estação 1 (BASE)'!W107,'Estação 1 (BASE)'!W95,'Estação 1 (BASE)'!W83,'Estação 1 (BASE)'!W71,'Estação 1 (BASE)'!W59,'Estação 1 (BASE)'!W47,'Estação 1 (BASE)'!W35,'Estação 1 (BASE)'!W23,)</f>
        <v>10.341176470588236</v>
      </c>
      <c r="O11" s="12">
        <f>AVERAGE('Estação 1 (BASE)'!X203,'Estação 1 (BASE)'!X191,'Estação 1 (BASE)'!X179,'Estação 1 (BASE)'!X167,'Estação 1 (BASE)'!X155,'Estação 1 (BASE)'!X143,'Estação 1 (BASE)'!X131,'Estação 1 (BASE)'!X119,'Estação 1 (BASE)'!X107,'Estação 1 (BASE)'!X95,'Estação 1 (BASE)'!X83,'Estação 1 (BASE)'!X71,'Estação 1 (BASE)'!X59,'Estação 1 (BASE)'!X47,'Estação 1 (BASE)'!X35,'Estação 1 (BASE)'!X23,)</f>
        <v>8.4235294117647044</v>
      </c>
      <c r="P11" s="12">
        <f>AVERAGE('Estação 1 (BASE)'!Y203,'Estação 1 (BASE)'!Y191,'Estação 1 (BASE)'!Y179,'Estação 1 (BASE)'!Y167,'Estação 1 (BASE)'!Y155,'Estação 1 (BASE)'!Y143,'Estação 1 (BASE)'!Y131,'Estação 1 (BASE)'!Y119,'Estação 1 (BASE)'!Y107,'Estação 1 (BASE)'!Y95,'Estação 1 (BASE)'!Y83,'Estação 1 (BASE)'!Y71,'Estação 1 (BASE)'!Y59,'Estação 1 (BASE)'!Y47,'Estação 1 (BASE)'!Y35,'Estação 1 (BASE)'!Y23,)</f>
        <v>4.2705882352941185</v>
      </c>
      <c r="Q11" s="12">
        <f>AVERAGE('Estação 1 (BASE)'!Z203,'Estação 1 (BASE)'!Z191,'Estação 1 (BASE)'!Z179,'Estação 1 (BASE)'!Z167,'Estação 1 (BASE)'!Z155,'Estação 1 (BASE)'!Z143,'Estação 1 (BASE)'!Z131,'Estação 1 (BASE)'!Z119,'Estação 1 (BASE)'!Z107,'Estação 1 (BASE)'!Z95,'Estação 1 (BASE)'!Z83,'Estação 1 (BASE)'!Z71,'Estação 1 (BASE)'!Z59,'Estação 1 (BASE)'!Z47,'Estação 1 (BASE)'!Z35,'Estação 1 (BASE)'!Z23,)</f>
        <v>2.6823529411764708</v>
      </c>
      <c r="R11" s="12">
        <f>AVERAGE('Estação 1 (BASE)'!AA203,'Estação 1 (BASE)'!AA191,'Estação 1 (BASE)'!AA179,'Estação 1 (BASE)'!AA167,'Estação 1 (BASE)'!AA155,'Estação 1 (BASE)'!AA143,'Estação 1 (BASE)'!AA131,'Estação 1 (BASE)'!AA119,'Estação 1 (BASE)'!AA107,'Estação 1 (BASE)'!AA95,'Estação 1 (BASE)'!AA83,'Estação 1 (BASE)'!AA71,'Estação 1 (BASE)'!AA59,'Estação 1 (BASE)'!AA47,'Estação 1 (BASE)'!AA35,'Estação 1 (BASE)'!AA23,)</f>
        <v>1.552941176470588</v>
      </c>
      <c r="S11" s="12">
        <f>AVERAGE('Estação 1 (BASE)'!AB203,'Estação 1 (BASE)'!AB191,'Estação 1 (BASE)'!AB179,'Estação 1 (BASE)'!AB167,'Estação 1 (BASE)'!AB155,'Estação 1 (BASE)'!AB143,'Estação 1 (BASE)'!AB131,'Estação 1 (BASE)'!AB119,'Estação 1 (BASE)'!AB107,'Estação 1 (BASE)'!AB95,'Estação 1 (BASE)'!AB83,'Estação 1 (BASE)'!AB71,'Estação 1 (BASE)'!AB59,'Estação 1 (BASE)'!AB47,'Estação 1 (BASE)'!AB35,'Estação 1 (BASE)'!AB23,)</f>
        <v>2.1529411764705881</v>
      </c>
      <c r="T11" s="12">
        <f>AVERAGE('Estação 1 (BASE)'!AC203,'Estação 1 (BASE)'!AC191,'Estação 1 (BASE)'!AC179,'Estação 1 (BASE)'!AC167,'Estação 1 (BASE)'!AC155,'Estação 1 (BASE)'!AC143,'Estação 1 (BASE)'!AC131,'Estação 1 (BASE)'!AC119,'Estação 1 (BASE)'!AC107,'Estação 1 (BASE)'!AC95,'Estação 1 (BASE)'!AC83,'Estação 1 (BASE)'!AC71,'Estação 1 (BASE)'!AC59,'Estação 1 (BASE)'!AC47,'Estação 1 (BASE)'!AC35,'Estação 1 (BASE)'!AC23,)</f>
        <v>2.6941176470588233</v>
      </c>
      <c r="U11" s="12">
        <f>AVERAGE('Estação 1 (BASE)'!AD203,'Estação 1 (BASE)'!AD191,'Estação 1 (BASE)'!AD179,'Estação 1 (BASE)'!AD167,'Estação 1 (BASE)'!AD155,'Estação 1 (BASE)'!AD143,'Estação 1 (BASE)'!AD131,'Estação 1 (BASE)'!AD119,'Estação 1 (BASE)'!AD107,'Estação 1 (BASE)'!AD95,'Estação 1 (BASE)'!AD83,'Estação 1 (BASE)'!AD71,'Estação 1 (BASE)'!AD59,'Estação 1 (BASE)'!AD47,'Estação 1 (BASE)'!AD35,'Estação 1 (BASE)'!AD23,)</f>
        <v>2.8117647058823527</v>
      </c>
      <c r="V11" s="12">
        <f>AVERAGE('Estação 1 (BASE)'!AE203,'Estação 1 (BASE)'!AE191,'Estação 1 (BASE)'!AE179,'Estação 1 (BASE)'!AE167,'Estação 1 (BASE)'!AE155,'Estação 1 (BASE)'!AE143,'Estação 1 (BASE)'!AE131,'Estação 1 (BASE)'!AE119,'Estação 1 (BASE)'!AE107,'Estação 1 (BASE)'!AE95,'Estação 1 (BASE)'!AE83,'Estação 1 (BASE)'!AE71,'Estação 1 (BASE)'!AE59,'Estação 1 (BASE)'!AE47,'Estação 1 (BASE)'!AE35,'Estação 1 (BASE)'!AE23,)</f>
        <v>4.7411764705882353</v>
      </c>
      <c r="W11" s="12">
        <f>AVERAGE('Estação 1 (BASE)'!AF203,'Estação 1 (BASE)'!AF191,'Estação 1 (BASE)'!AF179,'Estação 1 (BASE)'!AF167,'Estação 1 (BASE)'!AF155,'Estação 1 (BASE)'!AF143,'Estação 1 (BASE)'!AF131,'Estação 1 (BASE)'!AF119,'Estação 1 (BASE)'!AF107,'Estação 1 (BASE)'!AF95,'Estação 1 (BASE)'!AF83,'Estação 1 (BASE)'!AF71,'Estação 1 (BASE)'!AF59,'Estação 1 (BASE)'!AF47,'Estação 1 (BASE)'!AF35,'Estação 1 (BASE)'!AF23,)</f>
        <v>3.7882352941176474</v>
      </c>
      <c r="X11" s="12">
        <f>AVERAGE('Estação 1 (BASE)'!AG203,'Estação 1 (BASE)'!AG191,'Estação 1 (BASE)'!AG179,'Estação 1 (BASE)'!AG167,'Estação 1 (BASE)'!AG155,'Estação 1 (BASE)'!AG143,'Estação 1 (BASE)'!AG131,'Estação 1 (BASE)'!AG119,'Estação 1 (BASE)'!AG107,'Estação 1 (BASE)'!AG95,'Estação 1 (BASE)'!AG83,'Estação 1 (BASE)'!AG71,'Estação 1 (BASE)'!AG59,'Estação 1 (BASE)'!AG47,'Estação 1 (BASE)'!AG35,'Estação 1 (BASE)'!AG23,)</f>
        <v>4.4470588235294111</v>
      </c>
      <c r="Y11" s="12">
        <f>AVERAGE('Estação 1 (BASE)'!AH203,'Estação 1 (BASE)'!AH191,'Estação 1 (BASE)'!AH179,'Estação 1 (BASE)'!AH167,'Estação 1 (BASE)'!AH155,'Estação 1 (BASE)'!AH143,'Estação 1 (BASE)'!AH131,'Estação 1 (BASE)'!AH119,'Estação 1 (BASE)'!AH107,'Estação 1 (BASE)'!AH95,'Estação 1 (BASE)'!AH83,'Estação 1 (BASE)'!AH71,'Estação 1 (BASE)'!AH59,'Estação 1 (BASE)'!AH47,'Estação 1 (BASE)'!AH35,'Estação 1 (BASE)'!AH23,)</f>
        <v>7.052941176470588</v>
      </c>
      <c r="Z11" s="12">
        <f>AVERAGE('Estação 1 (BASE)'!AI203,'Estação 1 (BASE)'!AI191,'Estação 1 (BASE)'!AI179,'Estação 1 (BASE)'!AI167,'Estação 1 (BASE)'!AI155,'Estação 1 (BASE)'!AI143,'Estação 1 (BASE)'!AI131,'Estação 1 (BASE)'!AI119,'Estação 1 (BASE)'!AI107,'Estação 1 (BASE)'!AI95,'Estação 1 (BASE)'!AI83,'Estação 1 (BASE)'!AI71,'Estação 1 (BASE)'!AI59,'Estação 1 (BASE)'!AI47,'Estação 1 (BASE)'!AI35,'Estação 1 (BASE)'!AI23,)</f>
        <v>1.4000000000000001</v>
      </c>
      <c r="AA11" s="12">
        <f>AVERAGE('Estação 1 (BASE)'!AJ203,'Estação 1 (BASE)'!AJ191,'Estação 1 (BASE)'!AJ179,'Estação 1 (BASE)'!AJ167,'Estação 1 (BASE)'!AJ155,'Estação 1 (BASE)'!AJ143,'Estação 1 (BASE)'!AJ131,'Estação 1 (BASE)'!AJ119,'Estação 1 (BASE)'!AJ107,'Estação 1 (BASE)'!AJ95,'Estação 1 (BASE)'!AJ83,'Estação 1 (BASE)'!AJ71,'Estação 1 (BASE)'!AJ59,'Estação 1 (BASE)'!AJ47,'Estação 1 (BASE)'!AJ35,'Estação 1 (BASE)'!AJ23,)</f>
        <v>1.6647058823529413</v>
      </c>
      <c r="AB11" s="12">
        <f>AVERAGE('Estação 1 (BASE)'!AK203,'Estação 1 (BASE)'!AK191,'Estação 1 (BASE)'!AK179,'Estação 1 (BASE)'!AK167,'Estação 1 (BASE)'!AK155,'Estação 1 (BASE)'!AK143,'Estação 1 (BASE)'!AK131,'Estação 1 (BASE)'!AK119,'Estação 1 (BASE)'!AK107,'Estação 1 (BASE)'!AK95,'Estação 1 (BASE)'!AK83,'Estação 1 (BASE)'!AK71,'Estação 1 (BASE)'!AK59,'Estação 1 (BASE)'!AK47,'Estação 1 (BASE)'!AK35,'Estação 1 (BASE)'!AK23,)</f>
        <v>2.2411764705882353</v>
      </c>
      <c r="AC11" s="12">
        <f>AVERAGE('Estação 1 (BASE)'!AL203,'Estação 1 (BASE)'!AL191,'Estação 1 (BASE)'!AL179,'Estação 1 (BASE)'!AL167,'Estação 1 (BASE)'!AL155,'Estação 1 (BASE)'!AL143,'Estação 1 (BASE)'!AL131,'Estação 1 (BASE)'!AL119,'Estação 1 (BASE)'!AL107,'Estação 1 (BASE)'!AL95,'Estação 1 (BASE)'!AL83,'Estação 1 (BASE)'!AL71,'Estação 1 (BASE)'!AL59,'Estação 1 (BASE)'!AL47,'Estação 1 (BASE)'!AL35,'Estação 1 (BASE)'!AL23,)</f>
        <v>1.835294117647059</v>
      </c>
      <c r="AD11" s="12">
        <f>AVERAGE('Estação 1 (BASE)'!AM203,'Estação 1 (BASE)'!AM191,'Estação 1 (BASE)'!AM179,'Estação 1 (BASE)'!AM167,'Estação 1 (BASE)'!AM155,'Estação 1 (BASE)'!AM143,'Estação 1 (BASE)'!AM131,'Estação 1 (BASE)'!AM119,'Estação 1 (BASE)'!AM107,'Estação 1 (BASE)'!AM95,'Estação 1 (BASE)'!AM83,'Estação 1 (BASE)'!AM71,'Estação 1 (BASE)'!AM59,'Estação 1 (BASE)'!AM47,'Estação 1 (BASE)'!AM35,'Estação 1 (BASE)'!AM23,)</f>
        <v>1.0705882352941176</v>
      </c>
      <c r="AE11" s="12">
        <f>AVERAGE('Estação 1 (BASE)'!AN203,'Estação 1 (BASE)'!AN191,'Estação 1 (BASE)'!AN179,'Estação 1 (BASE)'!AN167,'Estação 1 (BASE)'!AN155,'Estação 1 (BASE)'!AN143,'Estação 1 (BASE)'!AN131,'Estação 1 (BASE)'!AN119,'Estação 1 (BASE)'!AN107,'Estação 1 (BASE)'!AN95,'Estação 1 (BASE)'!AN83,'Estação 1 (BASE)'!AN71,'Estação 1 (BASE)'!AN59,'Estação 1 (BASE)'!AN47,'Estação 1 (BASE)'!AN35,'Estação 1 (BASE)'!AN23,)</f>
        <v>1.2647058823529409</v>
      </c>
      <c r="AF11" s="12">
        <f>AVERAGE('Estação 1 (BASE)'!AO203,'Estação 1 (BASE)'!AO191,'Estação 1 (BASE)'!AO179,'Estação 1 (BASE)'!AO167,'Estação 1 (BASE)'!AO155,'Estação 1 (BASE)'!AO143,'Estação 1 (BASE)'!AO131,'Estação 1 (BASE)'!AO119,'Estação 1 (BASE)'!AO107,'Estação 1 (BASE)'!AO95,'Estação 1 (BASE)'!AO83,'Estação 1 (BASE)'!AO71,'Estação 1 (BASE)'!AO59,'Estação 1 (BASE)'!AO47,'Estação 1 (BASE)'!AO35,'Estação 1 (BASE)'!AO23,)</f>
        <v>5.5294117647058831</v>
      </c>
      <c r="AG11" s="12">
        <f>AVERAGE('Estação 1 (BASE)'!AP203,'Estação 1 (BASE)'!AP191,'Estação 1 (BASE)'!AP179,'Estação 1 (BASE)'!AP167,'Estação 1 (BASE)'!AP155,'Estação 1 (BASE)'!AP143,'Estação 1 (BASE)'!AP131,'Estação 1 (BASE)'!AP119,'Estação 1 (BASE)'!AP107,'Estação 1 (BASE)'!AP95,'Estação 1 (BASE)'!AP83,'Estação 1 (BASE)'!AP71,'Estação 1 (BASE)'!AP59,'Estação 1 (BASE)'!AP47,'Estação 1 (BASE)'!AP35,'Estação 1 (BASE)'!AP23,)</f>
        <v>5.7411764705882353</v>
      </c>
      <c r="AH11" s="12">
        <f>AVERAGE('Estação 1 (BASE)'!AQ203,'Estação 1 (BASE)'!AQ191,'Estação 1 (BASE)'!AQ179,'Estação 1 (BASE)'!AQ167,'Estação 1 (BASE)'!AQ155,'Estação 1 (BASE)'!AQ143,'Estação 1 (BASE)'!AQ131,'Estação 1 (BASE)'!AQ119,'Estação 1 (BASE)'!AQ107,'Estação 1 (BASE)'!AQ95,'Estação 1 (BASE)'!AQ83,'Estação 1 (BASE)'!AQ71,'Estação 1 (BASE)'!AQ59,'Estação 1 (BASE)'!AQ47,'Estação 1 (BASE)'!AQ35,'Estação 1 (BASE)'!AQ23,)</f>
        <v>2.2941176470588234</v>
      </c>
      <c r="AI11" s="12">
        <f>AVERAGE('Estação 1 (BASE)'!AR203,'Estação 1 (BASE)'!AR191,'Estação 1 (BASE)'!AR179,'Estação 1 (BASE)'!AR167,'Estação 1 (BASE)'!AR155,'Estação 1 (BASE)'!AR143,'Estação 1 (BASE)'!AR131,'Estação 1 (BASE)'!AR119,'Estação 1 (BASE)'!AR107,'Estação 1 (BASE)'!AR95,'Estação 1 (BASE)'!AR83,'Estação 1 (BASE)'!AR71,'Estação 1 (BASE)'!AR59,'Estação 1 (BASE)'!AR47,'Estação 1 (BASE)'!AR35,'Estação 1 (BASE)'!AR23,)</f>
        <v>7.5823529411764712</v>
      </c>
    </row>
    <row r="12" spans="1:35" x14ac:dyDescent="0.25">
      <c r="D12" s="63" t="s">
        <v>98</v>
      </c>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24"/>
    </row>
    <row r="13" spans="1:35" x14ac:dyDescent="0.25">
      <c r="D13" s="11" t="s">
        <v>11</v>
      </c>
      <c r="E13" s="13">
        <v>33329</v>
      </c>
      <c r="F13" s="13">
        <v>33330</v>
      </c>
      <c r="G13" s="13">
        <v>33331</v>
      </c>
      <c r="H13" s="13">
        <v>33332</v>
      </c>
      <c r="I13" s="13">
        <v>33333</v>
      </c>
      <c r="J13" s="13">
        <v>33334</v>
      </c>
      <c r="K13" s="13">
        <v>33335</v>
      </c>
      <c r="L13" s="13">
        <v>33336</v>
      </c>
      <c r="M13" s="13">
        <v>33337</v>
      </c>
      <c r="N13" s="13">
        <v>33338</v>
      </c>
      <c r="O13" s="13">
        <v>33339</v>
      </c>
      <c r="P13" s="13">
        <v>33340</v>
      </c>
      <c r="Q13" s="13">
        <v>33341</v>
      </c>
      <c r="R13" s="13">
        <v>33342</v>
      </c>
      <c r="S13" s="13">
        <v>33343</v>
      </c>
      <c r="T13" s="13">
        <v>33344</v>
      </c>
      <c r="U13" s="13">
        <v>33345</v>
      </c>
      <c r="V13" s="13">
        <v>33346</v>
      </c>
      <c r="W13" s="13">
        <v>33347</v>
      </c>
      <c r="X13" s="13">
        <v>33348</v>
      </c>
      <c r="Y13" s="13">
        <v>33349</v>
      </c>
      <c r="Z13" s="13">
        <v>33350</v>
      </c>
      <c r="AA13" s="13">
        <v>33351</v>
      </c>
      <c r="AB13" s="13">
        <v>33352</v>
      </c>
      <c r="AC13" s="13">
        <v>33353</v>
      </c>
      <c r="AD13" s="13">
        <v>33354</v>
      </c>
      <c r="AE13" s="13">
        <v>33355</v>
      </c>
      <c r="AF13" s="13">
        <v>33356</v>
      </c>
      <c r="AG13" s="13">
        <v>33357</v>
      </c>
      <c r="AH13" s="13">
        <v>33358</v>
      </c>
      <c r="AI13" s="24"/>
    </row>
    <row r="14" spans="1:35" x14ac:dyDescent="0.25">
      <c r="D14" s="11" t="s">
        <v>90</v>
      </c>
      <c r="E14" s="12">
        <f>AVERAGE('Estação 1 (BASE)'!N204,'Estação 1 (BASE)'!N192,'Estação 1 (BASE)'!N180,'Estação 1 (BASE)'!N168,'Estação 1 (BASE)'!N156,'Estação 1 (BASE)'!N144,'Estação 1 (BASE)'!N132,'Estação 1 (BASE)'!N120,'Estação 1 (BASE)'!N108,'Estação 1 (BASE)'!N96,'Estação 1 (BASE)'!N84,'Estação 1 (BASE)'!N72,'Estação 1 (BASE)'!N60,'Estação 1 (BASE)'!N48,'Estação 1 (BASE)'!N36,'Estação 1 (BASE)'!N24,)</f>
        <v>1.3176470588235294</v>
      </c>
      <c r="F14" s="12">
        <f>AVERAGE('Estação 1 (BASE)'!O204,'Estação 1 (BASE)'!O192,'Estação 1 (BASE)'!O180,'Estação 1 (BASE)'!O168,'Estação 1 (BASE)'!O156,'Estação 1 (BASE)'!O144,'Estação 1 (BASE)'!O132,'Estação 1 (BASE)'!O120,'Estação 1 (BASE)'!O108,'Estação 1 (BASE)'!O96,'Estação 1 (BASE)'!O84,'Estação 1 (BASE)'!O72,'Estação 1 (BASE)'!O60,'Estação 1 (BASE)'!O48,'Estação 1 (BASE)'!O36,'Estação 1 (BASE)'!O24,)</f>
        <v>0.24705882352941178</v>
      </c>
      <c r="G14" s="12">
        <f>AVERAGE('Estação 1 (BASE)'!P204,'Estação 1 (BASE)'!P192,'Estação 1 (BASE)'!P180,'Estação 1 (BASE)'!P168,'Estação 1 (BASE)'!P156,'Estação 1 (BASE)'!P144,'Estação 1 (BASE)'!P132,'Estação 1 (BASE)'!P120,'Estação 1 (BASE)'!P108,'Estação 1 (BASE)'!P96,'Estação 1 (BASE)'!P84,'Estação 1 (BASE)'!P72,'Estação 1 (BASE)'!P60,'Estação 1 (BASE)'!P48,'Estação 1 (BASE)'!P36,'Estação 1 (BASE)'!P24,)</f>
        <v>2.0941176470588236</v>
      </c>
      <c r="H14" s="12">
        <f>AVERAGE('Estação 1 (BASE)'!Q204,'Estação 1 (BASE)'!Q192,'Estação 1 (BASE)'!Q180,'Estação 1 (BASE)'!Q168,'Estação 1 (BASE)'!Q156,'Estação 1 (BASE)'!Q144,'Estação 1 (BASE)'!Q132,'Estação 1 (BASE)'!Q120,'Estação 1 (BASE)'!Q108,'Estação 1 (BASE)'!Q96,'Estação 1 (BASE)'!Q84,'Estação 1 (BASE)'!Q72,'Estação 1 (BASE)'!Q60,'Estação 1 (BASE)'!Q48,'Estação 1 (BASE)'!Q36,'Estação 1 (BASE)'!Q24,)</f>
        <v>2.8411764705882354</v>
      </c>
      <c r="I14" s="12">
        <f>AVERAGE('Estação 1 (BASE)'!R204,'Estação 1 (BASE)'!R192,'Estação 1 (BASE)'!R180,'Estação 1 (BASE)'!R168,'Estação 1 (BASE)'!R156,'Estação 1 (BASE)'!R144,'Estação 1 (BASE)'!R132,'Estação 1 (BASE)'!R120,'Estação 1 (BASE)'!R108,'Estação 1 (BASE)'!R96,'Estação 1 (BASE)'!R84,'Estação 1 (BASE)'!R72,'Estação 1 (BASE)'!R60,'Estação 1 (BASE)'!R48,'Estação 1 (BASE)'!R36,'Estação 1 (BASE)'!R24,)</f>
        <v>6.5352941176470596</v>
      </c>
      <c r="J14" s="12">
        <f>AVERAGE('Estação 1 (BASE)'!S204,'Estação 1 (BASE)'!S192,'Estação 1 (BASE)'!S180,'Estação 1 (BASE)'!S168,'Estação 1 (BASE)'!S156,'Estação 1 (BASE)'!S144,'Estação 1 (BASE)'!S132,'Estação 1 (BASE)'!S120,'Estação 1 (BASE)'!S108,'Estação 1 (BASE)'!S96,'Estação 1 (BASE)'!S84,'Estação 1 (BASE)'!S72,'Estação 1 (BASE)'!S60,'Estação 1 (BASE)'!S48,'Estação 1 (BASE)'!S36,'Estação 1 (BASE)'!S24,)</f>
        <v>1.4705882352941175</v>
      </c>
      <c r="K14" s="12">
        <f>AVERAGE('Estação 1 (BASE)'!T204,'Estação 1 (BASE)'!T192,'Estação 1 (BASE)'!T180,'Estação 1 (BASE)'!T168,'Estação 1 (BASE)'!T156,'Estação 1 (BASE)'!T144,'Estação 1 (BASE)'!T132,'Estação 1 (BASE)'!T120,'Estação 1 (BASE)'!T108,'Estação 1 (BASE)'!T96,'Estação 1 (BASE)'!T84,'Estação 1 (BASE)'!T72,'Estação 1 (BASE)'!T60,'Estação 1 (BASE)'!T48,'Estação 1 (BASE)'!T36,'Estação 1 (BASE)'!T24,)</f>
        <v>2.388235294117647</v>
      </c>
      <c r="L14" s="12">
        <f>AVERAGE('Estação 1 (BASE)'!U204,'Estação 1 (BASE)'!U192,'Estação 1 (BASE)'!U180,'Estação 1 (BASE)'!U168,'Estação 1 (BASE)'!U156,'Estação 1 (BASE)'!U144,'Estação 1 (BASE)'!U132,'Estação 1 (BASE)'!U120,'Estação 1 (BASE)'!U108,'Estação 1 (BASE)'!U96,'Estação 1 (BASE)'!U84,'Estação 1 (BASE)'!U72,'Estação 1 (BASE)'!U60,'Estação 1 (BASE)'!U48,'Estação 1 (BASE)'!U36,'Estação 1 (BASE)'!U24,)</f>
        <v>1.411764705882353</v>
      </c>
      <c r="M14" s="12">
        <f>AVERAGE('Estação 1 (BASE)'!V204,'Estação 1 (BASE)'!V192,'Estação 1 (BASE)'!V180,'Estação 1 (BASE)'!V168,'Estação 1 (BASE)'!V156,'Estação 1 (BASE)'!V144,'Estação 1 (BASE)'!V132,'Estação 1 (BASE)'!V120,'Estação 1 (BASE)'!V108,'Estação 1 (BASE)'!V96,'Estação 1 (BASE)'!V84,'Estação 1 (BASE)'!V72,'Estação 1 (BASE)'!V60,'Estação 1 (BASE)'!V48,'Estação 1 (BASE)'!V36,'Estação 1 (BASE)'!V24,)</f>
        <v>1.9058823529411764</v>
      </c>
      <c r="N14" s="12">
        <f>AVERAGE('Estação 1 (BASE)'!W204,'Estação 1 (BASE)'!W192,'Estação 1 (BASE)'!W180,'Estação 1 (BASE)'!W168,'Estação 1 (BASE)'!W156,'Estação 1 (BASE)'!W144,'Estação 1 (BASE)'!W132,'Estação 1 (BASE)'!W120,'Estação 1 (BASE)'!W108,'Estação 1 (BASE)'!W96,'Estação 1 (BASE)'!W84,'Estação 1 (BASE)'!W72,'Estação 1 (BASE)'!W60,'Estação 1 (BASE)'!W48,'Estação 1 (BASE)'!W36,'Estação 1 (BASE)'!W24,)</f>
        <v>0.88235294117647056</v>
      </c>
      <c r="O14" s="12">
        <f>AVERAGE('Estação 1 (BASE)'!X204,'Estação 1 (BASE)'!X192,'Estação 1 (BASE)'!X180,'Estação 1 (BASE)'!X168,'Estação 1 (BASE)'!X156,'Estação 1 (BASE)'!X144,'Estação 1 (BASE)'!X132,'Estação 1 (BASE)'!X120,'Estação 1 (BASE)'!X108,'Estação 1 (BASE)'!X96,'Estação 1 (BASE)'!X84,'Estação 1 (BASE)'!X72,'Estação 1 (BASE)'!X60,'Estação 1 (BASE)'!X48,'Estação 1 (BASE)'!X36,'Estação 1 (BASE)'!X24,)</f>
        <v>2.7823529411764709</v>
      </c>
      <c r="P14" s="12">
        <f>AVERAGE('Estação 1 (BASE)'!Y204,'Estação 1 (BASE)'!Y192,'Estação 1 (BASE)'!Y180,'Estação 1 (BASE)'!Y168,'Estação 1 (BASE)'!Y156,'Estação 1 (BASE)'!Y144,'Estação 1 (BASE)'!Y132,'Estação 1 (BASE)'!Y120,'Estação 1 (BASE)'!Y108,'Estação 1 (BASE)'!Y96,'Estação 1 (BASE)'!Y84,'Estação 1 (BASE)'!Y72,'Estação 1 (BASE)'!Y60,'Estação 1 (BASE)'!Y48,'Estação 1 (BASE)'!Y36,'Estação 1 (BASE)'!Y24,)</f>
        <v>2.8705882352941181</v>
      </c>
      <c r="Q14" s="12">
        <f>AVERAGE('Estação 1 (BASE)'!Z204,'Estação 1 (BASE)'!Z192,'Estação 1 (BASE)'!Z180,'Estação 1 (BASE)'!Z168,'Estação 1 (BASE)'!Z156,'Estação 1 (BASE)'!Z144,'Estação 1 (BASE)'!Z132,'Estação 1 (BASE)'!Z120,'Estação 1 (BASE)'!Z108,'Estação 1 (BASE)'!Z96,'Estação 1 (BASE)'!Z84,'Estação 1 (BASE)'!Z72,'Estação 1 (BASE)'!Z60,'Estação 1 (BASE)'!Z48,'Estação 1 (BASE)'!Z36,'Estação 1 (BASE)'!Z24,)</f>
        <v>2.2470588235294113</v>
      </c>
      <c r="R14" s="12">
        <f>AVERAGE('Estação 1 (BASE)'!AA204,'Estação 1 (BASE)'!AA192,'Estação 1 (BASE)'!AA180,'Estação 1 (BASE)'!AA168,'Estação 1 (BASE)'!AA156,'Estação 1 (BASE)'!AA144,'Estação 1 (BASE)'!AA132,'Estação 1 (BASE)'!AA120,'Estação 1 (BASE)'!AA108,'Estação 1 (BASE)'!AA96,'Estação 1 (BASE)'!AA84,'Estação 1 (BASE)'!AA72,'Estação 1 (BASE)'!AA60,'Estação 1 (BASE)'!AA48,'Estação 1 (BASE)'!AA36,'Estação 1 (BASE)'!AA24,)</f>
        <v>1.1529411764705884</v>
      </c>
      <c r="S14" s="12">
        <f>AVERAGE('Estação 1 (BASE)'!AB204,'Estação 1 (BASE)'!AB192,'Estação 1 (BASE)'!AB180,'Estação 1 (BASE)'!AB168,'Estação 1 (BASE)'!AB156,'Estação 1 (BASE)'!AB144,'Estação 1 (BASE)'!AB132,'Estação 1 (BASE)'!AB120,'Estação 1 (BASE)'!AB108,'Estação 1 (BASE)'!AB96,'Estação 1 (BASE)'!AB84,'Estação 1 (BASE)'!AB72,'Estação 1 (BASE)'!AB60,'Estação 1 (BASE)'!AB48,'Estação 1 (BASE)'!AB36,'Estação 1 (BASE)'!AB24,)</f>
        <v>2.776470588235294</v>
      </c>
      <c r="T14" s="12">
        <f>AVERAGE('Estação 1 (BASE)'!AC204,'Estação 1 (BASE)'!AC192,'Estação 1 (BASE)'!AC180,'Estação 1 (BASE)'!AC168,'Estação 1 (BASE)'!AC156,'Estação 1 (BASE)'!AC144,'Estação 1 (BASE)'!AC132,'Estação 1 (BASE)'!AC120,'Estação 1 (BASE)'!AC108,'Estação 1 (BASE)'!AC96,'Estação 1 (BASE)'!AC84,'Estação 1 (BASE)'!AC72,'Estação 1 (BASE)'!AC60,'Estação 1 (BASE)'!AC48,'Estação 1 (BASE)'!AC36,'Estação 1 (BASE)'!AC24,)</f>
        <v>4.105882352941177</v>
      </c>
      <c r="U14" s="12">
        <f>AVERAGE('Estação 1 (BASE)'!AD204,'Estação 1 (BASE)'!AD192,'Estação 1 (BASE)'!AD180,'Estação 1 (BASE)'!AD168,'Estação 1 (BASE)'!AD156,'Estação 1 (BASE)'!AD144,'Estação 1 (BASE)'!AD132,'Estação 1 (BASE)'!AD120,'Estação 1 (BASE)'!AD108,'Estação 1 (BASE)'!AD96,'Estação 1 (BASE)'!AD84,'Estação 1 (BASE)'!AD72,'Estação 1 (BASE)'!AD60,'Estação 1 (BASE)'!AD48,'Estação 1 (BASE)'!AD36,'Estação 1 (BASE)'!AD24,)</f>
        <v>1.7999999999999998</v>
      </c>
      <c r="V14" s="12">
        <f>AVERAGE('Estação 1 (BASE)'!AE204,'Estação 1 (BASE)'!AE192,'Estação 1 (BASE)'!AE180,'Estação 1 (BASE)'!AE168,'Estação 1 (BASE)'!AE156,'Estação 1 (BASE)'!AE144,'Estação 1 (BASE)'!AE132,'Estação 1 (BASE)'!AE120,'Estação 1 (BASE)'!AE108,'Estação 1 (BASE)'!AE96,'Estação 1 (BASE)'!AE84,'Estação 1 (BASE)'!AE72,'Estação 1 (BASE)'!AE60,'Estação 1 (BASE)'!AE48,'Estação 1 (BASE)'!AE36,'Estação 1 (BASE)'!AE24,)</f>
        <v>1.6235294117647059</v>
      </c>
      <c r="W14" s="12">
        <f>AVERAGE('Estação 1 (BASE)'!AF204,'Estação 1 (BASE)'!AF192,'Estação 1 (BASE)'!AF180,'Estação 1 (BASE)'!AF168,'Estação 1 (BASE)'!AF156,'Estação 1 (BASE)'!AF144,'Estação 1 (BASE)'!AF132,'Estação 1 (BASE)'!AF120,'Estação 1 (BASE)'!AF108,'Estação 1 (BASE)'!AF96,'Estação 1 (BASE)'!AF84,'Estação 1 (BASE)'!AF72,'Estação 1 (BASE)'!AF60,'Estação 1 (BASE)'!AF48,'Estação 1 (BASE)'!AF36,'Estação 1 (BASE)'!AF24,)</f>
        <v>3.1176470588235294</v>
      </c>
      <c r="X14" s="12">
        <f>AVERAGE('Estação 1 (BASE)'!AG204,'Estação 1 (BASE)'!AG192,'Estação 1 (BASE)'!AG180,'Estação 1 (BASE)'!AG168,'Estação 1 (BASE)'!AG156,'Estação 1 (BASE)'!AG144,'Estação 1 (BASE)'!AG132,'Estação 1 (BASE)'!AG120,'Estação 1 (BASE)'!AG108,'Estação 1 (BASE)'!AG96,'Estação 1 (BASE)'!AG84,'Estação 1 (BASE)'!AG72,'Estação 1 (BASE)'!AG60,'Estação 1 (BASE)'!AG48,'Estação 1 (BASE)'!AG36,'Estação 1 (BASE)'!AG24,)</f>
        <v>2.2823529411764705</v>
      </c>
      <c r="Y14" s="12">
        <f>AVERAGE('Estação 1 (BASE)'!AH204,'Estação 1 (BASE)'!AH192,'Estação 1 (BASE)'!AH180,'Estação 1 (BASE)'!AH168,'Estação 1 (BASE)'!AH156,'Estação 1 (BASE)'!AH144,'Estação 1 (BASE)'!AH132,'Estação 1 (BASE)'!AH120,'Estação 1 (BASE)'!AH108,'Estação 1 (BASE)'!AH96,'Estação 1 (BASE)'!AH84,'Estação 1 (BASE)'!AH72,'Estação 1 (BASE)'!AH60,'Estação 1 (BASE)'!AH48,'Estação 1 (BASE)'!AH36,'Estação 1 (BASE)'!AH24,)</f>
        <v>2.4000000000000004</v>
      </c>
      <c r="Z14" s="12">
        <f>AVERAGE('Estação 1 (BASE)'!AI204,'Estação 1 (BASE)'!AI192,'Estação 1 (BASE)'!AI180,'Estação 1 (BASE)'!AI168,'Estação 1 (BASE)'!AI156,'Estação 1 (BASE)'!AI144,'Estação 1 (BASE)'!AI132,'Estação 1 (BASE)'!AI120,'Estação 1 (BASE)'!AI108,'Estação 1 (BASE)'!AI96,'Estação 1 (BASE)'!AI84,'Estação 1 (BASE)'!AI72,'Estação 1 (BASE)'!AI60,'Estação 1 (BASE)'!AI48,'Estação 1 (BASE)'!AI36,'Estação 1 (BASE)'!AI24,)</f>
        <v>0.52941176470588236</v>
      </c>
      <c r="AA14" s="12">
        <f>AVERAGE('Estação 1 (BASE)'!AJ204,'Estação 1 (BASE)'!AJ192,'Estação 1 (BASE)'!AJ180,'Estação 1 (BASE)'!AJ168,'Estação 1 (BASE)'!AJ156,'Estação 1 (BASE)'!AJ144,'Estação 1 (BASE)'!AJ132,'Estação 1 (BASE)'!AJ120,'Estação 1 (BASE)'!AJ108,'Estação 1 (BASE)'!AJ96,'Estação 1 (BASE)'!AJ84,'Estação 1 (BASE)'!AJ72,'Estação 1 (BASE)'!AJ60,'Estação 1 (BASE)'!AJ48,'Estação 1 (BASE)'!AJ36,'Estação 1 (BASE)'!AJ24,)</f>
        <v>1.5294117647058822</v>
      </c>
      <c r="AB14" s="12">
        <f>AVERAGE('Estação 1 (BASE)'!AK204,'Estação 1 (BASE)'!AK192,'Estação 1 (BASE)'!AK180,'Estação 1 (BASE)'!AK168,'Estação 1 (BASE)'!AK156,'Estação 1 (BASE)'!AK144,'Estação 1 (BASE)'!AK132,'Estação 1 (BASE)'!AK120,'Estação 1 (BASE)'!AK108,'Estação 1 (BASE)'!AK96,'Estação 1 (BASE)'!AK84,'Estação 1 (BASE)'!AK72,'Estação 1 (BASE)'!AK60,'Estação 1 (BASE)'!AK48,'Estação 1 (BASE)'!AK36,'Estação 1 (BASE)'!AK24,)</f>
        <v>2.9647058823529413</v>
      </c>
      <c r="AC14" s="12">
        <f>AVERAGE('Estação 1 (BASE)'!AL204,'Estação 1 (BASE)'!AL192,'Estação 1 (BASE)'!AL180,'Estação 1 (BASE)'!AL168,'Estação 1 (BASE)'!AL156,'Estação 1 (BASE)'!AL144,'Estação 1 (BASE)'!AL132,'Estação 1 (BASE)'!AL120,'Estação 1 (BASE)'!AL108,'Estação 1 (BASE)'!AL96,'Estação 1 (BASE)'!AL84,'Estação 1 (BASE)'!AL72,'Estação 1 (BASE)'!AL60,'Estação 1 (BASE)'!AL48,'Estação 1 (BASE)'!AL36,'Estação 1 (BASE)'!AL24,)</f>
        <v>2.9058823529411768</v>
      </c>
      <c r="AD14" s="12">
        <f>AVERAGE('Estação 1 (BASE)'!AM204,'Estação 1 (BASE)'!AM192,'Estação 1 (BASE)'!AM180,'Estação 1 (BASE)'!AM168,'Estação 1 (BASE)'!AM156,'Estação 1 (BASE)'!AM144,'Estação 1 (BASE)'!AM132,'Estação 1 (BASE)'!AM120,'Estação 1 (BASE)'!AM108,'Estação 1 (BASE)'!AM96,'Estação 1 (BASE)'!AM84,'Estação 1 (BASE)'!AM72,'Estação 1 (BASE)'!AM60,'Estação 1 (BASE)'!AM48,'Estação 1 (BASE)'!AM36,'Estação 1 (BASE)'!AM24,)</f>
        <v>1.3411764705882352</v>
      </c>
      <c r="AE14" s="12">
        <f>AVERAGE('Estação 1 (BASE)'!AN204,'Estação 1 (BASE)'!AN192,'Estação 1 (BASE)'!AN180,'Estação 1 (BASE)'!AN168,'Estação 1 (BASE)'!AN156,'Estação 1 (BASE)'!AN144,'Estação 1 (BASE)'!AN132,'Estação 1 (BASE)'!AN120,'Estação 1 (BASE)'!AN108,'Estação 1 (BASE)'!AN96,'Estação 1 (BASE)'!AN84,'Estação 1 (BASE)'!AN72,'Estação 1 (BASE)'!AN60,'Estação 1 (BASE)'!AN48,'Estação 1 (BASE)'!AN36,'Estação 1 (BASE)'!AN24,)</f>
        <v>3.3058823529411767</v>
      </c>
      <c r="AF14" s="12">
        <f>AVERAGE('Estação 1 (BASE)'!AO204,'Estação 1 (BASE)'!AO192,'Estação 1 (BASE)'!AO180,'Estação 1 (BASE)'!AO168,'Estação 1 (BASE)'!AO156,'Estação 1 (BASE)'!AO144,'Estação 1 (BASE)'!AO132,'Estação 1 (BASE)'!AO120,'Estação 1 (BASE)'!AO108,'Estação 1 (BASE)'!AO96,'Estação 1 (BASE)'!AO84,'Estação 1 (BASE)'!AO72,'Estação 1 (BASE)'!AO60,'Estação 1 (BASE)'!AO48,'Estação 1 (BASE)'!AO36,'Estação 1 (BASE)'!AO24,)</f>
        <v>0.9882352941176471</v>
      </c>
      <c r="AG14" s="12">
        <f>AVERAGE('Estação 1 (BASE)'!AP204,'Estação 1 (BASE)'!AP192,'Estação 1 (BASE)'!AP180,'Estação 1 (BASE)'!AP168,'Estação 1 (BASE)'!AP156,'Estação 1 (BASE)'!AP144,'Estação 1 (BASE)'!AP132,'Estação 1 (BASE)'!AP120,'Estação 1 (BASE)'!AP108,'Estação 1 (BASE)'!AP96,'Estação 1 (BASE)'!AP84,'Estação 1 (BASE)'!AP72,'Estação 1 (BASE)'!AP60,'Estação 1 (BASE)'!AP48,'Estação 1 (BASE)'!AP36,'Estação 1 (BASE)'!AP24,)</f>
        <v>1.6235294117647057</v>
      </c>
      <c r="AH14" s="12">
        <f>AVERAGE('Estação 1 (BASE)'!AQ204,'Estação 1 (BASE)'!AQ192,'Estação 1 (BASE)'!AQ180,'Estação 1 (BASE)'!AQ168,'Estação 1 (BASE)'!AQ156,'Estação 1 (BASE)'!AQ144,'Estação 1 (BASE)'!AQ132,'Estação 1 (BASE)'!AQ120,'Estação 1 (BASE)'!AQ108,'Estação 1 (BASE)'!AQ96,'Estação 1 (BASE)'!AQ84,'Estação 1 (BASE)'!AQ72,'Estação 1 (BASE)'!AQ60,'Estação 1 (BASE)'!AQ48,'Estação 1 (BASE)'!AQ36,'Estação 1 (BASE)'!AQ24,)</f>
        <v>2.4235294117647062</v>
      </c>
      <c r="AI14" s="24"/>
    </row>
    <row r="15" spans="1:35" x14ac:dyDescent="0.25">
      <c r="D15" s="56" t="s">
        <v>93</v>
      </c>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row>
    <row r="16" spans="1:35" x14ac:dyDescent="0.25">
      <c r="D16" s="11" t="s">
        <v>11</v>
      </c>
      <c r="E16" s="13">
        <v>33359</v>
      </c>
      <c r="F16" s="13">
        <v>33360</v>
      </c>
      <c r="G16" s="13">
        <v>33361</v>
      </c>
      <c r="H16" s="13">
        <v>33362</v>
      </c>
      <c r="I16" s="13">
        <v>33363</v>
      </c>
      <c r="J16" s="13">
        <v>33364</v>
      </c>
      <c r="K16" s="13">
        <v>33365</v>
      </c>
      <c r="L16" s="13">
        <v>33366</v>
      </c>
      <c r="M16" s="13">
        <v>33367</v>
      </c>
      <c r="N16" s="13">
        <v>33368</v>
      </c>
      <c r="O16" s="13">
        <v>33369</v>
      </c>
      <c r="P16" s="13">
        <v>33370</v>
      </c>
      <c r="Q16" s="13">
        <v>33371</v>
      </c>
      <c r="R16" s="13">
        <v>33372</v>
      </c>
      <c r="S16" s="13">
        <v>33373</v>
      </c>
      <c r="T16" s="13">
        <v>33374</v>
      </c>
      <c r="U16" s="13">
        <v>33375</v>
      </c>
      <c r="V16" s="13">
        <v>33376</v>
      </c>
      <c r="W16" s="13">
        <v>33377</v>
      </c>
      <c r="X16" s="13">
        <v>33378</v>
      </c>
      <c r="Y16" s="13">
        <v>33379</v>
      </c>
      <c r="Z16" s="13">
        <v>33380</v>
      </c>
      <c r="AA16" s="13">
        <v>33381</v>
      </c>
      <c r="AB16" s="13">
        <v>33382</v>
      </c>
      <c r="AC16" s="13">
        <v>33383</v>
      </c>
      <c r="AD16" s="13">
        <v>33384</v>
      </c>
      <c r="AE16" s="13">
        <v>33385</v>
      </c>
      <c r="AF16" s="13">
        <v>33386</v>
      </c>
      <c r="AG16" s="13">
        <v>33387</v>
      </c>
      <c r="AH16" s="13">
        <v>33388</v>
      </c>
      <c r="AI16" s="13">
        <v>33389</v>
      </c>
    </row>
    <row r="17" spans="4:35" x14ac:dyDescent="0.25">
      <c r="D17" s="11" t="s">
        <v>90</v>
      </c>
      <c r="E17" s="12">
        <f>AVERAGE('Estação 1 (BASE)'!N205,'Estação 1 (BASE)'!N193,'Estação 1 (BASE)'!N181,'Estação 1 (BASE)'!N169,'Estação 1 (BASE)'!N157,'Estação 1 (BASE)'!N145,'Estação 1 (BASE)'!N133,'Estação 1 (BASE)'!N121,'Estação 1 (BASE)'!N109,'Estação 1 (BASE)'!N97,'Estação 1 (BASE)'!N85,'Estação 1 (BASE)'!N73,'Estação 1 (BASE)'!N61,'Estação 1 (BASE)'!N49,'Estação 1 (BASE)'!N37,'Estação 1 (BASE)'!N25,)</f>
        <v>3.9882352941176471</v>
      </c>
      <c r="F17" s="12">
        <f>AVERAGE('Estação 1 (BASE)'!O205,'Estação 1 (BASE)'!O193,'Estação 1 (BASE)'!O181,'Estação 1 (BASE)'!O169,'Estação 1 (BASE)'!O157,'Estação 1 (BASE)'!O145,'Estação 1 (BASE)'!O133,'Estação 1 (BASE)'!O121,'Estação 1 (BASE)'!O109,'Estação 1 (BASE)'!O97,'Estação 1 (BASE)'!O85,'Estação 1 (BASE)'!O73,'Estação 1 (BASE)'!O61,'Estação 1 (BASE)'!O49,'Estação 1 (BASE)'!O37,'Estação 1 (BASE)'!O25,)</f>
        <v>0.6352941176470589</v>
      </c>
      <c r="G17" s="12">
        <f>AVERAGE('Estação 1 (BASE)'!P205,'Estação 1 (BASE)'!P193,'Estação 1 (BASE)'!P181,'Estação 1 (BASE)'!P169,'Estação 1 (BASE)'!P157,'Estação 1 (BASE)'!P145,'Estação 1 (BASE)'!P133,'Estação 1 (BASE)'!P121,'Estação 1 (BASE)'!P109,'Estação 1 (BASE)'!P97,'Estação 1 (BASE)'!P85,'Estação 1 (BASE)'!P73,'Estação 1 (BASE)'!P61,'Estação 1 (BASE)'!P49,'Estação 1 (BASE)'!P37,'Estação 1 (BASE)'!P25,)</f>
        <v>0.38823529411764707</v>
      </c>
      <c r="H17" s="12">
        <f>AVERAGE('Estação 1 (BASE)'!Q205,'Estação 1 (BASE)'!Q193,'Estação 1 (BASE)'!Q181,'Estação 1 (BASE)'!Q169,'Estação 1 (BASE)'!Q157,'Estação 1 (BASE)'!Q145,'Estação 1 (BASE)'!Q133,'Estação 1 (BASE)'!Q121,'Estação 1 (BASE)'!Q109,'Estação 1 (BASE)'!Q97,'Estação 1 (BASE)'!Q85,'Estação 1 (BASE)'!Q73,'Estação 1 (BASE)'!Q61,'Estação 1 (BASE)'!Q49,'Estação 1 (BASE)'!Q37,'Estação 1 (BASE)'!Q25,)</f>
        <v>5.105882352941177</v>
      </c>
      <c r="I17" s="12">
        <f>AVERAGE('Estação 1 (BASE)'!R205,'Estação 1 (BASE)'!R193,'Estação 1 (BASE)'!R181,'Estação 1 (BASE)'!R169,'Estação 1 (BASE)'!R157,'Estação 1 (BASE)'!R145,'Estação 1 (BASE)'!R133,'Estação 1 (BASE)'!R121,'Estação 1 (BASE)'!R109,'Estação 1 (BASE)'!R97,'Estação 1 (BASE)'!R85,'Estação 1 (BASE)'!R73,'Estação 1 (BASE)'!R61,'Estação 1 (BASE)'!R49,'Estação 1 (BASE)'!R37,'Estação 1 (BASE)'!R25,)</f>
        <v>0.94117647058823528</v>
      </c>
      <c r="J17" s="12">
        <f>AVERAGE('Estação 1 (BASE)'!S205,'Estação 1 (BASE)'!S193,'Estação 1 (BASE)'!S181,'Estação 1 (BASE)'!S169,'Estação 1 (BASE)'!S157,'Estação 1 (BASE)'!S145,'Estação 1 (BASE)'!S133,'Estação 1 (BASE)'!S121,'Estação 1 (BASE)'!S109,'Estação 1 (BASE)'!S97,'Estação 1 (BASE)'!S85,'Estação 1 (BASE)'!S73,'Estação 1 (BASE)'!S61,'Estação 1 (BASE)'!S49,'Estação 1 (BASE)'!S37,'Estação 1 (BASE)'!S25,)</f>
        <v>1.5411764705882351</v>
      </c>
      <c r="K17" s="12">
        <f>AVERAGE('Estação 1 (BASE)'!T205,'Estação 1 (BASE)'!T193,'Estação 1 (BASE)'!T181,'Estação 1 (BASE)'!T169,'Estação 1 (BASE)'!T157,'Estação 1 (BASE)'!T145,'Estação 1 (BASE)'!T133,'Estação 1 (BASE)'!T121,'Estação 1 (BASE)'!T109,'Estação 1 (BASE)'!T97,'Estação 1 (BASE)'!T85,'Estação 1 (BASE)'!T73,'Estação 1 (BASE)'!T61,'Estação 1 (BASE)'!T49,'Estação 1 (BASE)'!T37,'Estação 1 (BASE)'!T25,)</f>
        <v>2.5705882352941178</v>
      </c>
      <c r="L17" s="12">
        <f>AVERAGE('Estação 1 (BASE)'!U205,'Estação 1 (BASE)'!U193,'Estação 1 (BASE)'!U181,'Estação 1 (BASE)'!U169,'Estação 1 (BASE)'!U157,'Estação 1 (BASE)'!U145,'Estação 1 (BASE)'!U133,'Estação 1 (BASE)'!U121,'Estação 1 (BASE)'!U109,'Estação 1 (BASE)'!U97,'Estação 1 (BASE)'!U85,'Estação 1 (BASE)'!U73,'Estação 1 (BASE)'!U61,'Estação 1 (BASE)'!U49,'Estação 1 (BASE)'!U37,'Estação 1 (BASE)'!U25,)</f>
        <v>1.0294117647058822</v>
      </c>
      <c r="M17" s="12">
        <f>AVERAGE('Estação 1 (BASE)'!V205,'Estação 1 (BASE)'!V193,'Estação 1 (BASE)'!V181,'Estação 1 (BASE)'!V169,'Estação 1 (BASE)'!V157,'Estação 1 (BASE)'!V145,'Estação 1 (BASE)'!V133,'Estação 1 (BASE)'!V121,'Estação 1 (BASE)'!V109,'Estação 1 (BASE)'!V97,'Estação 1 (BASE)'!V85,'Estação 1 (BASE)'!V73,'Estação 1 (BASE)'!V61,'Estação 1 (BASE)'!V49,'Estação 1 (BASE)'!V37,'Estação 1 (BASE)'!V25,)</f>
        <v>1.447058823529412</v>
      </c>
      <c r="N17" s="12">
        <f>AVERAGE('Estação 1 (BASE)'!W205,'Estação 1 (BASE)'!W193,'Estação 1 (BASE)'!W181,'Estação 1 (BASE)'!W169,'Estação 1 (BASE)'!W157,'Estação 1 (BASE)'!W145,'Estação 1 (BASE)'!W133,'Estação 1 (BASE)'!W121,'Estação 1 (BASE)'!W109,'Estação 1 (BASE)'!W97,'Estação 1 (BASE)'!W85,'Estação 1 (BASE)'!W73,'Estação 1 (BASE)'!W61,'Estação 1 (BASE)'!W49,'Estação 1 (BASE)'!W37,'Estação 1 (BASE)'!W25,)</f>
        <v>2.2705882352941176</v>
      </c>
      <c r="O17" s="12">
        <f>AVERAGE('Estação 1 (BASE)'!X205,'Estação 1 (BASE)'!X193,'Estação 1 (BASE)'!X181,'Estação 1 (BASE)'!X169,'Estação 1 (BASE)'!X157,'Estação 1 (BASE)'!X145,'Estação 1 (BASE)'!X133,'Estação 1 (BASE)'!X121,'Estação 1 (BASE)'!X109,'Estação 1 (BASE)'!X97,'Estação 1 (BASE)'!X85,'Estação 1 (BASE)'!X73,'Estação 1 (BASE)'!X61,'Estação 1 (BASE)'!X49,'Estação 1 (BASE)'!X37,'Estação 1 (BASE)'!X25,)</f>
        <v>2.8235294117647061</v>
      </c>
      <c r="P17" s="12">
        <f>AVERAGE('Estação 1 (BASE)'!Y205,'Estação 1 (BASE)'!Y193,'Estação 1 (BASE)'!Y181,'Estação 1 (BASE)'!Y169,'Estação 1 (BASE)'!Y157,'Estação 1 (BASE)'!Y145,'Estação 1 (BASE)'!Y133,'Estação 1 (BASE)'!Y121,'Estação 1 (BASE)'!Y109,'Estação 1 (BASE)'!Y97,'Estação 1 (BASE)'!Y85,'Estação 1 (BASE)'!Y73,'Estação 1 (BASE)'!Y61,'Estação 1 (BASE)'!Y49,'Estação 1 (BASE)'!Y37,'Estação 1 (BASE)'!Y25,)</f>
        <v>4.4294117647058826</v>
      </c>
      <c r="Q17" s="12">
        <f>AVERAGE('Estação 1 (BASE)'!Z205,'Estação 1 (BASE)'!Z193,'Estação 1 (BASE)'!Z181,'Estação 1 (BASE)'!Z169,'Estação 1 (BASE)'!Z157,'Estação 1 (BASE)'!Z145,'Estação 1 (BASE)'!Z133,'Estação 1 (BASE)'!Z121,'Estação 1 (BASE)'!Z109,'Estação 1 (BASE)'!Z97,'Estação 1 (BASE)'!Z85,'Estação 1 (BASE)'!Z73,'Estação 1 (BASE)'!Z61,'Estação 1 (BASE)'!Z49,'Estação 1 (BASE)'!Z37,'Estação 1 (BASE)'!Z25,)</f>
        <v>2.3647058823529412</v>
      </c>
      <c r="R17" s="12">
        <f>AVERAGE('Estação 1 (BASE)'!AA205,'Estação 1 (BASE)'!AA193,'Estação 1 (BASE)'!AA181,'Estação 1 (BASE)'!AA169,'Estação 1 (BASE)'!AA157,'Estação 1 (BASE)'!AA145,'Estação 1 (BASE)'!AA133,'Estação 1 (BASE)'!AA121,'Estação 1 (BASE)'!AA109,'Estação 1 (BASE)'!AA97,'Estação 1 (BASE)'!AA85,'Estação 1 (BASE)'!AA73,'Estação 1 (BASE)'!AA61,'Estação 1 (BASE)'!AA49,'Estação 1 (BASE)'!AA37,'Estação 1 (BASE)'!AA25,)</f>
        <v>6.0705882352941174</v>
      </c>
      <c r="S17" s="12">
        <f>AVERAGE('Estação 1 (BASE)'!AB205,'Estação 1 (BASE)'!AB193,'Estação 1 (BASE)'!AB181,'Estação 1 (BASE)'!AB169,'Estação 1 (BASE)'!AB157,'Estação 1 (BASE)'!AB145,'Estação 1 (BASE)'!AB133,'Estação 1 (BASE)'!AB121,'Estação 1 (BASE)'!AB109,'Estação 1 (BASE)'!AB97,'Estação 1 (BASE)'!AB85,'Estação 1 (BASE)'!AB73,'Estação 1 (BASE)'!AB61,'Estação 1 (BASE)'!AB49,'Estação 1 (BASE)'!AB37,'Estação 1 (BASE)'!AB25,)</f>
        <v>1.4000000000000001</v>
      </c>
      <c r="T17" s="12">
        <f>AVERAGE('Estação 1 (BASE)'!AC205,'Estação 1 (BASE)'!AC193,'Estação 1 (BASE)'!AC181,'Estação 1 (BASE)'!AC169,'Estação 1 (BASE)'!AC157,'Estação 1 (BASE)'!AC145,'Estação 1 (BASE)'!AC133,'Estação 1 (BASE)'!AC121,'Estação 1 (BASE)'!AC109,'Estação 1 (BASE)'!AC97,'Estação 1 (BASE)'!AC85,'Estação 1 (BASE)'!AC73,'Estação 1 (BASE)'!AC61,'Estação 1 (BASE)'!AC49,'Estação 1 (BASE)'!AC37,'Estação 1 (BASE)'!AC25,)</f>
        <v>6.0294117647058822</v>
      </c>
      <c r="U17" s="12">
        <f>AVERAGE('Estação 1 (BASE)'!AD205,'Estação 1 (BASE)'!AD193,'Estação 1 (BASE)'!AD181,'Estação 1 (BASE)'!AD169,'Estação 1 (BASE)'!AD157,'Estação 1 (BASE)'!AD145,'Estação 1 (BASE)'!AD133,'Estação 1 (BASE)'!AD121,'Estação 1 (BASE)'!AD109,'Estação 1 (BASE)'!AD97,'Estação 1 (BASE)'!AD85,'Estação 1 (BASE)'!AD73,'Estação 1 (BASE)'!AD61,'Estação 1 (BASE)'!AD49,'Estação 1 (BASE)'!AD37,'Estação 1 (BASE)'!AD25,)</f>
        <v>4.1705882352941179</v>
      </c>
      <c r="V17" s="12">
        <f>AVERAGE('Estação 1 (BASE)'!AE205,'Estação 1 (BASE)'!AE193,'Estação 1 (BASE)'!AE181,'Estação 1 (BASE)'!AE169,'Estação 1 (BASE)'!AE157,'Estação 1 (BASE)'!AE145,'Estação 1 (BASE)'!AE133,'Estação 1 (BASE)'!AE121,'Estação 1 (BASE)'!AE109,'Estação 1 (BASE)'!AE97,'Estação 1 (BASE)'!AE85,'Estação 1 (BASE)'!AE73,'Estação 1 (BASE)'!AE61,'Estação 1 (BASE)'!AE49,'Estação 1 (BASE)'!AE37,'Estação 1 (BASE)'!AE25,)</f>
        <v>5.3058823529411754</v>
      </c>
      <c r="W17" s="12">
        <f>AVERAGE('Estação 1 (BASE)'!AF205,'Estação 1 (BASE)'!AF193,'Estação 1 (BASE)'!AF181,'Estação 1 (BASE)'!AF169,'Estação 1 (BASE)'!AF157,'Estação 1 (BASE)'!AF145,'Estação 1 (BASE)'!AF133,'Estação 1 (BASE)'!AF121,'Estação 1 (BASE)'!AF109,'Estação 1 (BASE)'!AF97,'Estação 1 (BASE)'!AF85,'Estação 1 (BASE)'!AF73,'Estação 1 (BASE)'!AF61,'Estação 1 (BASE)'!AF49,'Estação 1 (BASE)'!AF37,'Estação 1 (BASE)'!AF25,)</f>
        <v>3.2941176470588234</v>
      </c>
      <c r="X17" s="12">
        <f>AVERAGE('Estação 1 (BASE)'!AG205,'Estação 1 (BASE)'!AG193,'Estação 1 (BASE)'!AG181,'Estação 1 (BASE)'!AG169,'Estação 1 (BASE)'!AG157,'Estação 1 (BASE)'!AG145,'Estação 1 (BASE)'!AG133,'Estação 1 (BASE)'!AG121,'Estação 1 (BASE)'!AG109,'Estação 1 (BASE)'!AG97,'Estação 1 (BASE)'!AG85,'Estação 1 (BASE)'!AG73,'Estação 1 (BASE)'!AG61,'Estação 1 (BASE)'!AG49,'Estação 1 (BASE)'!AG37,'Estação 1 (BASE)'!AG25,)</f>
        <v>9.7764705882352931</v>
      </c>
      <c r="Y17" s="12">
        <f>AVERAGE('Estação 1 (BASE)'!AH205,'Estação 1 (BASE)'!AH193,'Estação 1 (BASE)'!AH181,'Estação 1 (BASE)'!AH169,'Estação 1 (BASE)'!AH157,'Estação 1 (BASE)'!AH145,'Estação 1 (BASE)'!AH133,'Estação 1 (BASE)'!AH121,'Estação 1 (BASE)'!AH109,'Estação 1 (BASE)'!AH97,'Estação 1 (BASE)'!AH85,'Estação 1 (BASE)'!AH73,'Estação 1 (BASE)'!AH61,'Estação 1 (BASE)'!AH49,'Estação 1 (BASE)'!AH37,'Estação 1 (BASE)'!AH25,)</f>
        <v>1.9882352941176473</v>
      </c>
      <c r="Z17" s="12">
        <f>AVERAGE('Estação 1 (BASE)'!AI205,'Estação 1 (BASE)'!AI193,'Estação 1 (BASE)'!AI181,'Estação 1 (BASE)'!AI169,'Estação 1 (BASE)'!AI157,'Estação 1 (BASE)'!AI145,'Estação 1 (BASE)'!AI133,'Estação 1 (BASE)'!AI121,'Estação 1 (BASE)'!AI109,'Estação 1 (BASE)'!AI97,'Estação 1 (BASE)'!AI85,'Estação 1 (BASE)'!AI73,'Estação 1 (BASE)'!AI61,'Estação 1 (BASE)'!AI49,'Estação 1 (BASE)'!AI37,'Estação 1 (BASE)'!AI25,)</f>
        <v>1.1294117647058823</v>
      </c>
      <c r="AA17" s="12">
        <f>AVERAGE('Estação 1 (BASE)'!AJ205,'Estação 1 (BASE)'!AJ193,'Estação 1 (BASE)'!AJ181,'Estação 1 (BASE)'!AJ169,'Estação 1 (BASE)'!AJ157,'Estação 1 (BASE)'!AJ145,'Estação 1 (BASE)'!AJ133,'Estação 1 (BASE)'!AJ121,'Estação 1 (BASE)'!AJ109,'Estação 1 (BASE)'!AJ97,'Estação 1 (BASE)'!AJ85,'Estação 1 (BASE)'!AJ73,'Estação 1 (BASE)'!AJ61,'Estação 1 (BASE)'!AJ49,'Estação 1 (BASE)'!AJ37,'Estação 1 (BASE)'!AJ25,)</f>
        <v>3.8058823529411758</v>
      </c>
      <c r="AB17" s="12">
        <f>AVERAGE('Estação 1 (BASE)'!AK205,'Estação 1 (BASE)'!AK193,'Estação 1 (BASE)'!AK181,'Estação 1 (BASE)'!AK169,'Estação 1 (BASE)'!AK157,'Estação 1 (BASE)'!AK145,'Estação 1 (BASE)'!AK133,'Estação 1 (BASE)'!AK121,'Estação 1 (BASE)'!AK109,'Estação 1 (BASE)'!AK97,'Estação 1 (BASE)'!AK85,'Estação 1 (BASE)'!AK73,'Estação 1 (BASE)'!AK61,'Estação 1 (BASE)'!AK49,'Estação 1 (BASE)'!AK37,'Estação 1 (BASE)'!AK25,)</f>
        <v>4.34375</v>
      </c>
      <c r="AC17" s="12">
        <f>AVERAGE('Estação 1 (BASE)'!AL205,'Estação 1 (BASE)'!AL193,'Estação 1 (BASE)'!AL181,'Estação 1 (BASE)'!AL169,'Estação 1 (BASE)'!AL157,'Estação 1 (BASE)'!AL145,'Estação 1 (BASE)'!AL133,'Estação 1 (BASE)'!AL121,'Estação 1 (BASE)'!AL109,'Estação 1 (BASE)'!AL97,'Estação 1 (BASE)'!AL85,'Estação 1 (BASE)'!AL73,'Estação 1 (BASE)'!AL61,'Estação 1 (BASE)'!AL49,'Estação 1 (BASE)'!AL37,'Estação 1 (BASE)'!AL25,)</f>
        <v>3.6</v>
      </c>
      <c r="AD17" s="12">
        <f>AVERAGE('Estação 1 (BASE)'!AM205,'Estação 1 (BASE)'!AM193,'Estação 1 (BASE)'!AM181,'Estação 1 (BASE)'!AM169,'Estação 1 (BASE)'!AM157,'Estação 1 (BASE)'!AM145,'Estação 1 (BASE)'!AM133,'Estação 1 (BASE)'!AM121,'Estação 1 (BASE)'!AM109,'Estação 1 (BASE)'!AM97,'Estação 1 (BASE)'!AM85,'Estação 1 (BASE)'!AM73,'Estação 1 (BASE)'!AM61,'Estação 1 (BASE)'!AM49,'Estação 1 (BASE)'!AM37,'Estação 1 (BASE)'!AM25,)</f>
        <v>1.3875</v>
      </c>
      <c r="AE17" s="12">
        <f>AVERAGE('Estação 1 (BASE)'!AN205,'Estação 1 (BASE)'!AN193,'Estação 1 (BASE)'!AN181,'Estação 1 (BASE)'!AN169,'Estação 1 (BASE)'!AN157,'Estação 1 (BASE)'!AN145,'Estação 1 (BASE)'!AN133,'Estação 1 (BASE)'!AN121,'Estação 1 (BASE)'!AN109,'Estação 1 (BASE)'!AN97,'Estação 1 (BASE)'!AN85,'Estação 1 (BASE)'!AN73,'Estação 1 (BASE)'!AN61,'Estação 1 (BASE)'!AN49,'Estação 1 (BASE)'!AN37,'Estação 1 (BASE)'!AN25,)</f>
        <v>0.89999999999999991</v>
      </c>
      <c r="AF17" s="12">
        <f>AVERAGE('Estação 1 (BASE)'!AO205,'Estação 1 (BASE)'!AO193,'Estação 1 (BASE)'!AO181,'Estação 1 (BASE)'!AO169,'Estação 1 (BASE)'!AO157,'Estação 1 (BASE)'!AO145,'Estação 1 (BASE)'!AO133,'Estação 1 (BASE)'!AO121,'Estação 1 (BASE)'!AO109,'Estação 1 (BASE)'!AO97,'Estação 1 (BASE)'!AO85,'Estação 1 (BASE)'!AO73,'Estação 1 (BASE)'!AO61,'Estação 1 (BASE)'!AO49,'Estação 1 (BASE)'!AO37,'Estação 1 (BASE)'!AO25,)</f>
        <v>6.8375000000000004</v>
      </c>
      <c r="AG17" s="12">
        <f>AVERAGE('Estação 1 (BASE)'!AP205,'Estação 1 (BASE)'!AP193,'Estação 1 (BASE)'!AP181,'Estação 1 (BASE)'!AP169,'Estação 1 (BASE)'!AP157,'Estação 1 (BASE)'!AP145,'Estação 1 (BASE)'!AP133,'Estação 1 (BASE)'!AP121,'Estação 1 (BASE)'!AP109,'Estação 1 (BASE)'!AP97,'Estação 1 (BASE)'!AP85,'Estação 1 (BASE)'!AP73,'Estação 1 (BASE)'!AP61,'Estação 1 (BASE)'!AP49,'Estação 1 (BASE)'!AP37,'Estação 1 (BASE)'!AP25,)</f>
        <v>4.1749999999999998</v>
      </c>
      <c r="AH17" s="12">
        <f>AVERAGE('Estação 1 (BASE)'!AQ205,'Estação 1 (BASE)'!AQ193,'Estação 1 (BASE)'!AQ181,'Estação 1 (BASE)'!AQ169,'Estação 1 (BASE)'!AQ157,'Estação 1 (BASE)'!AQ145,'Estação 1 (BASE)'!AQ133,'Estação 1 (BASE)'!AQ121,'Estação 1 (BASE)'!AQ109,'Estação 1 (BASE)'!AQ97,'Estação 1 (BASE)'!AQ85,'Estação 1 (BASE)'!AQ73,'Estação 1 (BASE)'!AQ61,'Estação 1 (BASE)'!AQ49,'Estação 1 (BASE)'!AQ37,'Estação 1 (BASE)'!AQ25,)</f>
        <v>4.4625000000000004</v>
      </c>
      <c r="AI17" s="12">
        <f>AVERAGE('Estação 1 (BASE)'!AR205,'Estação 1 (BASE)'!AR193,'Estação 1 (BASE)'!AR181,'Estação 1 (BASE)'!AR169,'Estação 1 (BASE)'!AR157,'Estação 1 (BASE)'!AR145,'Estação 1 (BASE)'!AR133,'Estação 1 (BASE)'!AR121,'Estação 1 (BASE)'!AR109,'Estação 1 (BASE)'!AR97,'Estação 1 (BASE)'!AR85,'Estação 1 (BASE)'!AR73,'Estação 1 (BASE)'!AR61,'Estação 1 (BASE)'!AR49,'Estação 1 (BASE)'!AR37,'Estação 1 (BASE)'!AR25,)</f>
        <v>1.95</v>
      </c>
    </row>
    <row r="18" spans="4:35" x14ac:dyDescent="0.25">
      <c r="D18" s="56" t="s">
        <v>99</v>
      </c>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24"/>
    </row>
    <row r="19" spans="4:35" x14ac:dyDescent="0.25">
      <c r="D19" s="11" t="s">
        <v>11</v>
      </c>
      <c r="E19" s="13">
        <v>33390</v>
      </c>
      <c r="F19" s="13">
        <v>33391</v>
      </c>
      <c r="G19" s="13">
        <v>33392</v>
      </c>
      <c r="H19" s="13">
        <v>33393</v>
      </c>
      <c r="I19" s="13">
        <v>33394</v>
      </c>
      <c r="J19" s="13">
        <v>33395</v>
      </c>
      <c r="K19" s="13">
        <v>33396</v>
      </c>
      <c r="L19" s="13">
        <v>33397</v>
      </c>
      <c r="M19" s="13">
        <v>33398</v>
      </c>
      <c r="N19" s="13">
        <v>33399</v>
      </c>
      <c r="O19" s="13">
        <v>33400</v>
      </c>
      <c r="P19" s="13">
        <v>33401</v>
      </c>
      <c r="Q19" s="13">
        <v>33402</v>
      </c>
      <c r="R19" s="13">
        <v>33403</v>
      </c>
      <c r="S19" s="13">
        <v>33404</v>
      </c>
      <c r="T19" s="13">
        <v>33405</v>
      </c>
      <c r="U19" s="13">
        <v>33406</v>
      </c>
      <c r="V19" s="13">
        <v>33407</v>
      </c>
      <c r="W19" s="13">
        <v>33408</v>
      </c>
      <c r="X19" s="13">
        <v>33409</v>
      </c>
      <c r="Y19" s="13">
        <v>33410</v>
      </c>
      <c r="Z19" s="13">
        <v>33411</v>
      </c>
      <c r="AA19" s="13">
        <v>33412</v>
      </c>
      <c r="AB19" s="13">
        <v>33413</v>
      </c>
      <c r="AC19" s="13">
        <v>33414</v>
      </c>
      <c r="AD19" s="13">
        <v>33415</v>
      </c>
      <c r="AE19" s="13">
        <v>33416</v>
      </c>
      <c r="AF19" s="13">
        <v>33417</v>
      </c>
      <c r="AG19" s="13">
        <v>33418</v>
      </c>
      <c r="AH19" s="13">
        <v>33419</v>
      </c>
      <c r="AI19" s="24"/>
    </row>
    <row r="20" spans="4:35" x14ac:dyDescent="0.25">
      <c r="D20" s="11" t="s">
        <v>90</v>
      </c>
      <c r="E20" s="12">
        <f>AVERAGE('Estação 1 (BASE)'!N206,'Estação 1 (BASE)'!N194,'Estação 1 (BASE)'!N182,'Estação 1 (BASE)'!N170,'Estação 1 (BASE)'!N158,'Estação 1 (BASE)'!N146,'Estação 1 (BASE)'!N134,'Estação 1 (BASE)'!N122,'Estação 1 (BASE)'!N110,'Estação 1 (BASE)'!N98,'Estação 1 (BASE)'!N86,'Estação 1 (BASE)'!N74,'Estação 1 (BASE)'!N62,'Estação 1 (BASE)'!N50,'Estação 1 (BASE)'!N38,'Estação 1 (BASE)'!N26,)</f>
        <v>1.1411764705882355</v>
      </c>
      <c r="F20" s="12">
        <f>AVERAGE('Estação 1 (BASE)'!O206,'Estação 1 (BASE)'!O194,'Estação 1 (BASE)'!O182,'Estação 1 (BASE)'!O170,'Estação 1 (BASE)'!O158,'Estação 1 (BASE)'!O146,'Estação 1 (BASE)'!O134,'Estação 1 (BASE)'!O122,'Estação 1 (BASE)'!O110,'Estação 1 (BASE)'!O98,'Estação 1 (BASE)'!O86,'Estação 1 (BASE)'!O74,'Estação 1 (BASE)'!O62,'Estação 1 (BASE)'!O50,'Estação 1 (BASE)'!O38,'Estação 1 (BASE)'!O26,)</f>
        <v>0.87058823529411766</v>
      </c>
      <c r="G20" s="12">
        <f>AVERAGE('Estação 1 (BASE)'!P206,'Estação 1 (BASE)'!P194,'Estação 1 (BASE)'!P182,'Estação 1 (BASE)'!P170,'Estação 1 (BASE)'!P158,'Estação 1 (BASE)'!P146,'Estação 1 (BASE)'!P134,'Estação 1 (BASE)'!P122,'Estação 1 (BASE)'!P110,'Estação 1 (BASE)'!P98,'Estação 1 (BASE)'!P86,'Estação 1 (BASE)'!P74,'Estação 1 (BASE)'!P62,'Estação 1 (BASE)'!P50,'Estação 1 (BASE)'!P38,'Estação 1 (BASE)'!P26,)</f>
        <v>3.1058823529411761</v>
      </c>
      <c r="H20" s="12">
        <f>AVERAGE('Estação 1 (BASE)'!Q206,'Estação 1 (BASE)'!Q194,'Estação 1 (BASE)'!Q182,'Estação 1 (BASE)'!Q170,'Estação 1 (BASE)'!Q158,'Estação 1 (BASE)'!Q146,'Estação 1 (BASE)'!Q134,'Estação 1 (BASE)'!Q122,'Estação 1 (BASE)'!Q110,'Estação 1 (BASE)'!Q98,'Estação 1 (BASE)'!Q86,'Estação 1 (BASE)'!Q74,'Estação 1 (BASE)'!Q62,'Estação 1 (BASE)'!Q50,'Estação 1 (BASE)'!Q38,'Estação 1 (BASE)'!Q26,)</f>
        <v>0.99411764705882366</v>
      </c>
      <c r="I20" s="12">
        <f>AVERAGE('Estação 1 (BASE)'!R206,'Estação 1 (BASE)'!R194,'Estação 1 (BASE)'!R182,'Estação 1 (BASE)'!R170,'Estação 1 (BASE)'!R158,'Estação 1 (BASE)'!R146,'Estação 1 (BASE)'!R134,'Estação 1 (BASE)'!R122,'Estação 1 (BASE)'!R110,'Estação 1 (BASE)'!R98,'Estação 1 (BASE)'!R86,'Estação 1 (BASE)'!R74,'Estação 1 (BASE)'!R62,'Estação 1 (BASE)'!R50,'Estação 1 (BASE)'!R38,'Estação 1 (BASE)'!R26,)</f>
        <v>3.8823529411764706</v>
      </c>
      <c r="J20" s="12">
        <f>AVERAGE('Estação 1 (BASE)'!S206,'Estação 1 (BASE)'!S194,'Estação 1 (BASE)'!S182,'Estação 1 (BASE)'!S170,'Estação 1 (BASE)'!S158,'Estação 1 (BASE)'!S146,'Estação 1 (BASE)'!S134,'Estação 1 (BASE)'!S122,'Estação 1 (BASE)'!S110,'Estação 1 (BASE)'!S98,'Estação 1 (BASE)'!S86,'Estação 1 (BASE)'!S74,'Estação 1 (BASE)'!S62,'Estação 1 (BASE)'!S50,'Estação 1 (BASE)'!S38,'Estação 1 (BASE)'!S26,)</f>
        <v>2.1411764705882352</v>
      </c>
      <c r="K20" s="12">
        <f>AVERAGE('Estação 1 (BASE)'!T206,'Estação 1 (BASE)'!T194,'Estação 1 (BASE)'!T182,'Estação 1 (BASE)'!T170,'Estação 1 (BASE)'!T158,'Estação 1 (BASE)'!T146,'Estação 1 (BASE)'!T134,'Estação 1 (BASE)'!T122,'Estação 1 (BASE)'!T110,'Estação 1 (BASE)'!T98,'Estação 1 (BASE)'!T86,'Estação 1 (BASE)'!T74,'Estação 1 (BASE)'!T62,'Estação 1 (BASE)'!T50,'Estação 1 (BASE)'!T38,'Estação 1 (BASE)'!T26,)</f>
        <v>2.223529411764706</v>
      </c>
      <c r="L20" s="12">
        <f>AVERAGE('Estação 1 (BASE)'!U206,'Estação 1 (BASE)'!U194,'Estação 1 (BASE)'!U182,'Estação 1 (BASE)'!U170,'Estação 1 (BASE)'!U158,'Estação 1 (BASE)'!U146,'Estação 1 (BASE)'!U134,'Estação 1 (BASE)'!U122,'Estação 1 (BASE)'!U110,'Estação 1 (BASE)'!U98,'Estação 1 (BASE)'!U86,'Estação 1 (BASE)'!U74,'Estação 1 (BASE)'!U62,'Estação 1 (BASE)'!U50,'Estação 1 (BASE)'!U38,'Estação 1 (BASE)'!U26,)</f>
        <v>2.7705882352941171</v>
      </c>
      <c r="M20" s="12">
        <f>AVERAGE('Estação 1 (BASE)'!V206,'Estação 1 (BASE)'!V194,'Estação 1 (BASE)'!V182,'Estação 1 (BASE)'!V170,'Estação 1 (BASE)'!V158,'Estação 1 (BASE)'!V146,'Estação 1 (BASE)'!V134,'Estação 1 (BASE)'!V122,'Estação 1 (BASE)'!V110,'Estação 1 (BASE)'!V98,'Estação 1 (BASE)'!V86,'Estação 1 (BASE)'!V74,'Estação 1 (BASE)'!V62,'Estação 1 (BASE)'!V50,'Estação 1 (BASE)'!V38,'Estação 1 (BASE)'!V26,)</f>
        <v>4.4000000000000004</v>
      </c>
      <c r="N20" s="12">
        <f>AVERAGE('Estação 1 (BASE)'!W206,'Estação 1 (BASE)'!W194,'Estação 1 (BASE)'!W182,'Estação 1 (BASE)'!W170,'Estação 1 (BASE)'!W158,'Estação 1 (BASE)'!W146,'Estação 1 (BASE)'!W134,'Estação 1 (BASE)'!W122,'Estação 1 (BASE)'!W110,'Estação 1 (BASE)'!W98,'Estação 1 (BASE)'!W86,'Estação 1 (BASE)'!W74,'Estação 1 (BASE)'!W62,'Estação 1 (BASE)'!W50,'Estação 1 (BASE)'!W38,'Estação 1 (BASE)'!W26,)</f>
        <v>1.7647058823529411</v>
      </c>
      <c r="O20" s="12">
        <f>AVERAGE('Estação 1 (BASE)'!X206,'Estação 1 (BASE)'!X194,'Estação 1 (BASE)'!X182,'Estação 1 (BASE)'!X170,'Estação 1 (BASE)'!X158,'Estação 1 (BASE)'!X146,'Estação 1 (BASE)'!X134,'Estação 1 (BASE)'!X122,'Estação 1 (BASE)'!X110,'Estação 1 (BASE)'!X98,'Estação 1 (BASE)'!X86,'Estação 1 (BASE)'!X74,'Estação 1 (BASE)'!X62,'Estação 1 (BASE)'!X50,'Estação 1 (BASE)'!X38,'Estação 1 (BASE)'!X26,)</f>
        <v>3.3647058823529412</v>
      </c>
      <c r="P20" s="12">
        <f>AVERAGE('Estação 1 (BASE)'!Y206,'Estação 1 (BASE)'!Y194,'Estação 1 (BASE)'!Y182,'Estação 1 (BASE)'!Y170,'Estação 1 (BASE)'!Y158,'Estação 1 (BASE)'!Y146,'Estação 1 (BASE)'!Y134,'Estação 1 (BASE)'!Y122,'Estação 1 (BASE)'!Y110,'Estação 1 (BASE)'!Y98,'Estação 1 (BASE)'!Y86,'Estação 1 (BASE)'!Y74,'Estação 1 (BASE)'!Y62,'Estação 1 (BASE)'!Y50,'Estação 1 (BASE)'!Y38,'Estação 1 (BASE)'!Y26,)</f>
        <v>5.7235294117647069</v>
      </c>
      <c r="Q20" s="12">
        <f>AVERAGE('Estação 1 (BASE)'!Z206,'Estação 1 (BASE)'!Z194,'Estação 1 (BASE)'!Z182,'Estação 1 (BASE)'!Z170,'Estação 1 (BASE)'!Z158,'Estação 1 (BASE)'!Z146,'Estação 1 (BASE)'!Z134,'Estação 1 (BASE)'!Z122,'Estação 1 (BASE)'!Z110,'Estação 1 (BASE)'!Z98,'Estação 1 (BASE)'!Z86,'Estação 1 (BASE)'!Z74,'Estação 1 (BASE)'!Z62,'Estação 1 (BASE)'!Z50,'Estação 1 (BASE)'!Z38,'Estação 1 (BASE)'!Z26,)</f>
        <v>3.7764705882352936</v>
      </c>
      <c r="R20" s="12">
        <f>AVERAGE('Estação 1 (BASE)'!AA206,'Estação 1 (BASE)'!AA194,'Estação 1 (BASE)'!AA182,'Estação 1 (BASE)'!AA170,'Estação 1 (BASE)'!AA158,'Estação 1 (BASE)'!AA146,'Estação 1 (BASE)'!AA134,'Estação 1 (BASE)'!AA122,'Estação 1 (BASE)'!AA110,'Estação 1 (BASE)'!AA98,'Estação 1 (BASE)'!AA86,'Estação 1 (BASE)'!AA74,'Estação 1 (BASE)'!AA62,'Estação 1 (BASE)'!AA50,'Estação 1 (BASE)'!AA38,'Estação 1 (BASE)'!AA26,)</f>
        <v>1.6823529411764706</v>
      </c>
      <c r="S20" s="12">
        <f>AVERAGE('Estação 1 (BASE)'!AB206,'Estação 1 (BASE)'!AB194,'Estação 1 (BASE)'!AB182,'Estação 1 (BASE)'!AB170,'Estação 1 (BASE)'!AB158,'Estação 1 (BASE)'!AB146,'Estação 1 (BASE)'!AB134,'Estação 1 (BASE)'!AB122,'Estação 1 (BASE)'!AB110,'Estação 1 (BASE)'!AB98,'Estação 1 (BASE)'!AB86,'Estação 1 (BASE)'!AB74,'Estação 1 (BASE)'!AB62,'Estação 1 (BASE)'!AB50,'Estação 1 (BASE)'!AB38,'Estação 1 (BASE)'!AB26,)</f>
        <v>3.2588235294117651</v>
      </c>
      <c r="T20" s="12">
        <f>AVERAGE('Estação 1 (BASE)'!AC206,'Estação 1 (BASE)'!AC194,'Estação 1 (BASE)'!AC182,'Estação 1 (BASE)'!AC170,'Estação 1 (BASE)'!AC158,'Estação 1 (BASE)'!AC146,'Estação 1 (BASE)'!AC134,'Estação 1 (BASE)'!AC122,'Estação 1 (BASE)'!AC110,'Estação 1 (BASE)'!AC98,'Estação 1 (BASE)'!AC86,'Estação 1 (BASE)'!AC74,'Estação 1 (BASE)'!AC62,'Estação 1 (BASE)'!AC50,'Estação 1 (BASE)'!AC38,'Estação 1 (BASE)'!AC26,)</f>
        <v>6.1882352941176482</v>
      </c>
      <c r="U20" s="12">
        <f>AVERAGE('Estação 1 (BASE)'!AD206,'Estação 1 (BASE)'!AD194,'Estação 1 (BASE)'!AD182,'Estação 1 (BASE)'!AD170,'Estação 1 (BASE)'!AD158,'Estação 1 (BASE)'!AD146,'Estação 1 (BASE)'!AD134,'Estação 1 (BASE)'!AD122,'Estação 1 (BASE)'!AD110,'Estação 1 (BASE)'!AD98,'Estação 1 (BASE)'!AD86,'Estação 1 (BASE)'!AD74,'Estação 1 (BASE)'!AD62,'Estação 1 (BASE)'!AD50,'Estação 1 (BASE)'!AD38,'Estação 1 (BASE)'!AD26,)</f>
        <v>0.55294117647058827</v>
      </c>
      <c r="V20" s="12">
        <f>AVERAGE('Estação 1 (BASE)'!AE206,'Estação 1 (BASE)'!AE194,'Estação 1 (BASE)'!AE182,'Estação 1 (BASE)'!AE170,'Estação 1 (BASE)'!AE158,'Estação 1 (BASE)'!AE146,'Estação 1 (BASE)'!AE134,'Estação 1 (BASE)'!AE122,'Estação 1 (BASE)'!AE110,'Estação 1 (BASE)'!AE98,'Estação 1 (BASE)'!AE86,'Estação 1 (BASE)'!AE74,'Estação 1 (BASE)'!AE62,'Estação 1 (BASE)'!AE50,'Estação 1 (BASE)'!AE38,'Estação 1 (BASE)'!AE26,)</f>
        <v>2.5882352941176472</v>
      </c>
      <c r="W20" s="12">
        <f>AVERAGE('Estação 1 (BASE)'!AF206,'Estação 1 (BASE)'!AF194,'Estação 1 (BASE)'!AF182,'Estação 1 (BASE)'!AF170,'Estação 1 (BASE)'!AF158,'Estação 1 (BASE)'!AF146,'Estação 1 (BASE)'!AF134,'Estação 1 (BASE)'!AF122,'Estação 1 (BASE)'!AF110,'Estação 1 (BASE)'!AF98,'Estação 1 (BASE)'!AF86,'Estação 1 (BASE)'!AF74,'Estação 1 (BASE)'!AF62,'Estação 1 (BASE)'!AF50,'Estação 1 (BASE)'!AF38,'Estação 1 (BASE)'!AF26,)</f>
        <v>0.24705882352941178</v>
      </c>
      <c r="X20" s="12">
        <f>AVERAGE('Estação 1 (BASE)'!AG206,'Estação 1 (BASE)'!AG194,'Estação 1 (BASE)'!AG182,'Estação 1 (BASE)'!AG170,'Estação 1 (BASE)'!AG158,'Estação 1 (BASE)'!AG146,'Estação 1 (BASE)'!AG134,'Estação 1 (BASE)'!AG122,'Estação 1 (BASE)'!AG110,'Estação 1 (BASE)'!AG98,'Estação 1 (BASE)'!AG86,'Estação 1 (BASE)'!AG74,'Estação 1 (BASE)'!AG62,'Estação 1 (BASE)'!AG50,'Estação 1 (BASE)'!AG38,'Estação 1 (BASE)'!AG26,)</f>
        <v>0.42352941176470582</v>
      </c>
      <c r="Y20" s="12">
        <f>AVERAGE('Estação 1 (BASE)'!AH206,'Estação 1 (BASE)'!AH194,'Estação 1 (BASE)'!AH182,'Estação 1 (BASE)'!AH170,'Estação 1 (BASE)'!AH158,'Estação 1 (BASE)'!AH146,'Estação 1 (BASE)'!AH134,'Estação 1 (BASE)'!AH122,'Estação 1 (BASE)'!AH110,'Estação 1 (BASE)'!AH98,'Estação 1 (BASE)'!AH86,'Estação 1 (BASE)'!AH74,'Estação 1 (BASE)'!AH62,'Estação 1 (BASE)'!AH50,'Estação 1 (BASE)'!AH38,'Estação 1 (BASE)'!AH26,)</f>
        <v>1.0117647058823529</v>
      </c>
      <c r="Z20" s="12">
        <f>AVERAGE('Estação 1 (BASE)'!AI206,'Estação 1 (BASE)'!AI194,'Estação 1 (BASE)'!AI182,'Estação 1 (BASE)'!AI170,'Estação 1 (BASE)'!AI158,'Estação 1 (BASE)'!AI146,'Estação 1 (BASE)'!AI134,'Estação 1 (BASE)'!AI122,'Estação 1 (BASE)'!AI110,'Estação 1 (BASE)'!AI98,'Estação 1 (BASE)'!AI86,'Estação 1 (BASE)'!AI74,'Estação 1 (BASE)'!AI62,'Estação 1 (BASE)'!AI50,'Estação 1 (BASE)'!AI38,'Estação 1 (BASE)'!AI26,)</f>
        <v>1.5411764705882351</v>
      </c>
      <c r="AA20" s="12">
        <f>AVERAGE('Estação 1 (BASE)'!AJ206,'Estação 1 (BASE)'!AJ194,'Estação 1 (BASE)'!AJ182,'Estação 1 (BASE)'!AJ170,'Estação 1 (BASE)'!AJ158,'Estação 1 (BASE)'!AJ146,'Estação 1 (BASE)'!AJ134,'Estação 1 (BASE)'!AJ122,'Estação 1 (BASE)'!AJ110,'Estação 1 (BASE)'!AJ98,'Estação 1 (BASE)'!AJ86,'Estação 1 (BASE)'!AJ74,'Estação 1 (BASE)'!AJ62,'Estação 1 (BASE)'!AJ50,'Estação 1 (BASE)'!AJ38,'Estação 1 (BASE)'!AJ26,)</f>
        <v>4.8235294117647056</v>
      </c>
      <c r="AB20" s="12">
        <f>AVERAGE('Estação 1 (BASE)'!AK206,'Estação 1 (BASE)'!AK194,'Estação 1 (BASE)'!AK182,'Estação 1 (BASE)'!AK170,'Estação 1 (BASE)'!AK158,'Estação 1 (BASE)'!AK146,'Estação 1 (BASE)'!AK134,'Estação 1 (BASE)'!AK122,'Estação 1 (BASE)'!AK110,'Estação 1 (BASE)'!AK98,'Estação 1 (BASE)'!AK86,'Estação 1 (BASE)'!AK74,'Estação 1 (BASE)'!AK62,'Estação 1 (BASE)'!AK50,'Estação 1 (BASE)'!AK38,'Estação 1 (BASE)'!AK26,)</f>
        <v>3.7529411764705882</v>
      </c>
      <c r="AC20" s="12">
        <f>AVERAGE('Estação 1 (BASE)'!AL206,'Estação 1 (BASE)'!AL194,'Estação 1 (BASE)'!AL182,'Estação 1 (BASE)'!AL170,'Estação 1 (BASE)'!AL158,'Estação 1 (BASE)'!AL146,'Estação 1 (BASE)'!AL134,'Estação 1 (BASE)'!AL122,'Estação 1 (BASE)'!AL110,'Estação 1 (BASE)'!AL98,'Estação 1 (BASE)'!AL86,'Estação 1 (BASE)'!AL74,'Estação 1 (BASE)'!AL62,'Estação 1 (BASE)'!AL50,'Estação 1 (BASE)'!AL38,'Estação 1 (BASE)'!AL26,)</f>
        <v>3.1411764705882352</v>
      </c>
      <c r="AD20" s="12">
        <f>AVERAGE('Estação 1 (BASE)'!AM206,'Estação 1 (BASE)'!AM194,'Estação 1 (BASE)'!AM182,'Estação 1 (BASE)'!AM170,'Estação 1 (BASE)'!AM158,'Estação 1 (BASE)'!AM146,'Estação 1 (BASE)'!AM134,'Estação 1 (BASE)'!AM122,'Estação 1 (BASE)'!AM110,'Estação 1 (BASE)'!AM98,'Estação 1 (BASE)'!AM86,'Estação 1 (BASE)'!AM74,'Estação 1 (BASE)'!AM62,'Estação 1 (BASE)'!AM50,'Estação 1 (BASE)'!AM38,'Estação 1 (BASE)'!AM26,)</f>
        <v>4.5647058823529409</v>
      </c>
      <c r="AE20" s="12">
        <f>AVERAGE('Estação 1 (BASE)'!AN206,'Estação 1 (BASE)'!AN194,'Estação 1 (BASE)'!AN182,'Estação 1 (BASE)'!AN170,'Estação 1 (BASE)'!AN158,'Estação 1 (BASE)'!AN146,'Estação 1 (BASE)'!AN134,'Estação 1 (BASE)'!AN122,'Estação 1 (BASE)'!AN110,'Estação 1 (BASE)'!AN98,'Estação 1 (BASE)'!AN86,'Estação 1 (BASE)'!AN74,'Estação 1 (BASE)'!AN62,'Estação 1 (BASE)'!AN50,'Estação 1 (BASE)'!AN38,'Estação 1 (BASE)'!AN26,)</f>
        <v>0.71764705882352942</v>
      </c>
      <c r="AF20" s="12">
        <f>AVERAGE('Estação 1 (BASE)'!AO206,'Estação 1 (BASE)'!AO194,'Estação 1 (BASE)'!AO182,'Estação 1 (BASE)'!AO170,'Estação 1 (BASE)'!AO158,'Estação 1 (BASE)'!AO146,'Estação 1 (BASE)'!AO134,'Estação 1 (BASE)'!AO122,'Estação 1 (BASE)'!AO110,'Estação 1 (BASE)'!AO98,'Estação 1 (BASE)'!AO86,'Estação 1 (BASE)'!AO74,'Estação 1 (BASE)'!AO62,'Estação 1 (BASE)'!AO50,'Estação 1 (BASE)'!AO38,'Estação 1 (BASE)'!AO26,)</f>
        <v>0.92352941176470582</v>
      </c>
      <c r="AG20" s="12">
        <f>AVERAGE('Estação 1 (BASE)'!AP206,'Estação 1 (BASE)'!AP194,'Estação 1 (BASE)'!AP182,'Estação 1 (BASE)'!AP170,'Estação 1 (BASE)'!AP158,'Estação 1 (BASE)'!AP146,'Estação 1 (BASE)'!AP134,'Estação 1 (BASE)'!AP122,'Estação 1 (BASE)'!AP110,'Estação 1 (BASE)'!AP98,'Estação 1 (BASE)'!AP86,'Estação 1 (BASE)'!AP74,'Estação 1 (BASE)'!AP62,'Estação 1 (BASE)'!AP50,'Estação 1 (BASE)'!AP38,'Estação 1 (BASE)'!AP26,)</f>
        <v>2.1764705882352939</v>
      </c>
      <c r="AH20" s="12">
        <f>AVERAGE('Estação 1 (BASE)'!AQ206,'Estação 1 (BASE)'!AQ194,'Estação 1 (BASE)'!AQ182,'Estação 1 (BASE)'!AQ170,'Estação 1 (BASE)'!AQ158,'Estação 1 (BASE)'!AQ146,'Estação 1 (BASE)'!AQ134,'Estação 1 (BASE)'!AQ122,'Estação 1 (BASE)'!AQ110,'Estação 1 (BASE)'!AQ98,'Estação 1 (BASE)'!AQ86,'Estação 1 (BASE)'!AQ74,'Estação 1 (BASE)'!AQ62,'Estação 1 (BASE)'!AQ50,'Estação 1 (BASE)'!AQ38,'Estação 1 (BASE)'!AQ26,)</f>
        <v>1.8705882352941177</v>
      </c>
      <c r="AI20" s="24"/>
    </row>
    <row r="21" spans="4:35" x14ac:dyDescent="0.25">
      <c r="D21" s="58"/>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60"/>
    </row>
    <row r="22" spans="4:35" x14ac:dyDescent="0.25">
      <c r="D22" s="57" t="s">
        <v>101</v>
      </c>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row>
    <row r="23" spans="4:35" x14ac:dyDescent="0.25">
      <c r="D23" s="63" t="s">
        <v>94</v>
      </c>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24"/>
    </row>
    <row r="24" spans="4:35" x14ac:dyDescent="0.25">
      <c r="D24" s="11" t="s">
        <v>11</v>
      </c>
      <c r="E24" s="13">
        <v>41518</v>
      </c>
      <c r="F24" s="13">
        <v>41519</v>
      </c>
      <c r="G24" s="13">
        <v>41520</v>
      </c>
      <c r="H24" s="13">
        <v>41521</v>
      </c>
      <c r="I24" s="13">
        <v>41522</v>
      </c>
      <c r="J24" s="13">
        <v>41523</v>
      </c>
      <c r="K24" s="13">
        <v>41524</v>
      </c>
      <c r="L24" s="13">
        <v>41525</v>
      </c>
      <c r="M24" s="13">
        <v>41526</v>
      </c>
      <c r="N24" s="13">
        <v>41527</v>
      </c>
      <c r="O24" s="13">
        <v>41528</v>
      </c>
      <c r="P24" s="13">
        <v>41529</v>
      </c>
      <c r="Q24" s="13">
        <v>41530</v>
      </c>
      <c r="R24" s="13">
        <v>41531</v>
      </c>
      <c r="S24" s="13">
        <v>41532</v>
      </c>
      <c r="T24" s="13">
        <v>41533</v>
      </c>
      <c r="U24" s="13">
        <v>41534</v>
      </c>
      <c r="V24" s="13">
        <v>41535</v>
      </c>
      <c r="W24" s="13">
        <v>41536</v>
      </c>
      <c r="X24" s="13">
        <v>41537</v>
      </c>
      <c r="Y24" s="13">
        <v>41538</v>
      </c>
      <c r="Z24" s="13">
        <v>41539</v>
      </c>
      <c r="AA24" s="13">
        <v>41540</v>
      </c>
      <c r="AB24" s="13">
        <v>41541</v>
      </c>
      <c r="AC24" s="13">
        <v>41542</v>
      </c>
      <c r="AD24" s="13">
        <v>41543</v>
      </c>
      <c r="AE24" s="13">
        <v>41544</v>
      </c>
      <c r="AF24" s="13">
        <v>41545</v>
      </c>
      <c r="AG24" s="13">
        <v>41546</v>
      </c>
      <c r="AH24" s="13">
        <v>41547</v>
      </c>
      <c r="AI24" s="24"/>
    </row>
    <row r="25" spans="4:35" x14ac:dyDescent="0.25">
      <c r="D25" s="11" t="s">
        <v>90</v>
      </c>
      <c r="E25" s="12">
        <f>AVERAGE('Estação 1 (BASE)'!N473,'Estação 1 (BASE)'!N461,'Estação 1 (BASE)'!N449,'Estação 1 (BASE)'!N437,'Estação 1 (BASE)'!N425,'Estação 1 (BASE)'!N413,'Estação 1 (BASE)'!N401,'Estação 1 (BASE)'!N389,'Estação 1 (BASE)'!N377,'Estação 1 (BASE)'!N365,'Estação 1 (BASE)'!N353,'Estação 1 (BASE)'!N341,'Estação 1 (BASE)'!N329,'Estação 1 (BASE)'!N317,'Estação 1 (BASE)'!N305,'Estação 1 (BASE)'!N293,'Estação 1 (BASE)'!N281,'Estação 1 (BASE)'!N269,'Estação 1 (BASE)'!N257,'Estação 1 (BASE)'!N245,'Estação 1 (BASE)'!N233,'Estação 1 (BASE)'!N221,'Estação 1 (BASE)'!N209,'Estação 1 (BASE)'!N197,'Estação 1 (BASE)'!N185,'Estação 1 (BASE)'!N173,'Estação 1 (BASE)'!N161,'Estação 1 (BASE)'!N149,'Estação 1 (BASE)'!N137,'Estação 1 (BASE)'!N125,'Estação 1 (BASE)'!N113,'Estação 1 (BASE)'!N101,'Estação 1 (BASE)'!N89,'Estação 1 (BASE)'!N77,'Estação 1 (BASE)'!N65,'Estação 1 (BASE)'!N53,'Estação 1 (BASE)'!N41,'Estação 1 (BASE)'!N29,)</f>
        <v>2.4615384615384617</v>
      </c>
      <c r="F25" s="12">
        <f>AVERAGE('Estação 1 (BASE)'!O473,'Estação 1 (BASE)'!O461,'Estação 1 (BASE)'!O449,'Estação 1 (BASE)'!O437,'Estação 1 (BASE)'!O425,'Estação 1 (BASE)'!O413,'Estação 1 (BASE)'!O401,'Estação 1 (BASE)'!O389,'Estação 1 (BASE)'!O377,'Estação 1 (BASE)'!O365,'Estação 1 (BASE)'!O353,'Estação 1 (BASE)'!O341,'Estação 1 (BASE)'!O329,'Estação 1 (BASE)'!O317,'Estação 1 (BASE)'!O305,'Estação 1 (BASE)'!O293,'Estação 1 (BASE)'!O281,'Estação 1 (BASE)'!O269,'Estação 1 (BASE)'!O257,'Estação 1 (BASE)'!O245,'Estação 1 (BASE)'!O233,'Estação 1 (BASE)'!O221,'Estação 1 (BASE)'!O209,'Estação 1 (BASE)'!O197,'Estação 1 (BASE)'!O185,'Estação 1 (BASE)'!O173,'Estação 1 (BASE)'!O161,'Estação 1 (BASE)'!O149,'Estação 1 (BASE)'!O137,'Estação 1 (BASE)'!O125,'Estação 1 (BASE)'!O113,'Estação 1 (BASE)'!O101,'Estação 1 (BASE)'!O89,'Estação 1 (BASE)'!O77,'Estação 1 (BASE)'!O65,'Estação 1 (BASE)'!O53,'Estação 1 (BASE)'!O41,'Estação 1 (BASE)'!O29,)</f>
        <v>2.2461538461538462</v>
      </c>
      <c r="G25" s="12">
        <f>AVERAGE('Estação 1 (BASE)'!P473,'Estação 1 (BASE)'!P461,'Estação 1 (BASE)'!P449,'Estação 1 (BASE)'!P437,'Estação 1 (BASE)'!P425,'Estação 1 (BASE)'!P413,'Estação 1 (BASE)'!P401,'Estação 1 (BASE)'!P389,'Estação 1 (BASE)'!P377,'Estação 1 (BASE)'!P365,'Estação 1 (BASE)'!P353,'Estação 1 (BASE)'!P341,'Estação 1 (BASE)'!P329,'Estação 1 (BASE)'!P317,'Estação 1 (BASE)'!P305,'Estação 1 (BASE)'!P293,'Estação 1 (BASE)'!P281,'Estação 1 (BASE)'!P269,'Estação 1 (BASE)'!P257,'Estação 1 (BASE)'!P245,'Estação 1 (BASE)'!P233,'Estação 1 (BASE)'!P221,'Estação 1 (BASE)'!P209,'Estação 1 (BASE)'!P197,'Estação 1 (BASE)'!P185,'Estação 1 (BASE)'!P173,'Estação 1 (BASE)'!P161,'Estação 1 (BASE)'!P149,'Estação 1 (BASE)'!P137,'Estação 1 (BASE)'!P125,'Estação 1 (BASE)'!P113,'Estação 1 (BASE)'!P101,'Estação 1 (BASE)'!P89,'Estação 1 (BASE)'!P77,'Estação 1 (BASE)'!P65,'Estação 1 (BASE)'!P53,'Estação 1 (BASE)'!P41,'Estação 1 (BASE)'!P29,)</f>
        <v>3.6205128205128201</v>
      </c>
      <c r="H25" s="12">
        <f>AVERAGE('Estação 1 (BASE)'!Q473,'Estação 1 (BASE)'!Q461,'Estação 1 (BASE)'!Q449,'Estação 1 (BASE)'!Q437,'Estação 1 (BASE)'!Q425,'Estação 1 (BASE)'!Q413,'Estação 1 (BASE)'!Q401,'Estação 1 (BASE)'!Q389,'Estação 1 (BASE)'!Q377,'Estação 1 (BASE)'!Q365,'Estação 1 (BASE)'!Q353,'Estação 1 (BASE)'!Q341,'Estação 1 (BASE)'!Q329,'Estação 1 (BASE)'!Q317,'Estação 1 (BASE)'!Q305,'Estação 1 (BASE)'!Q293,'Estação 1 (BASE)'!Q281,'Estação 1 (BASE)'!Q269,'Estação 1 (BASE)'!Q257,'Estação 1 (BASE)'!Q245,'Estação 1 (BASE)'!Q233,'Estação 1 (BASE)'!Q221,'Estação 1 (BASE)'!Q209,'Estação 1 (BASE)'!Q197,'Estação 1 (BASE)'!Q185,'Estação 1 (BASE)'!Q173,'Estação 1 (BASE)'!Q161,'Estação 1 (BASE)'!Q149,'Estação 1 (BASE)'!Q137,'Estação 1 (BASE)'!Q125,'Estação 1 (BASE)'!Q113,'Estação 1 (BASE)'!Q101,'Estação 1 (BASE)'!Q89,'Estação 1 (BASE)'!Q77,'Estação 1 (BASE)'!Q65,'Estação 1 (BASE)'!Q53,'Estação 1 (BASE)'!Q41,'Estação 1 (BASE)'!Q29,)</f>
        <v>2.6256410256410261</v>
      </c>
      <c r="I25" s="12">
        <f>AVERAGE('Estação 1 (BASE)'!R473,'Estação 1 (BASE)'!R461,'Estação 1 (BASE)'!R449,'Estação 1 (BASE)'!R437,'Estação 1 (BASE)'!R425,'Estação 1 (BASE)'!R413,'Estação 1 (BASE)'!R401,'Estação 1 (BASE)'!R389,'Estação 1 (BASE)'!R377,'Estação 1 (BASE)'!R365,'Estação 1 (BASE)'!R353,'Estação 1 (BASE)'!R341,'Estação 1 (BASE)'!R329,'Estação 1 (BASE)'!R317,'Estação 1 (BASE)'!R305,'Estação 1 (BASE)'!R293,'Estação 1 (BASE)'!R281,'Estação 1 (BASE)'!R269,'Estação 1 (BASE)'!R257,'Estação 1 (BASE)'!R245,'Estação 1 (BASE)'!R233,'Estação 1 (BASE)'!R221,'Estação 1 (BASE)'!R209,'Estação 1 (BASE)'!R197,'Estação 1 (BASE)'!R185,'Estação 1 (BASE)'!R173,'Estação 1 (BASE)'!R161,'Estação 1 (BASE)'!R149,'Estação 1 (BASE)'!R137,'Estação 1 (BASE)'!R125,'Estação 1 (BASE)'!R113,'Estação 1 (BASE)'!R101,'Estação 1 (BASE)'!R89,'Estação 1 (BASE)'!R77,'Estação 1 (BASE)'!R65,'Estação 1 (BASE)'!R53,'Estação 1 (BASE)'!R41,'Estação 1 (BASE)'!R29,)</f>
        <v>3.3384615384615381</v>
      </c>
      <c r="J25" s="12">
        <f>AVERAGE('Estação 1 (BASE)'!S473,'Estação 1 (BASE)'!S461,'Estação 1 (BASE)'!S449,'Estação 1 (BASE)'!S437,'Estação 1 (BASE)'!S425,'Estação 1 (BASE)'!S413,'Estação 1 (BASE)'!S401,'Estação 1 (BASE)'!S389,'Estação 1 (BASE)'!S377,'Estação 1 (BASE)'!S365,'Estação 1 (BASE)'!S353,'Estação 1 (BASE)'!S341,'Estação 1 (BASE)'!S329,'Estação 1 (BASE)'!S317,'Estação 1 (BASE)'!S305,'Estação 1 (BASE)'!S293,'Estação 1 (BASE)'!S281,'Estação 1 (BASE)'!S269,'Estação 1 (BASE)'!S257,'Estação 1 (BASE)'!S245,'Estação 1 (BASE)'!S233,'Estação 1 (BASE)'!S221,'Estação 1 (BASE)'!S209,'Estação 1 (BASE)'!S197,'Estação 1 (BASE)'!S185,'Estação 1 (BASE)'!S173,'Estação 1 (BASE)'!S161,'Estação 1 (BASE)'!S149,'Estação 1 (BASE)'!S137,'Estação 1 (BASE)'!S125,'Estação 1 (BASE)'!S113,'Estação 1 (BASE)'!S101,'Estação 1 (BASE)'!S89,'Estação 1 (BASE)'!S77,'Estação 1 (BASE)'!S65,'Estação 1 (BASE)'!S53,'Estação 1 (BASE)'!S41,'Estação 1 (BASE)'!S29,)</f>
        <v>1.8461538461538463</v>
      </c>
      <c r="K25" s="12">
        <f>AVERAGE('Estação 1 (BASE)'!T473,'Estação 1 (BASE)'!T461,'Estação 1 (BASE)'!T449,'Estação 1 (BASE)'!T437,'Estação 1 (BASE)'!T425,'Estação 1 (BASE)'!T413,'Estação 1 (BASE)'!T401,'Estação 1 (BASE)'!T389,'Estação 1 (BASE)'!T377,'Estação 1 (BASE)'!T365,'Estação 1 (BASE)'!T353,'Estação 1 (BASE)'!T341,'Estação 1 (BASE)'!T329,'Estação 1 (BASE)'!T317,'Estação 1 (BASE)'!T305,'Estação 1 (BASE)'!T293,'Estação 1 (BASE)'!T281,'Estação 1 (BASE)'!T269,'Estação 1 (BASE)'!T257,'Estação 1 (BASE)'!T245,'Estação 1 (BASE)'!T233,'Estação 1 (BASE)'!T221,'Estação 1 (BASE)'!T209,'Estação 1 (BASE)'!T197,'Estação 1 (BASE)'!T185,'Estação 1 (BASE)'!T173,'Estação 1 (BASE)'!T161,'Estação 1 (BASE)'!T149,'Estação 1 (BASE)'!T137,'Estação 1 (BASE)'!T125,'Estação 1 (BASE)'!T113,'Estação 1 (BASE)'!T101,'Estação 1 (BASE)'!T89,'Estação 1 (BASE)'!T77,'Estação 1 (BASE)'!T65,'Estação 1 (BASE)'!T53,'Estação 1 (BASE)'!T41,'Estação 1 (BASE)'!T29,)</f>
        <v>0.9</v>
      </c>
      <c r="L25" s="12">
        <f>AVERAGE('Estação 1 (BASE)'!U473,'Estação 1 (BASE)'!U461,'Estação 1 (BASE)'!U449,'Estação 1 (BASE)'!U437,'Estação 1 (BASE)'!U425,'Estação 1 (BASE)'!U413,'Estação 1 (BASE)'!U401,'Estação 1 (BASE)'!U389,'Estação 1 (BASE)'!U377,'Estação 1 (BASE)'!U365,'Estação 1 (BASE)'!U353,'Estação 1 (BASE)'!U341,'Estação 1 (BASE)'!U329,'Estação 1 (BASE)'!U317,'Estação 1 (BASE)'!U305,'Estação 1 (BASE)'!U293,'Estação 1 (BASE)'!U281,'Estação 1 (BASE)'!U269,'Estação 1 (BASE)'!U257,'Estação 1 (BASE)'!U245,'Estação 1 (BASE)'!U233,'Estação 1 (BASE)'!U221,'Estação 1 (BASE)'!U209,'Estação 1 (BASE)'!U197,'Estação 1 (BASE)'!U185,'Estação 1 (BASE)'!U173,'Estação 1 (BASE)'!U161,'Estação 1 (BASE)'!U149,'Estação 1 (BASE)'!U137,'Estação 1 (BASE)'!U125,'Estação 1 (BASE)'!U113,'Estação 1 (BASE)'!U101,'Estação 1 (BASE)'!U89,'Estação 1 (BASE)'!U77,'Estação 1 (BASE)'!U65,'Estação 1 (BASE)'!U53,'Estação 1 (BASE)'!U41,'Estação 1 (BASE)'!U29,)</f>
        <v>2.6384615384615384</v>
      </c>
      <c r="M25" s="12">
        <f>AVERAGE('Estação 1 (BASE)'!V473,'Estação 1 (BASE)'!V461,'Estação 1 (BASE)'!V449,'Estação 1 (BASE)'!V437,'Estação 1 (BASE)'!V425,'Estação 1 (BASE)'!V413,'Estação 1 (BASE)'!V401,'Estação 1 (BASE)'!V389,'Estação 1 (BASE)'!V377,'Estação 1 (BASE)'!V365,'Estação 1 (BASE)'!V353,'Estação 1 (BASE)'!V341,'Estação 1 (BASE)'!V329,'Estação 1 (BASE)'!V317,'Estação 1 (BASE)'!V305,'Estação 1 (BASE)'!V293,'Estação 1 (BASE)'!V281,'Estação 1 (BASE)'!V269,'Estação 1 (BASE)'!V257,'Estação 1 (BASE)'!V245,'Estação 1 (BASE)'!V233,'Estação 1 (BASE)'!V221,'Estação 1 (BASE)'!V209,'Estação 1 (BASE)'!V197,'Estação 1 (BASE)'!V185,'Estação 1 (BASE)'!V173,'Estação 1 (BASE)'!V161,'Estação 1 (BASE)'!V149,'Estação 1 (BASE)'!V137,'Estação 1 (BASE)'!V125,'Estação 1 (BASE)'!V113,'Estação 1 (BASE)'!V101,'Estação 1 (BASE)'!V89,'Estação 1 (BASE)'!V77,'Estação 1 (BASE)'!V65,'Estação 1 (BASE)'!V53,'Estação 1 (BASE)'!V41,'Estação 1 (BASE)'!V29,)</f>
        <v>3.5794871794871792</v>
      </c>
      <c r="N25" s="12">
        <f>AVERAGE('Estação 1 (BASE)'!W473,'Estação 1 (BASE)'!W461,'Estação 1 (BASE)'!W449,'Estação 1 (BASE)'!W437,'Estação 1 (BASE)'!W425,'Estação 1 (BASE)'!W413,'Estação 1 (BASE)'!W401,'Estação 1 (BASE)'!W389,'Estação 1 (BASE)'!W377,'Estação 1 (BASE)'!W365,'Estação 1 (BASE)'!W353,'Estação 1 (BASE)'!W341,'Estação 1 (BASE)'!W329,'Estação 1 (BASE)'!W317,'Estação 1 (BASE)'!W305,'Estação 1 (BASE)'!W293,'Estação 1 (BASE)'!W281,'Estação 1 (BASE)'!W269,'Estação 1 (BASE)'!W257,'Estação 1 (BASE)'!W245,'Estação 1 (BASE)'!W233,'Estação 1 (BASE)'!W221,'Estação 1 (BASE)'!W209,'Estação 1 (BASE)'!W197,'Estação 1 (BASE)'!W185,'Estação 1 (BASE)'!W173,'Estação 1 (BASE)'!W161,'Estação 1 (BASE)'!W149,'Estação 1 (BASE)'!W137,'Estação 1 (BASE)'!W125,'Estação 1 (BASE)'!W113,'Estação 1 (BASE)'!W101,'Estação 1 (BASE)'!W89,'Estação 1 (BASE)'!W77,'Estação 1 (BASE)'!W65,'Estação 1 (BASE)'!W53,'Estação 1 (BASE)'!W41,'Estação 1 (BASE)'!W29,)</f>
        <v>4.0076923076923077</v>
      </c>
      <c r="O25" s="12">
        <f>AVERAGE('Estação 1 (BASE)'!X473,'Estação 1 (BASE)'!X461,'Estação 1 (BASE)'!X449,'Estação 1 (BASE)'!X437,'Estação 1 (BASE)'!X425,'Estação 1 (BASE)'!X413,'Estação 1 (BASE)'!X401,'Estação 1 (BASE)'!X389,'Estação 1 (BASE)'!X377,'Estação 1 (BASE)'!X365,'Estação 1 (BASE)'!X353,'Estação 1 (BASE)'!X341,'Estação 1 (BASE)'!X329,'Estação 1 (BASE)'!X317,'Estação 1 (BASE)'!X305,'Estação 1 (BASE)'!X293,'Estação 1 (BASE)'!X281,'Estação 1 (BASE)'!X269,'Estação 1 (BASE)'!X257,'Estação 1 (BASE)'!X245,'Estação 1 (BASE)'!X233,'Estação 1 (BASE)'!X221,'Estação 1 (BASE)'!X209,'Estação 1 (BASE)'!X197,'Estação 1 (BASE)'!X185,'Estação 1 (BASE)'!X173,'Estação 1 (BASE)'!X161,'Estação 1 (BASE)'!X149,'Estação 1 (BASE)'!X137,'Estação 1 (BASE)'!X125,'Estação 1 (BASE)'!X113,'Estação 1 (BASE)'!X101,'Estação 1 (BASE)'!X89,'Estação 1 (BASE)'!X77,'Estação 1 (BASE)'!X65,'Estação 1 (BASE)'!X53,'Estação 1 (BASE)'!X41,'Estação 1 (BASE)'!X29,)</f>
        <v>2.5538461538461537</v>
      </c>
      <c r="P25" s="12">
        <f>AVERAGE('Estação 1 (BASE)'!Y473,'Estação 1 (BASE)'!Y461,'Estação 1 (BASE)'!Y449,'Estação 1 (BASE)'!Y437,'Estação 1 (BASE)'!Y425,'Estação 1 (BASE)'!Y413,'Estação 1 (BASE)'!Y401,'Estação 1 (BASE)'!Y389,'Estação 1 (BASE)'!Y377,'Estação 1 (BASE)'!Y365,'Estação 1 (BASE)'!Y353,'Estação 1 (BASE)'!Y341,'Estação 1 (BASE)'!Y329,'Estação 1 (BASE)'!Y317,'Estação 1 (BASE)'!Y305,'Estação 1 (BASE)'!Y293,'Estação 1 (BASE)'!Y281,'Estação 1 (BASE)'!Y269,'Estação 1 (BASE)'!Y257,'Estação 1 (BASE)'!Y245,'Estação 1 (BASE)'!Y233,'Estação 1 (BASE)'!Y221,'Estação 1 (BASE)'!Y209,'Estação 1 (BASE)'!Y197,'Estação 1 (BASE)'!Y185,'Estação 1 (BASE)'!Y173,'Estação 1 (BASE)'!Y161,'Estação 1 (BASE)'!Y149,'Estação 1 (BASE)'!Y137,'Estação 1 (BASE)'!Y125,'Estação 1 (BASE)'!Y113,'Estação 1 (BASE)'!Y101,'Estação 1 (BASE)'!Y89,'Estação 1 (BASE)'!Y77,'Estação 1 (BASE)'!Y65,'Estação 1 (BASE)'!Y53,'Estação 1 (BASE)'!Y41,'Estação 1 (BASE)'!Y29,)</f>
        <v>2.7512820512820517</v>
      </c>
      <c r="Q25" s="12">
        <f>AVERAGE('Estação 1 (BASE)'!Z473,'Estação 1 (BASE)'!Z461,'Estação 1 (BASE)'!Z449,'Estação 1 (BASE)'!Z437,'Estação 1 (BASE)'!Z425,'Estação 1 (BASE)'!Z413,'Estação 1 (BASE)'!Z401,'Estação 1 (BASE)'!Z389,'Estação 1 (BASE)'!Z377,'Estação 1 (BASE)'!Z365,'Estação 1 (BASE)'!Z353,'Estação 1 (BASE)'!Z341,'Estação 1 (BASE)'!Z329,'Estação 1 (BASE)'!Z317,'Estação 1 (BASE)'!Z305,'Estação 1 (BASE)'!Z293,'Estação 1 (BASE)'!Z281,'Estação 1 (BASE)'!Z269,'Estação 1 (BASE)'!Z257,'Estação 1 (BASE)'!Z245,'Estação 1 (BASE)'!Z233,'Estação 1 (BASE)'!Z221,'Estação 1 (BASE)'!Z209,'Estação 1 (BASE)'!Z197,'Estação 1 (BASE)'!Z185,'Estação 1 (BASE)'!Z173,'Estação 1 (BASE)'!Z161,'Estação 1 (BASE)'!Z149,'Estação 1 (BASE)'!Z137,'Estação 1 (BASE)'!Z125,'Estação 1 (BASE)'!Z113,'Estação 1 (BASE)'!Z101,'Estação 1 (BASE)'!Z89,'Estação 1 (BASE)'!Z77,'Estação 1 (BASE)'!Z65,'Estação 1 (BASE)'!Z53,'Estação 1 (BASE)'!Z41,'Estação 1 (BASE)'!Z29,)</f>
        <v>5.3076923076923075</v>
      </c>
      <c r="R25" s="12">
        <f>AVERAGE('Estação 1 (BASE)'!AA473,'Estação 1 (BASE)'!AA461,'Estação 1 (BASE)'!AA449,'Estação 1 (BASE)'!AA437,'Estação 1 (BASE)'!AA425,'Estação 1 (BASE)'!AA413,'Estação 1 (BASE)'!AA401,'Estação 1 (BASE)'!AA389,'Estação 1 (BASE)'!AA377,'Estação 1 (BASE)'!AA365,'Estação 1 (BASE)'!AA353,'Estação 1 (BASE)'!AA341,'Estação 1 (BASE)'!AA329,'Estação 1 (BASE)'!AA317,'Estação 1 (BASE)'!AA305,'Estação 1 (BASE)'!AA293,'Estação 1 (BASE)'!AA281,'Estação 1 (BASE)'!AA269,'Estação 1 (BASE)'!AA257,'Estação 1 (BASE)'!AA245,'Estação 1 (BASE)'!AA233,'Estação 1 (BASE)'!AA221,'Estação 1 (BASE)'!AA209,'Estação 1 (BASE)'!AA197,'Estação 1 (BASE)'!AA185,'Estação 1 (BASE)'!AA173,'Estação 1 (BASE)'!AA161,'Estação 1 (BASE)'!AA149,'Estação 1 (BASE)'!AA137,'Estação 1 (BASE)'!AA125,'Estação 1 (BASE)'!AA113,'Estação 1 (BASE)'!AA101,'Estação 1 (BASE)'!AA89,'Estação 1 (BASE)'!AA77,'Estação 1 (BASE)'!AA65,'Estação 1 (BASE)'!AA53,'Estação 1 (BASE)'!AA41,'Estação 1 (BASE)'!AA29,)</f>
        <v>6.2102564102564104</v>
      </c>
      <c r="S25" s="12">
        <f>AVERAGE('Estação 1 (BASE)'!AB473,'Estação 1 (BASE)'!AB461,'Estação 1 (BASE)'!AB449,'Estação 1 (BASE)'!AB437,'Estação 1 (BASE)'!AB425,'Estação 1 (BASE)'!AB413,'Estação 1 (BASE)'!AB401,'Estação 1 (BASE)'!AB389,'Estação 1 (BASE)'!AB377,'Estação 1 (BASE)'!AB365,'Estação 1 (BASE)'!AB353,'Estação 1 (BASE)'!AB341,'Estação 1 (BASE)'!AB329,'Estação 1 (BASE)'!AB317,'Estação 1 (BASE)'!AB305,'Estação 1 (BASE)'!AB293,'Estação 1 (BASE)'!AB281,'Estação 1 (BASE)'!AB269,'Estação 1 (BASE)'!AB257,'Estação 1 (BASE)'!AB245,'Estação 1 (BASE)'!AB233,'Estação 1 (BASE)'!AB221,'Estação 1 (BASE)'!AB209,'Estação 1 (BASE)'!AB197,'Estação 1 (BASE)'!AB185,'Estação 1 (BASE)'!AB173,'Estação 1 (BASE)'!AB161,'Estação 1 (BASE)'!AB149,'Estação 1 (BASE)'!AB137,'Estação 1 (BASE)'!AB125,'Estação 1 (BASE)'!AB113,'Estação 1 (BASE)'!AB101,'Estação 1 (BASE)'!AB89,'Estação 1 (BASE)'!AB77,'Estação 1 (BASE)'!AB65,'Estação 1 (BASE)'!AB53,'Estação 1 (BASE)'!AB41,'Estação 1 (BASE)'!AB29,)</f>
        <v>3.7102564102564108</v>
      </c>
      <c r="T25" s="12">
        <f>AVERAGE('Estação 1 (BASE)'!AC473,'Estação 1 (BASE)'!AC461,'Estação 1 (BASE)'!AC449,'Estação 1 (BASE)'!AC437,'Estação 1 (BASE)'!AC425,'Estação 1 (BASE)'!AC413,'Estação 1 (BASE)'!AC401,'Estação 1 (BASE)'!AC389,'Estação 1 (BASE)'!AC377,'Estação 1 (BASE)'!AC365,'Estação 1 (BASE)'!AC353,'Estação 1 (BASE)'!AC341,'Estação 1 (BASE)'!AC329,'Estação 1 (BASE)'!AC317,'Estação 1 (BASE)'!AC305,'Estação 1 (BASE)'!AC293,'Estação 1 (BASE)'!AC281,'Estação 1 (BASE)'!AC269,'Estação 1 (BASE)'!AC257,'Estação 1 (BASE)'!AC245,'Estação 1 (BASE)'!AC233,'Estação 1 (BASE)'!AC221,'Estação 1 (BASE)'!AC209,'Estação 1 (BASE)'!AC197,'Estação 1 (BASE)'!AC185,'Estação 1 (BASE)'!AC173,'Estação 1 (BASE)'!AC161,'Estação 1 (BASE)'!AC149,'Estação 1 (BASE)'!AC137,'Estação 1 (BASE)'!AC125,'Estação 1 (BASE)'!AC113,'Estação 1 (BASE)'!AC101,'Estação 1 (BASE)'!AC89,'Estação 1 (BASE)'!AC77,'Estação 1 (BASE)'!AC65,'Estação 1 (BASE)'!AC53,'Estação 1 (BASE)'!AC41,'Estação 1 (BASE)'!AC29,)</f>
        <v>3.5307692307692311</v>
      </c>
      <c r="U25" s="12">
        <f>AVERAGE('Estação 1 (BASE)'!AD473,'Estação 1 (BASE)'!AD461,'Estação 1 (BASE)'!AD449,'Estação 1 (BASE)'!AD437,'Estação 1 (BASE)'!AD425,'Estação 1 (BASE)'!AD413,'Estação 1 (BASE)'!AD401,'Estação 1 (BASE)'!AD389,'Estação 1 (BASE)'!AD377,'Estação 1 (BASE)'!AD365,'Estação 1 (BASE)'!AD353,'Estação 1 (BASE)'!AD341,'Estação 1 (BASE)'!AD329,'Estação 1 (BASE)'!AD317,'Estação 1 (BASE)'!AD305,'Estação 1 (BASE)'!AD293,'Estação 1 (BASE)'!AD281,'Estação 1 (BASE)'!AD269,'Estação 1 (BASE)'!AD257,'Estação 1 (BASE)'!AD245,'Estação 1 (BASE)'!AD233,'Estação 1 (BASE)'!AD221,'Estação 1 (BASE)'!AD209,'Estação 1 (BASE)'!AD197,'Estação 1 (BASE)'!AD185,'Estação 1 (BASE)'!AD173,'Estação 1 (BASE)'!AD161,'Estação 1 (BASE)'!AD149,'Estação 1 (BASE)'!AD137,'Estação 1 (BASE)'!AD125,'Estação 1 (BASE)'!AD113,'Estação 1 (BASE)'!AD101,'Estação 1 (BASE)'!AD89,'Estação 1 (BASE)'!AD77,'Estação 1 (BASE)'!AD65,'Estação 1 (BASE)'!AD53,'Estação 1 (BASE)'!AD41,'Estação 1 (BASE)'!AD29,)</f>
        <v>2.4692307692307693</v>
      </c>
      <c r="V25" s="12">
        <f>AVERAGE('Estação 1 (BASE)'!AE473,'Estação 1 (BASE)'!AE461,'Estação 1 (BASE)'!AE449,'Estação 1 (BASE)'!AE437,'Estação 1 (BASE)'!AE425,'Estação 1 (BASE)'!AE413,'Estação 1 (BASE)'!AE401,'Estação 1 (BASE)'!AE389,'Estação 1 (BASE)'!AE377,'Estação 1 (BASE)'!AE365,'Estação 1 (BASE)'!AE353,'Estação 1 (BASE)'!AE341,'Estação 1 (BASE)'!AE329,'Estação 1 (BASE)'!AE317,'Estação 1 (BASE)'!AE305,'Estação 1 (BASE)'!AE293,'Estação 1 (BASE)'!AE281,'Estação 1 (BASE)'!AE269,'Estação 1 (BASE)'!AE257,'Estação 1 (BASE)'!AE245,'Estação 1 (BASE)'!AE233,'Estação 1 (BASE)'!AE221,'Estação 1 (BASE)'!AE209,'Estação 1 (BASE)'!AE197,'Estação 1 (BASE)'!AE185,'Estação 1 (BASE)'!AE173,'Estação 1 (BASE)'!AE161,'Estação 1 (BASE)'!AE149,'Estação 1 (BASE)'!AE137,'Estação 1 (BASE)'!AE125,'Estação 1 (BASE)'!AE113,'Estação 1 (BASE)'!AE101,'Estação 1 (BASE)'!AE89,'Estação 1 (BASE)'!AE77,'Estação 1 (BASE)'!AE65,'Estação 1 (BASE)'!AE53,'Estação 1 (BASE)'!AE41,'Estação 1 (BASE)'!AE29,)</f>
        <v>6.0820512820512809</v>
      </c>
      <c r="W25" s="12">
        <f>AVERAGE('Estação 1 (BASE)'!AF473,'Estação 1 (BASE)'!AF461,'Estação 1 (BASE)'!AF449,'Estação 1 (BASE)'!AF437,'Estação 1 (BASE)'!AF425,'Estação 1 (BASE)'!AF413,'Estação 1 (BASE)'!AF401,'Estação 1 (BASE)'!AF389,'Estação 1 (BASE)'!AF377,'Estação 1 (BASE)'!AF365,'Estação 1 (BASE)'!AF353,'Estação 1 (BASE)'!AF341,'Estação 1 (BASE)'!AF329,'Estação 1 (BASE)'!AF317,'Estação 1 (BASE)'!AF305,'Estação 1 (BASE)'!AF293,'Estação 1 (BASE)'!AF281,'Estação 1 (BASE)'!AF269,'Estação 1 (BASE)'!AF257,'Estação 1 (BASE)'!AF245,'Estação 1 (BASE)'!AF233,'Estação 1 (BASE)'!AF221,'Estação 1 (BASE)'!AF209,'Estação 1 (BASE)'!AF197,'Estação 1 (BASE)'!AF185,'Estação 1 (BASE)'!AF173,'Estação 1 (BASE)'!AF161,'Estação 1 (BASE)'!AF149,'Estação 1 (BASE)'!AF137,'Estação 1 (BASE)'!AF125,'Estação 1 (BASE)'!AF113,'Estação 1 (BASE)'!AF101,'Estação 1 (BASE)'!AF89,'Estação 1 (BASE)'!AF77,'Estação 1 (BASE)'!AF65,'Estação 1 (BASE)'!AF53,'Estação 1 (BASE)'!AF41,'Estação 1 (BASE)'!AF29,)</f>
        <v>5.7820512820512819</v>
      </c>
      <c r="X25" s="12">
        <f>AVERAGE('Estação 1 (BASE)'!AG473,'Estação 1 (BASE)'!AG461,'Estação 1 (BASE)'!AG449,'Estação 1 (BASE)'!AG437,'Estação 1 (BASE)'!AG425,'Estação 1 (BASE)'!AG413,'Estação 1 (BASE)'!AG401,'Estação 1 (BASE)'!AG389,'Estação 1 (BASE)'!AG377,'Estação 1 (BASE)'!AG365,'Estação 1 (BASE)'!AG353,'Estação 1 (BASE)'!AG341,'Estação 1 (BASE)'!AG329,'Estação 1 (BASE)'!AG317,'Estação 1 (BASE)'!AG305,'Estação 1 (BASE)'!AG293,'Estação 1 (BASE)'!AG281,'Estação 1 (BASE)'!AG269,'Estação 1 (BASE)'!AG257,'Estação 1 (BASE)'!AG245,'Estação 1 (BASE)'!AG233,'Estação 1 (BASE)'!AG221,'Estação 1 (BASE)'!AG209,'Estação 1 (BASE)'!AG197,'Estação 1 (BASE)'!AG185,'Estação 1 (BASE)'!AG173,'Estação 1 (BASE)'!AG161,'Estação 1 (BASE)'!AG149,'Estação 1 (BASE)'!AG137,'Estação 1 (BASE)'!AG125,'Estação 1 (BASE)'!AG113,'Estação 1 (BASE)'!AG101,'Estação 1 (BASE)'!AG89,'Estação 1 (BASE)'!AG77,'Estação 1 (BASE)'!AG65,'Estação 1 (BASE)'!AG53,'Estação 1 (BASE)'!AG41,'Estação 1 (BASE)'!AG29,)</f>
        <v>3.3461538461538463</v>
      </c>
      <c r="Y25" s="12">
        <f>AVERAGE('Estação 1 (BASE)'!AH473,'Estação 1 (BASE)'!AH461,'Estação 1 (BASE)'!AH449,'Estação 1 (BASE)'!AH437,'Estação 1 (BASE)'!AH425,'Estação 1 (BASE)'!AH413,'Estação 1 (BASE)'!AH401,'Estação 1 (BASE)'!AH389,'Estação 1 (BASE)'!AH377,'Estação 1 (BASE)'!AH365,'Estação 1 (BASE)'!AH353,'Estação 1 (BASE)'!AH341,'Estação 1 (BASE)'!AH329,'Estação 1 (BASE)'!AH317,'Estação 1 (BASE)'!AH305,'Estação 1 (BASE)'!AH293,'Estação 1 (BASE)'!AH281,'Estação 1 (BASE)'!AH269,'Estação 1 (BASE)'!AH257,'Estação 1 (BASE)'!AH245,'Estação 1 (BASE)'!AH233,'Estação 1 (BASE)'!AH221,'Estação 1 (BASE)'!AH209,'Estação 1 (BASE)'!AH197,'Estação 1 (BASE)'!AH185,'Estação 1 (BASE)'!AH173,'Estação 1 (BASE)'!AH161,'Estação 1 (BASE)'!AH149,'Estação 1 (BASE)'!AH137,'Estação 1 (BASE)'!AH125,'Estação 1 (BASE)'!AH113,'Estação 1 (BASE)'!AH101,'Estação 1 (BASE)'!AH89,'Estação 1 (BASE)'!AH77,'Estação 1 (BASE)'!AH65,'Estação 1 (BASE)'!AH53,'Estação 1 (BASE)'!AH41,'Estação 1 (BASE)'!AH29,)</f>
        <v>5.5435897435897443</v>
      </c>
      <c r="Z25" s="12">
        <f>AVERAGE('Estação 1 (BASE)'!AI473,'Estação 1 (BASE)'!AI461,'Estação 1 (BASE)'!AI449,'Estação 1 (BASE)'!AI437,'Estação 1 (BASE)'!AI425,'Estação 1 (BASE)'!AI413,'Estação 1 (BASE)'!AI401,'Estação 1 (BASE)'!AI389,'Estação 1 (BASE)'!AI377,'Estação 1 (BASE)'!AI365,'Estação 1 (BASE)'!AI353,'Estação 1 (BASE)'!AI341,'Estação 1 (BASE)'!AI329,'Estação 1 (BASE)'!AI317,'Estação 1 (BASE)'!AI305,'Estação 1 (BASE)'!AI293,'Estação 1 (BASE)'!AI281,'Estação 1 (BASE)'!AI269,'Estação 1 (BASE)'!AI257,'Estação 1 (BASE)'!AI245,'Estação 1 (BASE)'!AI233,'Estação 1 (BASE)'!AI221,'Estação 1 (BASE)'!AI209,'Estação 1 (BASE)'!AI197,'Estação 1 (BASE)'!AI185,'Estação 1 (BASE)'!AI173,'Estação 1 (BASE)'!AI161,'Estação 1 (BASE)'!AI149,'Estação 1 (BASE)'!AI137,'Estação 1 (BASE)'!AI125,'Estação 1 (BASE)'!AI113,'Estação 1 (BASE)'!AI101,'Estação 1 (BASE)'!AI89,'Estação 1 (BASE)'!AI77,'Estação 1 (BASE)'!AI65,'Estação 1 (BASE)'!AI53,'Estação 1 (BASE)'!AI41,'Estação 1 (BASE)'!AI29,)</f>
        <v>3.2153846153846155</v>
      </c>
      <c r="AA25" s="12">
        <f>AVERAGE('Estação 1 (BASE)'!AJ473,'Estação 1 (BASE)'!AJ461,'Estação 1 (BASE)'!AJ449,'Estação 1 (BASE)'!AJ437,'Estação 1 (BASE)'!AJ425,'Estação 1 (BASE)'!AJ413,'Estação 1 (BASE)'!AJ401,'Estação 1 (BASE)'!AJ389,'Estação 1 (BASE)'!AJ377,'Estação 1 (BASE)'!AJ365,'Estação 1 (BASE)'!AJ353,'Estação 1 (BASE)'!AJ341,'Estação 1 (BASE)'!AJ329,'Estação 1 (BASE)'!AJ317,'Estação 1 (BASE)'!AJ305,'Estação 1 (BASE)'!AJ293,'Estação 1 (BASE)'!AJ281,'Estação 1 (BASE)'!AJ269,'Estação 1 (BASE)'!AJ257,'Estação 1 (BASE)'!AJ245,'Estação 1 (BASE)'!AJ233,'Estação 1 (BASE)'!AJ221,'Estação 1 (BASE)'!AJ209,'Estação 1 (BASE)'!AJ197,'Estação 1 (BASE)'!AJ185,'Estação 1 (BASE)'!AJ173,'Estação 1 (BASE)'!AJ161,'Estação 1 (BASE)'!AJ149,'Estação 1 (BASE)'!AJ137,'Estação 1 (BASE)'!AJ125,'Estação 1 (BASE)'!AJ113,'Estação 1 (BASE)'!AJ101,'Estação 1 (BASE)'!AJ89,'Estação 1 (BASE)'!AJ77,'Estação 1 (BASE)'!AJ65,'Estação 1 (BASE)'!AJ53,'Estação 1 (BASE)'!AJ41,'Estação 1 (BASE)'!AJ29,)</f>
        <v>3.2025641025641027</v>
      </c>
      <c r="AB25" s="12">
        <f>AVERAGE('Estação 1 (BASE)'!AK473,'Estação 1 (BASE)'!AK461,'Estação 1 (BASE)'!AK449,'Estação 1 (BASE)'!AK437,'Estação 1 (BASE)'!AK425,'Estação 1 (BASE)'!AK413,'Estação 1 (BASE)'!AK401,'Estação 1 (BASE)'!AK389,'Estação 1 (BASE)'!AK377,'Estação 1 (BASE)'!AK365,'Estação 1 (BASE)'!AK353,'Estação 1 (BASE)'!AK341,'Estação 1 (BASE)'!AK329,'Estação 1 (BASE)'!AK317,'Estação 1 (BASE)'!AK305,'Estação 1 (BASE)'!AK293,'Estação 1 (BASE)'!AK281,'Estação 1 (BASE)'!AK269,'Estação 1 (BASE)'!AK257,'Estação 1 (BASE)'!AK245,'Estação 1 (BASE)'!AK233,'Estação 1 (BASE)'!AK221,'Estação 1 (BASE)'!AK209,'Estação 1 (BASE)'!AK197,'Estação 1 (BASE)'!AK185,'Estação 1 (BASE)'!AK173,'Estação 1 (BASE)'!AK161,'Estação 1 (BASE)'!AK149,'Estação 1 (BASE)'!AK137,'Estação 1 (BASE)'!AK125,'Estação 1 (BASE)'!AK113,'Estação 1 (BASE)'!AK101,'Estação 1 (BASE)'!AK89,'Estação 1 (BASE)'!AK77,'Estação 1 (BASE)'!AK65,'Estação 1 (BASE)'!AK53,'Estação 1 (BASE)'!AK41,'Estação 1 (BASE)'!AK29,)</f>
        <v>3.9512820512820506</v>
      </c>
      <c r="AC25" s="12">
        <f>AVERAGE('Estação 1 (BASE)'!AL473,'Estação 1 (BASE)'!AL461,'Estação 1 (BASE)'!AL449,'Estação 1 (BASE)'!AL437,'Estação 1 (BASE)'!AL425,'Estação 1 (BASE)'!AL413,'Estação 1 (BASE)'!AL401,'Estação 1 (BASE)'!AL389,'Estação 1 (BASE)'!AL377,'Estação 1 (BASE)'!AL365,'Estação 1 (BASE)'!AL353,'Estação 1 (BASE)'!AL341,'Estação 1 (BASE)'!AL329,'Estação 1 (BASE)'!AL317,'Estação 1 (BASE)'!AL305,'Estação 1 (BASE)'!AL293,'Estação 1 (BASE)'!AL281,'Estação 1 (BASE)'!AL269,'Estação 1 (BASE)'!AL257,'Estação 1 (BASE)'!AL245,'Estação 1 (BASE)'!AL233,'Estação 1 (BASE)'!AL221,'Estação 1 (BASE)'!AL209,'Estação 1 (BASE)'!AL197,'Estação 1 (BASE)'!AL185,'Estação 1 (BASE)'!AL173,'Estação 1 (BASE)'!AL161,'Estação 1 (BASE)'!AL149,'Estação 1 (BASE)'!AL137,'Estação 1 (BASE)'!AL125,'Estação 1 (BASE)'!AL113,'Estação 1 (BASE)'!AL101,'Estação 1 (BASE)'!AL89,'Estação 1 (BASE)'!AL77,'Estação 1 (BASE)'!AL65,'Estação 1 (BASE)'!AL53,'Estação 1 (BASE)'!AL41,'Estação 1 (BASE)'!AL29,)</f>
        <v>1.7923076923076924</v>
      </c>
      <c r="AD25" s="12">
        <f>AVERAGE('Estação 1 (BASE)'!AM473,'Estação 1 (BASE)'!AM461,'Estação 1 (BASE)'!AM449,'Estação 1 (BASE)'!AM437,'Estação 1 (BASE)'!AM425,'Estação 1 (BASE)'!AM413,'Estação 1 (BASE)'!AM401,'Estação 1 (BASE)'!AM389,'Estação 1 (BASE)'!AM377,'Estação 1 (BASE)'!AM365,'Estação 1 (BASE)'!AM353,'Estação 1 (BASE)'!AM341,'Estação 1 (BASE)'!AM329,'Estação 1 (BASE)'!AM317,'Estação 1 (BASE)'!AM305,'Estação 1 (BASE)'!AM293,'Estação 1 (BASE)'!AM281,'Estação 1 (BASE)'!AM269,'Estação 1 (BASE)'!AM257,'Estação 1 (BASE)'!AM245,'Estação 1 (BASE)'!AM233,'Estação 1 (BASE)'!AM221,'Estação 1 (BASE)'!AM209,'Estação 1 (BASE)'!AM197,'Estação 1 (BASE)'!AM185,'Estação 1 (BASE)'!AM173,'Estação 1 (BASE)'!AM161,'Estação 1 (BASE)'!AM149,'Estação 1 (BASE)'!AM137,'Estação 1 (BASE)'!AM125,'Estação 1 (BASE)'!AM113,'Estação 1 (BASE)'!AM101,'Estação 1 (BASE)'!AM89,'Estação 1 (BASE)'!AM77,'Estação 1 (BASE)'!AM65,'Estação 1 (BASE)'!AM53,'Estação 1 (BASE)'!AM41,'Estação 1 (BASE)'!AM29,)</f>
        <v>4.9128205128205131</v>
      </c>
      <c r="AE25" s="12">
        <f>AVERAGE('Estação 1 (BASE)'!AN473,'Estação 1 (BASE)'!AN461,'Estação 1 (BASE)'!AN449,'Estação 1 (BASE)'!AN437,'Estação 1 (BASE)'!AN425,'Estação 1 (BASE)'!AN413,'Estação 1 (BASE)'!AN401,'Estação 1 (BASE)'!AN389,'Estação 1 (BASE)'!AN377,'Estação 1 (BASE)'!AN365,'Estação 1 (BASE)'!AN353,'Estação 1 (BASE)'!AN341,'Estação 1 (BASE)'!AN329,'Estação 1 (BASE)'!AN317,'Estação 1 (BASE)'!AN305,'Estação 1 (BASE)'!AN293,'Estação 1 (BASE)'!AN281,'Estação 1 (BASE)'!AN269,'Estação 1 (BASE)'!AN257,'Estação 1 (BASE)'!AN245,'Estação 1 (BASE)'!AN233,'Estação 1 (BASE)'!AN221,'Estação 1 (BASE)'!AN209,'Estação 1 (BASE)'!AN197,'Estação 1 (BASE)'!AN185,'Estação 1 (BASE)'!AN173,'Estação 1 (BASE)'!AN161,'Estação 1 (BASE)'!AN149,'Estação 1 (BASE)'!AN137,'Estação 1 (BASE)'!AN125,'Estação 1 (BASE)'!AN113,'Estação 1 (BASE)'!AN101,'Estação 1 (BASE)'!AN89,'Estação 1 (BASE)'!AN77,'Estação 1 (BASE)'!AN65,'Estação 1 (BASE)'!AN53,'Estação 1 (BASE)'!AN41,'Estação 1 (BASE)'!AN29,)</f>
        <v>3.212820512820513</v>
      </c>
      <c r="AF25" s="12">
        <f>AVERAGE('Estação 1 (BASE)'!AO473,'Estação 1 (BASE)'!AO461,'Estação 1 (BASE)'!AO449,'Estação 1 (BASE)'!AO437,'Estação 1 (BASE)'!AO425,'Estação 1 (BASE)'!AO413,'Estação 1 (BASE)'!AO401,'Estação 1 (BASE)'!AO389,'Estação 1 (BASE)'!AO377,'Estação 1 (BASE)'!AO365,'Estação 1 (BASE)'!AO353,'Estação 1 (BASE)'!AO341,'Estação 1 (BASE)'!AO329,'Estação 1 (BASE)'!AO317,'Estação 1 (BASE)'!AO305,'Estação 1 (BASE)'!AO293,'Estação 1 (BASE)'!AO281,'Estação 1 (BASE)'!AO269,'Estação 1 (BASE)'!AO257,'Estação 1 (BASE)'!AO245,'Estação 1 (BASE)'!AO233,'Estação 1 (BASE)'!AO221,'Estação 1 (BASE)'!AO209,'Estação 1 (BASE)'!AO197,'Estação 1 (BASE)'!AO185,'Estação 1 (BASE)'!AO173,'Estação 1 (BASE)'!AO161,'Estação 1 (BASE)'!AO149,'Estação 1 (BASE)'!AO137,'Estação 1 (BASE)'!AO125,'Estação 1 (BASE)'!AO113,'Estação 1 (BASE)'!AO101,'Estação 1 (BASE)'!AO89,'Estação 1 (BASE)'!AO77,'Estação 1 (BASE)'!AO65,'Estação 1 (BASE)'!AO53,'Estação 1 (BASE)'!AO41,'Estação 1 (BASE)'!AO29,)</f>
        <v>1.8666666666666667</v>
      </c>
      <c r="AG25" s="12">
        <f>AVERAGE('Estação 1 (BASE)'!AP473,'Estação 1 (BASE)'!AP461,'Estação 1 (BASE)'!AP449,'Estação 1 (BASE)'!AP437,'Estação 1 (BASE)'!AP425,'Estação 1 (BASE)'!AP413,'Estação 1 (BASE)'!AP401,'Estação 1 (BASE)'!AP389,'Estação 1 (BASE)'!AP377,'Estação 1 (BASE)'!AP365,'Estação 1 (BASE)'!AP353,'Estação 1 (BASE)'!AP341,'Estação 1 (BASE)'!AP329,'Estação 1 (BASE)'!AP317,'Estação 1 (BASE)'!AP305,'Estação 1 (BASE)'!AP293,'Estação 1 (BASE)'!AP281,'Estação 1 (BASE)'!AP269,'Estação 1 (BASE)'!AP257,'Estação 1 (BASE)'!AP245,'Estação 1 (BASE)'!AP233,'Estação 1 (BASE)'!AP221,'Estação 1 (BASE)'!AP209,'Estação 1 (BASE)'!AP197,'Estação 1 (BASE)'!AP185,'Estação 1 (BASE)'!AP173,'Estação 1 (BASE)'!AP161,'Estação 1 (BASE)'!AP149,'Estação 1 (BASE)'!AP137,'Estação 1 (BASE)'!AP125,'Estação 1 (BASE)'!AP113,'Estação 1 (BASE)'!AP101,'Estação 1 (BASE)'!AP89,'Estação 1 (BASE)'!AP77,'Estação 1 (BASE)'!AP65,'Estação 1 (BASE)'!AP53,'Estação 1 (BASE)'!AP41,'Estação 1 (BASE)'!AP29,)</f>
        <v>4.8282051282051288</v>
      </c>
      <c r="AH25" s="12">
        <f>AVERAGE('Estação 1 (BASE)'!AQ473,'Estação 1 (BASE)'!AQ461,'Estação 1 (BASE)'!AQ449,'Estação 1 (BASE)'!AQ437,'Estação 1 (BASE)'!AQ425,'Estação 1 (BASE)'!AQ413,'Estação 1 (BASE)'!AQ401,'Estação 1 (BASE)'!AQ389,'Estação 1 (BASE)'!AQ377,'Estação 1 (BASE)'!AQ365,'Estação 1 (BASE)'!AQ353,'Estação 1 (BASE)'!AQ341,'Estação 1 (BASE)'!AQ329,'Estação 1 (BASE)'!AQ317,'Estação 1 (BASE)'!AQ305,'Estação 1 (BASE)'!AQ293,'Estação 1 (BASE)'!AQ281,'Estação 1 (BASE)'!AQ269,'Estação 1 (BASE)'!AQ257,'Estação 1 (BASE)'!AQ245,'Estação 1 (BASE)'!AQ233,'Estação 1 (BASE)'!AQ221,'Estação 1 (BASE)'!AQ209,'Estação 1 (BASE)'!AQ197,'Estação 1 (BASE)'!AQ185,'Estação 1 (BASE)'!AQ173,'Estação 1 (BASE)'!AQ161,'Estação 1 (BASE)'!AQ149,'Estação 1 (BASE)'!AQ137,'Estação 1 (BASE)'!AQ125,'Estação 1 (BASE)'!AQ113,'Estação 1 (BASE)'!AQ101,'Estação 1 (BASE)'!AQ89,'Estação 1 (BASE)'!AQ77,'Estação 1 (BASE)'!AQ65,'Estação 1 (BASE)'!AQ53,'Estação 1 (BASE)'!AQ41,'Estação 1 (BASE)'!AQ29,)</f>
        <v>4.7743589743589752</v>
      </c>
      <c r="AI25" s="24"/>
    </row>
    <row r="26" spans="4:35" x14ac:dyDescent="0.25">
      <c r="D26" s="56" t="s">
        <v>102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row>
    <row r="27" spans="4:35" x14ac:dyDescent="0.25">
      <c r="D27" s="11" t="s">
        <v>11</v>
      </c>
      <c r="E27" s="13">
        <v>41548</v>
      </c>
      <c r="F27" s="13">
        <v>41549</v>
      </c>
      <c r="G27" s="13">
        <v>41550</v>
      </c>
      <c r="H27" s="13">
        <v>41551</v>
      </c>
      <c r="I27" s="13">
        <v>41552</v>
      </c>
      <c r="J27" s="13">
        <v>41553</v>
      </c>
      <c r="K27" s="13">
        <v>41554</v>
      </c>
      <c r="L27" s="13">
        <v>41555</v>
      </c>
      <c r="M27" s="13">
        <v>41556</v>
      </c>
      <c r="N27" s="13">
        <v>41557</v>
      </c>
      <c r="O27" s="13">
        <v>41558</v>
      </c>
      <c r="P27" s="13">
        <v>41559</v>
      </c>
      <c r="Q27" s="13">
        <v>41560</v>
      </c>
      <c r="R27" s="13">
        <v>41561</v>
      </c>
      <c r="S27" s="13">
        <v>41562</v>
      </c>
      <c r="T27" s="13">
        <v>41563</v>
      </c>
      <c r="U27" s="13">
        <v>41564</v>
      </c>
      <c r="V27" s="13">
        <v>41565</v>
      </c>
      <c r="W27" s="13">
        <v>41566</v>
      </c>
      <c r="X27" s="13">
        <v>41567</v>
      </c>
      <c r="Y27" s="13">
        <v>41568</v>
      </c>
      <c r="Z27" s="13">
        <v>41569</v>
      </c>
      <c r="AA27" s="13">
        <v>41570</v>
      </c>
      <c r="AB27" s="13">
        <v>41571</v>
      </c>
      <c r="AC27" s="13">
        <v>41572</v>
      </c>
      <c r="AD27" s="13">
        <v>41573</v>
      </c>
      <c r="AE27" s="13">
        <v>41574</v>
      </c>
      <c r="AF27" s="13">
        <v>41575</v>
      </c>
      <c r="AG27" s="13">
        <v>41576</v>
      </c>
      <c r="AH27" s="13">
        <v>41577</v>
      </c>
      <c r="AI27" s="13">
        <v>41578</v>
      </c>
    </row>
    <row r="28" spans="4:35" x14ac:dyDescent="0.25">
      <c r="D28" s="11" t="s">
        <v>90</v>
      </c>
      <c r="E28" s="12">
        <f>AVERAGE('Estação 1 (BASE)'!N474,'Estação 1 (BASE)'!N462,'Estação 1 (BASE)'!N450,'Estação 1 (BASE)'!N438,'Estação 1 (BASE)'!N426,'Estação 1 (BASE)'!N414,'Estação 1 (BASE)'!N402,'Estação 1 (BASE)'!N390,'Estação 1 (BASE)'!N378,'Estação 1 (BASE)'!N366,'Estação 1 (BASE)'!N354,'Estação 1 (BASE)'!N342,'Estação 1 (BASE)'!N330,'Estação 1 (BASE)'!N318,'Estação 1 (BASE)'!N306,'Estação 1 (BASE)'!N294,'Estação 1 (BASE)'!N282,'Estação 1 (BASE)'!N270,'Estação 1 (BASE)'!N258,'Estação 1 (BASE)'!N246,'Estação 1 (BASE)'!N234,'Estação 1 (BASE)'!N222,'Estação 1 (BASE)'!N210,'Estação 1 (BASE)'!N198,'Estação 1 (BASE)'!N186,'Estação 1 (BASE)'!N174,'Estação 1 (BASE)'!N162,'Estação 1 (BASE)'!N150,'Estação 1 (BASE)'!N138,'Estação 1 (BASE)'!N126,'Estação 1 (BASE)'!N114,'Estação 1 (BASE)'!N102,'Estação 1 (BASE)'!N90,'Estação 1 (BASE)'!N78,'Estação 1 (BASE)'!N66,'Estação 1 (BASE)'!N54,'Estação 1 (BASE)'!N42,'Estação 1 (BASE)'!N30,)</f>
        <v>1.8538461538461537</v>
      </c>
      <c r="F28" s="12">
        <f>AVERAGE('Estação 1 (BASE)'!O474,'Estação 1 (BASE)'!O462,'Estação 1 (BASE)'!O450,'Estação 1 (BASE)'!O438,'Estação 1 (BASE)'!O426,'Estação 1 (BASE)'!O414,'Estação 1 (BASE)'!O402,'Estação 1 (BASE)'!O390,'Estação 1 (BASE)'!O378,'Estação 1 (BASE)'!O366,'Estação 1 (BASE)'!O354,'Estação 1 (BASE)'!O342,'Estação 1 (BASE)'!O330,'Estação 1 (BASE)'!O318,'Estação 1 (BASE)'!O306,'Estação 1 (BASE)'!O294,'Estação 1 (BASE)'!O282,'Estação 1 (BASE)'!O270,'Estação 1 (BASE)'!O258,'Estação 1 (BASE)'!O246,'Estação 1 (BASE)'!O234,'Estação 1 (BASE)'!O222,'Estação 1 (BASE)'!O210,'Estação 1 (BASE)'!O198,'Estação 1 (BASE)'!O186,'Estação 1 (BASE)'!O174,'Estação 1 (BASE)'!O162,'Estação 1 (BASE)'!O150,'Estação 1 (BASE)'!O138,'Estação 1 (BASE)'!O126,'Estação 1 (BASE)'!O114,'Estação 1 (BASE)'!O102,'Estação 1 (BASE)'!O90,'Estação 1 (BASE)'!O78,'Estação 1 (BASE)'!O66,'Estação 1 (BASE)'!O54,'Estação 1 (BASE)'!O42,'Estação 1 (BASE)'!O30,)</f>
        <v>5.1102564102564108</v>
      </c>
      <c r="G28" s="12">
        <f>AVERAGE('Estação 1 (BASE)'!P474,'Estação 1 (BASE)'!P462,'Estação 1 (BASE)'!P450,'Estação 1 (BASE)'!P438,'Estação 1 (BASE)'!P426,'Estação 1 (BASE)'!P414,'Estação 1 (BASE)'!P402,'Estação 1 (BASE)'!P390,'Estação 1 (BASE)'!P378,'Estação 1 (BASE)'!P366,'Estação 1 (BASE)'!P354,'Estação 1 (BASE)'!P342,'Estação 1 (BASE)'!P330,'Estação 1 (BASE)'!P318,'Estação 1 (BASE)'!P306,'Estação 1 (BASE)'!P294,'Estação 1 (BASE)'!P282,'Estação 1 (BASE)'!P270,'Estação 1 (BASE)'!P258,'Estação 1 (BASE)'!P246,'Estação 1 (BASE)'!P234,'Estação 1 (BASE)'!P222,'Estação 1 (BASE)'!P210,'Estação 1 (BASE)'!P198,'Estação 1 (BASE)'!P186,'Estação 1 (BASE)'!P174,'Estação 1 (BASE)'!P162,'Estação 1 (BASE)'!P150,'Estação 1 (BASE)'!P138,'Estação 1 (BASE)'!P126,'Estação 1 (BASE)'!P114,'Estação 1 (BASE)'!P102,'Estação 1 (BASE)'!P90,'Estação 1 (BASE)'!P78,'Estação 1 (BASE)'!P66,'Estação 1 (BASE)'!P54,'Estação 1 (BASE)'!P42,'Estação 1 (BASE)'!P30,)</f>
        <v>2.6769230769230772</v>
      </c>
      <c r="H28" s="12">
        <f>AVERAGE('Estação 1 (BASE)'!Q474,'Estação 1 (BASE)'!Q462,'Estação 1 (BASE)'!Q450,'Estação 1 (BASE)'!Q438,'Estação 1 (BASE)'!Q426,'Estação 1 (BASE)'!Q414,'Estação 1 (BASE)'!Q402,'Estação 1 (BASE)'!Q390,'Estação 1 (BASE)'!Q378,'Estação 1 (BASE)'!Q366,'Estação 1 (BASE)'!Q354,'Estação 1 (BASE)'!Q342,'Estação 1 (BASE)'!Q330,'Estação 1 (BASE)'!Q318,'Estação 1 (BASE)'!Q306,'Estação 1 (BASE)'!Q294,'Estação 1 (BASE)'!Q282,'Estação 1 (BASE)'!Q270,'Estação 1 (BASE)'!Q258,'Estação 1 (BASE)'!Q246,'Estação 1 (BASE)'!Q234,'Estação 1 (BASE)'!Q222,'Estação 1 (BASE)'!Q210,'Estação 1 (BASE)'!Q198,'Estação 1 (BASE)'!Q186,'Estação 1 (BASE)'!Q174,'Estação 1 (BASE)'!Q162,'Estação 1 (BASE)'!Q150,'Estação 1 (BASE)'!Q138,'Estação 1 (BASE)'!Q126,'Estação 1 (BASE)'!Q114,'Estação 1 (BASE)'!Q102,'Estação 1 (BASE)'!Q90,'Estação 1 (BASE)'!Q78,'Estação 1 (BASE)'!Q66,'Estação 1 (BASE)'!Q54,'Estação 1 (BASE)'!Q42,'Estação 1 (BASE)'!Q30,)</f>
        <v>3.5384615384615383</v>
      </c>
      <c r="I28" s="12">
        <f>AVERAGE('Estação 1 (BASE)'!R474,'Estação 1 (BASE)'!R462,'Estação 1 (BASE)'!R450,'Estação 1 (BASE)'!R438,'Estação 1 (BASE)'!R426,'Estação 1 (BASE)'!R414,'Estação 1 (BASE)'!R402,'Estação 1 (BASE)'!R390,'Estação 1 (BASE)'!R378,'Estação 1 (BASE)'!R366,'Estação 1 (BASE)'!R354,'Estação 1 (BASE)'!R342,'Estação 1 (BASE)'!R330,'Estação 1 (BASE)'!R318,'Estação 1 (BASE)'!R306,'Estação 1 (BASE)'!R294,'Estação 1 (BASE)'!R282,'Estação 1 (BASE)'!R270,'Estação 1 (BASE)'!R258,'Estação 1 (BASE)'!R246,'Estação 1 (BASE)'!R234,'Estação 1 (BASE)'!R222,'Estação 1 (BASE)'!R210,'Estação 1 (BASE)'!R198,'Estação 1 (BASE)'!R186,'Estação 1 (BASE)'!R174,'Estação 1 (BASE)'!R162,'Estação 1 (BASE)'!R150,'Estação 1 (BASE)'!R138,'Estação 1 (BASE)'!R126,'Estação 1 (BASE)'!R114,'Estação 1 (BASE)'!R102,'Estação 1 (BASE)'!R90,'Estação 1 (BASE)'!R78,'Estação 1 (BASE)'!R66,'Estação 1 (BASE)'!R54,'Estação 1 (BASE)'!R42,'Estação 1 (BASE)'!R30,)</f>
        <v>4.2615384615384624</v>
      </c>
      <c r="J28" s="12">
        <f>AVERAGE('Estação 1 (BASE)'!S474,'Estação 1 (BASE)'!S462,'Estação 1 (BASE)'!S450,'Estação 1 (BASE)'!S438,'Estação 1 (BASE)'!S426,'Estação 1 (BASE)'!S414,'Estação 1 (BASE)'!S402,'Estação 1 (BASE)'!S390,'Estação 1 (BASE)'!S378,'Estação 1 (BASE)'!S366,'Estação 1 (BASE)'!S354,'Estação 1 (BASE)'!S342,'Estação 1 (BASE)'!S330,'Estação 1 (BASE)'!S318,'Estação 1 (BASE)'!S306,'Estação 1 (BASE)'!S294,'Estação 1 (BASE)'!S282,'Estação 1 (BASE)'!S270,'Estação 1 (BASE)'!S258,'Estação 1 (BASE)'!S246,'Estação 1 (BASE)'!S234,'Estação 1 (BASE)'!S222,'Estação 1 (BASE)'!S210,'Estação 1 (BASE)'!S198,'Estação 1 (BASE)'!S186,'Estação 1 (BASE)'!S174,'Estação 1 (BASE)'!S162,'Estação 1 (BASE)'!S150,'Estação 1 (BASE)'!S138,'Estação 1 (BASE)'!S126,'Estação 1 (BASE)'!S114,'Estação 1 (BASE)'!S102,'Estação 1 (BASE)'!S90,'Estação 1 (BASE)'!S78,'Estação 1 (BASE)'!S66,'Estação 1 (BASE)'!S54,'Estação 1 (BASE)'!S42,'Estação 1 (BASE)'!S30,)</f>
        <v>4.5461538461538469</v>
      </c>
      <c r="K28" s="12">
        <f>AVERAGE('Estação 1 (BASE)'!T474,'Estação 1 (BASE)'!T462,'Estação 1 (BASE)'!T450,'Estação 1 (BASE)'!T438,'Estação 1 (BASE)'!T426,'Estação 1 (BASE)'!T414,'Estação 1 (BASE)'!T402,'Estação 1 (BASE)'!T390,'Estação 1 (BASE)'!T378,'Estação 1 (BASE)'!T366,'Estação 1 (BASE)'!T354,'Estação 1 (BASE)'!T342,'Estação 1 (BASE)'!T330,'Estação 1 (BASE)'!T318,'Estação 1 (BASE)'!T306,'Estação 1 (BASE)'!T294,'Estação 1 (BASE)'!T282,'Estação 1 (BASE)'!T270,'Estação 1 (BASE)'!T258,'Estação 1 (BASE)'!T246,'Estação 1 (BASE)'!T234,'Estação 1 (BASE)'!T222,'Estação 1 (BASE)'!T210,'Estação 1 (BASE)'!T198,'Estação 1 (BASE)'!T186,'Estação 1 (BASE)'!T174,'Estação 1 (BASE)'!T162,'Estação 1 (BASE)'!T150,'Estação 1 (BASE)'!T138,'Estação 1 (BASE)'!T126,'Estação 1 (BASE)'!T114,'Estação 1 (BASE)'!T102,'Estação 1 (BASE)'!T90,'Estação 1 (BASE)'!T78,'Estação 1 (BASE)'!T66,'Estação 1 (BASE)'!T54,'Estação 1 (BASE)'!T42,'Estação 1 (BASE)'!T30,)</f>
        <v>1.7076923076923076</v>
      </c>
      <c r="L28" s="12">
        <f>AVERAGE('Estação 1 (BASE)'!U474,'Estação 1 (BASE)'!U462,'Estação 1 (BASE)'!U450,'Estação 1 (BASE)'!U438,'Estação 1 (BASE)'!U426,'Estação 1 (BASE)'!U414,'Estação 1 (BASE)'!U402,'Estação 1 (BASE)'!U390,'Estação 1 (BASE)'!U378,'Estação 1 (BASE)'!U366,'Estação 1 (BASE)'!U354,'Estação 1 (BASE)'!U342,'Estação 1 (BASE)'!U330,'Estação 1 (BASE)'!U318,'Estação 1 (BASE)'!U306,'Estação 1 (BASE)'!U294,'Estação 1 (BASE)'!U282,'Estação 1 (BASE)'!U270,'Estação 1 (BASE)'!U258,'Estação 1 (BASE)'!U246,'Estação 1 (BASE)'!U234,'Estação 1 (BASE)'!U222,'Estação 1 (BASE)'!U210,'Estação 1 (BASE)'!U198,'Estação 1 (BASE)'!U186,'Estação 1 (BASE)'!U174,'Estação 1 (BASE)'!U162,'Estação 1 (BASE)'!U150,'Estação 1 (BASE)'!U138,'Estação 1 (BASE)'!U126,'Estação 1 (BASE)'!U114,'Estação 1 (BASE)'!U102,'Estação 1 (BASE)'!U90,'Estação 1 (BASE)'!U78,'Estação 1 (BASE)'!U66,'Estação 1 (BASE)'!U54,'Estação 1 (BASE)'!U42,'Estação 1 (BASE)'!U30,)</f>
        <v>3.0230769230769234</v>
      </c>
      <c r="M28" s="12">
        <f>AVERAGE('Estação 1 (BASE)'!V474,'Estação 1 (BASE)'!V462,'Estação 1 (BASE)'!V450,'Estação 1 (BASE)'!V438,'Estação 1 (BASE)'!V426,'Estação 1 (BASE)'!V414,'Estação 1 (BASE)'!V402,'Estação 1 (BASE)'!V390,'Estação 1 (BASE)'!V378,'Estação 1 (BASE)'!V366,'Estação 1 (BASE)'!V354,'Estação 1 (BASE)'!V342,'Estação 1 (BASE)'!V330,'Estação 1 (BASE)'!V318,'Estação 1 (BASE)'!V306,'Estação 1 (BASE)'!V294,'Estação 1 (BASE)'!V282,'Estação 1 (BASE)'!V270,'Estação 1 (BASE)'!V258,'Estação 1 (BASE)'!V246,'Estação 1 (BASE)'!V234,'Estação 1 (BASE)'!V222,'Estação 1 (BASE)'!V210,'Estação 1 (BASE)'!V198,'Estação 1 (BASE)'!V186,'Estação 1 (BASE)'!V174,'Estação 1 (BASE)'!V162,'Estação 1 (BASE)'!V150,'Estação 1 (BASE)'!V138,'Estação 1 (BASE)'!V126,'Estação 1 (BASE)'!V114,'Estação 1 (BASE)'!V102,'Estação 1 (BASE)'!V90,'Estação 1 (BASE)'!V78,'Estação 1 (BASE)'!V66,'Estação 1 (BASE)'!V54,'Estação 1 (BASE)'!V42,'Estação 1 (BASE)'!V30,)</f>
        <v>2.9128205128205131</v>
      </c>
      <c r="N28" s="12">
        <f>AVERAGE('Estação 1 (BASE)'!W474,'Estação 1 (BASE)'!W462,'Estação 1 (BASE)'!W450,'Estação 1 (BASE)'!W438,'Estação 1 (BASE)'!W426,'Estação 1 (BASE)'!W414,'Estação 1 (BASE)'!W402,'Estação 1 (BASE)'!W390,'Estação 1 (BASE)'!W378,'Estação 1 (BASE)'!W366,'Estação 1 (BASE)'!W354,'Estação 1 (BASE)'!W342,'Estação 1 (BASE)'!W330,'Estação 1 (BASE)'!W318,'Estação 1 (BASE)'!W306,'Estação 1 (BASE)'!W294,'Estação 1 (BASE)'!W282,'Estação 1 (BASE)'!W270,'Estação 1 (BASE)'!W258,'Estação 1 (BASE)'!W246,'Estação 1 (BASE)'!W234,'Estação 1 (BASE)'!W222,'Estação 1 (BASE)'!W210,'Estação 1 (BASE)'!W198,'Estação 1 (BASE)'!W186,'Estação 1 (BASE)'!W174,'Estação 1 (BASE)'!W162,'Estação 1 (BASE)'!W150,'Estação 1 (BASE)'!W138,'Estação 1 (BASE)'!W126,'Estação 1 (BASE)'!W114,'Estação 1 (BASE)'!W102,'Estação 1 (BASE)'!W90,'Estação 1 (BASE)'!W78,'Estação 1 (BASE)'!W66,'Estação 1 (BASE)'!W54,'Estação 1 (BASE)'!W42,'Estação 1 (BASE)'!W30,)</f>
        <v>3.8333333333333335</v>
      </c>
      <c r="O28" s="12">
        <f>AVERAGE('Estação 1 (BASE)'!X474,'Estação 1 (BASE)'!X462,'Estação 1 (BASE)'!X450,'Estação 1 (BASE)'!X438,'Estação 1 (BASE)'!X426,'Estação 1 (BASE)'!X414,'Estação 1 (BASE)'!X402,'Estação 1 (BASE)'!X390,'Estação 1 (BASE)'!X378,'Estação 1 (BASE)'!X366,'Estação 1 (BASE)'!X354,'Estação 1 (BASE)'!X342,'Estação 1 (BASE)'!X330,'Estação 1 (BASE)'!X318,'Estação 1 (BASE)'!X306,'Estação 1 (BASE)'!X294,'Estação 1 (BASE)'!X282,'Estação 1 (BASE)'!X270,'Estação 1 (BASE)'!X258,'Estação 1 (BASE)'!X246,'Estação 1 (BASE)'!X234,'Estação 1 (BASE)'!X222,'Estação 1 (BASE)'!X210,'Estação 1 (BASE)'!X198,'Estação 1 (BASE)'!X186,'Estação 1 (BASE)'!X174,'Estação 1 (BASE)'!X162,'Estação 1 (BASE)'!X150,'Estação 1 (BASE)'!X138,'Estação 1 (BASE)'!X126,'Estação 1 (BASE)'!X114,'Estação 1 (BASE)'!X102,'Estação 1 (BASE)'!X90,'Estação 1 (BASE)'!X78,'Estação 1 (BASE)'!X66,'Estação 1 (BASE)'!X54,'Estação 1 (BASE)'!X42,'Estação 1 (BASE)'!X30,)</f>
        <v>1.5615384615384615</v>
      </c>
      <c r="P28" s="12">
        <f>AVERAGE('Estação 1 (BASE)'!Y474,'Estação 1 (BASE)'!Y462,'Estação 1 (BASE)'!Y450,'Estação 1 (BASE)'!Y438,'Estação 1 (BASE)'!Y426,'Estação 1 (BASE)'!Y414,'Estação 1 (BASE)'!Y402,'Estação 1 (BASE)'!Y390,'Estação 1 (BASE)'!Y378,'Estação 1 (BASE)'!Y366,'Estação 1 (BASE)'!Y354,'Estação 1 (BASE)'!Y342,'Estação 1 (BASE)'!Y330,'Estação 1 (BASE)'!Y318,'Estação 1 (BASE)'!Y306,'Estação 1 (BASE)'!Y294,'Estação 1 (BASE)'!Y282,'Estação 1 (BASE)'!Y270,'Estação 1 (BASE)'!Y258,'Estação 1 (BASE)'!Y246,'Estação 1 (BASE)'!Y234,'Estação 1 (BASE)'!Y222,'Estação 1 (BASE)'!Y210,'Estação 1 (BASE)'!Y198,'Estação 1 (BASE)'!Y186,'Estação 1 (BASE)'!Y174,'Estação 1 (BASE)'!Y162,'Estação 1 (BASE)'!Y150,'Estação 1 (BASE)'!Y138,'Estação 1 (BASE)'!Y126,'Estação 1 (BASE)'!Y114,'Estação 1 (BASE)'!Y102,'Estação 1 (BASE)'!Y90,'Estação 1 (BASE)'!Y78,'Estação 1 (BASE)'!Y66,'Estação 1 (BASE)'!Y54,'Estação 1 (BASE)'!Y42,'Estação 1 (BASE)'!Y30,)</f>
        <v>3.2487179487179487</v>
      </c>
      <c r="Q28" s="12">
        <f>AVERAGE('Estação 1 (BASE)'!Z474,'Estação 1 (BASE)'!Z462,'Estação 1 (BASE)'!Z450,'Estação 1 (BASE)'!Z438,'Estação 1 (BASE)'!Z426,'Estação 1 (BASE)'!Z414,'Estação 1 (BASE)'!Z402,'Estação 1 (BASE)'!Z390,'Estação 1 (BASE)'!Z378,'Estação 1 (BASE)'!Z366,'Estação 1 (BASE)'!Z354,'Estação 1 (BASE)'!Z342,'Estação 1 (BASE)'!Z330,'Estação 1 (BASE)'!Z318,'Estação 1 (BASE)'!Z306,'Estação 1 (BASE)'!Z294,'Estação 1 (BASE)'!Z282,'Estação 1 (BASE)'!Z270,'Estação 1 (BASE)'!Z258,'Estação 1 (BASE)'!Z246,'Estação 1 (BASE)'!Z234,'Estação 1 (BASE)'!Z222,'Estação 1 (BASE)'!Z210,'Estação 1 (BASE)'!Z198,'Estação 1 (BASE)'!Z186,'Estação 1 (BASE)'!Z174,'Estação 1 (BASE)'!Z162,'Estação 1 (BASE)'!Z150,'Estação 1 (BASE)'!Z138,'Estação 1 (BASE)'!Z126,'Estação 1 (BASE)'!Z114,'Estação 1 (BASE)'!Z102,'Estação 1 (BASE)'!Z90,'Estação 1 (BASE)'!Z78,'Estação 1 (BASE)'!Z66,'Estação 1 (BASE)'!Z54,'Estação 1 (BASE)'!Z42,'Estação 1 (BASE)'!Z30,)</f>
        <v>3.9179487179487174</v>
      </c>
      <c r="R28" s="12">
        <f>AVERAGE('Estação 1 (BASE)'!AA474,'Estação 1 (BASE)'!AA462,'Estação 1 (BASE)'!AA450,'Estação 1 (BASE)'!AA438,'Estação 1 (BASE)'!AA426,'Estação 1 (BASE)'!AA414,'Estação 1 (BASE)'!AA402,'Estação 1 (BASE)'!AA390,'Estação 1 (BASE)'!AA378,'Estação 1 (BASE)'!AA366,'Estação 1 (BASE)'!AA354,'Estação 1 (BASE)'!AA342,'Estação 1 (BASE)'!AA330,'Estação 1 (BASE)'!AA318,'Estação 1 (BASE)'!AA306,'Estação 1 (BASE)'!AA294,'Estação 1 (BASE)'!AA282,'Estação 1 (BASE)'!AA270,'Estação 1 (BASE)'!AA258,'Estação 1 (BASE)'!AA246,'Estação 1 (BASE)'!AA234,'Estação 1 (BASE)'!AA222,'Estação 1 (BASE)'!AA210,'Estação 1 (BASE)'!AA198,'Estação 1 (BASE)'!AA186,'Estação 1 (BASE)'!AA174,'Estação 1 (BASE)'!AA162,'Estação 1 (BASE)'!AA150,'Estação 1 (BASE)'!AA138,'Estação 1 (BASE)'!AA126,'Estação 1 (BASE)'!AA114,'Estação 1 (BASE)'!AA102,'Estação 1 (BASE)'!AA90,'Estação 1 (BASE)'!AA78,'Estação 1 (BASE)'!AA66,'Estação 1 (BASE)'!AA54,'Estação 1 (BASE)'!AA42,'Estação 1 (BASE)'!AA30,)</f>
        <v>4.0076923076923077</v>
      </c>
      <c r="S28" s="12">
        <f>AVERAGE('Estação 1 (BASE)'!AB474,'Estação 1 (BASE)'!AB462,'Estação 1 (BASE)'!AB450,'Estação 1 (BASE)'!AB438,'Estação 1 (BASE)'!AB426,'Estação 1 (BASE)'!AB414,'Estação 1 (BASE)'!AB402,'Estação 1 (BASE)'!AB390,'Estação 1 (BASE)'!AB378,'Estação 1 (BASE)'!AB366,'Estação 1 (BASE)'!AB354,'Estação 1 (BASE)'!AB342,'Estação 1 (BASE)'!AB330,'Estação 1 (BASE)'!AB318,'Estação 1 (BASE)'!AB306,'Estação 1 (BASE)'!AB294,'Estação 1 (BASE)'!AB282,'Estação 1 (BASE)'!AB270,'Estação 1 (BASE)'!AB258,'Estação 1 (BASE)'!AB246,'Estação 1 (BASE)'!AB234,'Estação 1 (BASE)'!AB222,'Estação 1 (BASE)'!AB210,'Estação 1 (BASE)'!AB198,'Estação 1 (BASE)'!AB186,'Estação 1 (BASE)'!AB174,'Estação 1 (BASE)'!AB162,'Estação 1 (BASE)'!AB150,'Estação 1 (BASE)'!AB138,'Estação 1 (BASE)'!AB126,'Estação 1 (BASE)'!AB114,'Estação 1 (BASE)'!AB102,'Estação 1 (BASE)'!AB90,'Estação 1 (BASE)'!AB78,'Estação 1 (BASE)'!AB66,'Estação 1 (BASE)'!AB54,'Estação 1 (BASE)'!AB42,'Estação 1 (BASE)'!AB30,)</f>
        <v>2.9282051282051285</v>
      </c>
      <c r="T28" s="12">
        <f>AVERAGE('Estação 1 (BASE)'!AC474,'Estação 1 (BASE)'!AC462,'Estação 1 (BASE)'!AC450,'Estação 1 (BASE)'!AC438,'Estação 1 (BASE)'!AC426,'Estação 1 (BASE)'!AC414,'Estação 1 (BASE)'!AC402,'Estação 1 (BASE)'!AC390,'Estação 1 (BASE)'!AC378,'Estação 1 (BASE)'!AC366,'Estação 1 (BASE)'!AC354,'Estação 1 (BASE)'!AC342,'Estação 1 (BASE)'!AC330,'Estação 1 (BASE)'!AC318,'Estação 1 (BASE)'!AC306,'Estação 1 (BASE)'!AC294,'Estação 1 (BASE)'!AC282,'Estação 1 (BASE)'!AC270,'Estação 1 (BASE)'!AC258,'Estação 1 (BASE)'!AC246,'Estação 1 (BASE)'!AC234,'Estação 1 (BASE)'!AC222,'Estação 1 (BASE)'!AC210,'Estação 1 (BASE)'!AC198,'Estação 1 (BASE)'!AC186,'Estação 1 (BASE)'!AC174,'Estação 1 (BASE)'!AC162,'Estação 1 (BASE)'!AC150,'Estação 1 (BASE)'!AC138,'Estação 1 (BASE)'!AC126,'Estação 1 (BASE)'!AC114,'Estação 1 (BASE)'!AC102,'Estação 1 (BASE)'!AC90,'Estação 1 (BASE)'!AC78,'Estação 1 (BASE)'!AC66,'Estação 1 (BASE)'!AC54,'Estação 1 (BASE)'!AC42,'Estação 1 (BASE)'!AC30,)</f>
        <v>3.5512820512820511</v>
      </c>
      <c r="U28" s="12">
        <f>AVERAGE('Estação 1 (BASE)'!AD474,'Estação 1 (BASE)'!AD462,'Estação 1 (BASE)'!AD450,'Estação 1 (BASE)'!AD438,'Estação 1 (BASE)'!AD426,'Estação 1 (BASE)'!AD414,'Estação 1 (BASE)'!AD402,'Estação 1 (BASE)'!AD390,'Estação 1 (BASE)'!AD378,'Estação 1 (BASE)'!AD366,'Estação 1 (BASE)'!AD354,'Estação 1 (BASE)'!AD342,'Estação 1 (BASE)'!AD330,'Estação 1 (BASE)'!AD318,'Estação 1 (BASE)'!AD306,'Estação 1 (BASE)'!AD294,'Estação 1 (BASE)'!AD282,'Estação 1 (BASE)'!AD270,'Estação 1 (BASE)'!AD258,'Estação 1 (BASE)'!AD246,'Estação 1 (BASE)'!AD234,'Estação 1 (BASE)'!AD222,'Estação 1 (BASE)'!AD210,'Estação 1 (BASE)'!AD198,'Estação 1 (BASE)'!AD186,'Estação 1 (BASE)'!AD174,'Estação 1 (BASE)'!AD162,'Estação 1 (BASE)'!AD150,'Estação 1 (BASE)'!AD138,'Estação 1 (BASE)'!AD126,'Estação 1 (BASE)'!AD114,'Estação 1 (BASE)'!AD102,'Estação 1 (BASE)'!AD90,'Estação 1 (BASE)'!AD78,'Estação 1 (BASE)'!AD66,'Estação 1 (BASE)'!AD54,'Estação 1 (BASE)'!AD42,'Estação 1 (BASE)'!AD30,)</f>
        <v>3.7179487179487181</v>
      </c>
      <c r="V28" s="12">
        <f>AVERAGE('Estação 1 (BASE)'!AE474,'Estação 1 (BASE)'!AE462,'Estação 1 (BASE)'!AE450,'Estação 1 (BASE)'!AE438,'Estação 1 (BASE)'!AE426,'Estação 1 (BASE)'!AE414,'Estação 1 (BASE)'!AE402,'Estação 1 (BASE)'!AE390,'Estação 1 (BASE)'!AE378,'Estação 1 (BASE)'!AE366,'Estação 1 (BASE)'!AE354,'Estação 1 (BASE)'!AE342,'Estação 1 (BASE)'!AE330,'Estação 1 (BASE)'!AE318,'Estação 1 (BASE)'!AE306,'Estação 1 (BASE)'!AE294,'Estação 1 (BASE)'!AE282,'Estação 1 (BASE)'!AE270,'Estação 1 (BASE)'!AE258,'Estação 1 (BASE)'!AE246,'Estação 1 (BASE)'!AE234,'Estação 1 (BASE)'!AE222,'Estação 1 (BASE)'!AE210,'Estação 1 (BASE)'!AE198,'Estação 1 (BASE)'!AE186,'Estação 1 (BASE)'!AE174,'Estação 1 (BASE)'!AE162,'Estação 1 (BASE)'!AE150,'Estação 1 (BASE)'!AE138,'Estação 1 (BASE)'!AE126,'Estação 1 (BASE)'!AE114,'Estação 1 (BASE)'!AE102,'Estação 1 (BASE)'!AE90,'Estação 1 (BASE)'!AE78,'Estação 1 (BASE)'!AE66,'Estação 1 (BASE)'!AE54,'Estação 1 (BASE)'!AE42,'Estação 1 (BASE)'!AE30,)</f>
        <v>5.9820512820512821</v>
      </c>
      <c r="W28" s="12">
        <f>AVERAGE('Estação 1 (BASE)'!AF474,'Estação 1 (BASE)'!AF462,'Estação 1 (BASE)'!AF450,'Estação 1 (BASE)'!AF438,'Estação 1 (BASE)'!AF426,'Estação 1 (BASE)'!AF414,'Estação 1 (BASE)'!AF402,'Estação 1 (BASE)'!AF390,'Estação 1 (BASE)'!AF378,'Estação 1 (BASE)'!AF366,'Estação 1 (BASE)'!AF354,'Estação 1 (BASE)'!AF342,'Estação 1 (BASE)'!AF330,'Estação 1 (BASE)'!AF318,'Estação 1 (BASE)'!AF306,'Estação 1 (BASE)'!AF294,'Estação 1 (BASE)'!AF282,'Estação 1 (BASE)'!AF270,'Estação 1 (BASE)'!AF258,'Estação 1 (BASE)'!AF246,'Estação 1 (BASE)'!AF234,'Estação 1 (BASE)'!AF222,'Estação 1 (BASE)'!AF210,'Estação 1 (BASE)'!AF198,'Estação 1 (BASE)'!AF186,'Estação 1 (BASE)'!AF174,'Estação 1 (BASE)'!AF162,'Estação 1 (BASE)'!AF150,'Estação 1 (BASE)'!AF138,'Estação 1 (BASE)'!AF126,'Estação 1 (BASE)'!AF114,'Estação 1 (BASE)'!AF102,'Estação 1 (BASE)'!AF90,'Estação 1 (BASE)'!AF78,'Estação 1 (BASE)'!AF66,'Estação 1 (BASE)'!AF54,'Estação 1 (BASE)'!AF42,'Estação 1 (BASE)'!AF30,)</f>
        <v>6.5128205128205137</v>
      </c>
      <c r="X28" s="12">
        <f>AVERAGE('Estação 1 (BASE)'!AG474,'Estação 1 (BASE)'!AG462,'Estação 1 (BASE)'!AG450,'Estação 1 (BASE)'!AG438,'Estação 1 (BASE)'!AG426,'Estação 1 (BASE)'!AG414,'Estação 1 (BASE)'!AG402,'Estação 1 (BASE)'!AG390,'Estação 1 (BASE)'!AG378,'Estação 1 (BASE)'!AG366,'Estação 1 (BASE)'!AG354,'Estação 1 (BASE)'!AG342,'Estação 1 (BASE)'!AG330,'Estação 1 (BASE)'!AG318,'Estação 1 (BASE)'!AG306,'Estação 1 (BASE)'!AG294,'Estação 1 (BASE)'!AG282,'Estação 1 (BASE)'!AG270,'Estação 1 (BASE)'!AG258,'Estação 1 (BASE)'!AG246,'Estação 1 (BASE)'!AG234,'Estação 1 (BASE)'!AG222,'Estação 1 (BASE)'!AG210,'Estação 1 (BASE)'!AG198,'Estação 1 (BASE)'!AG186,'Estação 1 (BASE)'!AG174,'Estação 1 (BASE)'!AG162,'Estação 1 (BASE)'!AG150,'Estação 1 (BASE)'!AG138,'Estação 1 (BASE)'!AG126,'Estação 1 (BASE)'!AG114,'Estação 1 (BASE)'!AG102,'Estação 1 (BASE)'!AG90,'Estação 1 (BASE)'!AG78,'Estação 1 (BASE)'!AG66,'Estação 1 (BASE)'!AG54,'Estação 1 (BASE)'!AG42,'Estação 1 (BASE)'!AG30,)</f>
        <v>2.8461538461538463</v>
      </c>
      <c r="Y28" s="12">
        <f>AVERAGE('Estação 1 (BASE)'!AH474,'Estação 1 (BASE)'!AH462,'Estação 1 (BASE)'!AH450,'Estação 1 (BASE)'!AH438,'Estação 1 (BASE)'!AH426,'Estação 1 (BASE)'!AH414,'Estação 1 (BASE)'!AH402,'Estação 1 (BASE)'!AH390,'Estação 1 (BASE)'!AH378,'Estação 1 (BASE)'!AH366,'Estação 1 (BASE)'!AH354,'Estação 1 (BASE)'!AH342,'Estação 1 (BASE)'!AH330,'Estação 1 (BASE)'!AH318,'Estação 1 (BASE)'!AH306,'Estação 1 (BASE)'!AH294,'Estação 1 (BASE)'!AH282,'Estação 1 (BASE)'!AH270,'Estação 1 (BASE)'!AH258,'Estação 1 (BASE)'!AH246,'Estação 1 (BASE)'!AH234,'Estação 1 (BASE)'!AH222,'Estação 1 (BASE)'!AH210,'Estação 1 (BASE)'!AH198,'Estação 1 (BASE)'!AH186,'Estação 1 (BASE)'!AH174,'Estação 1 (BASE)'!AH162,'Estação 1 (BASE)'!AH150,'Estação 1 (BASE)'!AH138,'Estação 1 (BASE)'!AH126,'Estação 1 (BASE)'!AH114,'Estação 1 (BASE)'!AH102,'Estação 1 (BASE)'!AH90,'Estação 1 (BASE)'!AH78,'Estação 1 (BASE)'!AH66,'Estação 1 (BASE)'!AH54,'Estação 1 (BASE)'!AH42,'Estação 1 (BASE)'!AH30,)</f>
        <v>3.2769230769230777</v>
      </c>
      <c r="Z28" s="12">
        <f>AVERAGE('Estação 1 (BASE)'!AI474,'Estação 1 (BASE)'!AI462,'Estação 1 (BASE)'!AI450,'Estação 1 (BASE)'!AI438,'Estação 1 (BASE)'!AI426,'Estação 1 (BASE)'!AI414,'Estação 1 (BASE)'!AI402,'Estação 1 (BASE)'!AI390,'Estação 1 (BASE)'!AI378,'Estação 1 (BASE)'!AI366,'Estação 1 (BASE)'!AI354,'Estação 1 (BASE)'!AI342,'Estação 1 (BASE)'!AI330,'Estação 1 (BASE)'!AI318,'Estação 1 (BASE)'!AI306,'Estação 1 (BASE)'!AI294,'Estação 1 (BASE)'!AI282,'Estação 1 (BASE)'!AI270,'Estação 1 (BASE)'!AI258,'Estação 1 (BASE)'!AI246,'Estação 1 (BASE)'!AI234,'Estação 1 (BASE)'!AI222,'Estação 1 (BASE)'!AI210,'Estação 1 (BASE)'!AI198,'Estação 1 (BASE)'!AI186,'Estação 1 (BASE)'!AI174,'Estação 1 (BASE)'!AI162,'Estação 1 (BASE)'!AI150,'Estação 1 (BASE)'!AI138,'Estação 1 (BASE)'!AI126,'Estação 1 (BASE)'!AI114,'Estação 1 (BASE)'!AI102,'Estação 1 (BASE)'!AI90,'Estação 1 (BASE)'!AI78,'Estação 1 (BASE)'!AI66,'Estação 1 (BASE)'!AI54,'Estação 1 (BASE)'!AI42,'Estação 1 (BASE)'!AI30,)</f>
        <v>2.3230769230769228</v>
      </c>
      <c r="AA28" s="12">
        <f>AVERAGE('Estação 1 (BASE)'!AJ474,'Estação 1 (BASE)'!AJ462,'Estação 1 (BASE)'!AJ450,'Estação 1 (BASE)'!AJ438,'Estação 1 (BASE)'!AJ426,'Estação 1 (BASE)'!AJ414,'Estação 1 (BASE)'!AJ402,'Estação 1 (BASE)'!AJ390,'Estação 1 (BASE)'!AJ378,'Estação 1 (BASE)'!AJ366,'Estação 1 (BASE)'!AJ354,'Estação 1 (BASE)'!AJ342,'Estação 1 (BASE)'!AJ330,'Estação 1 (BASE)'!AJ318,'Estação 1 (BASE)'!AJ306,'Estação 1 (BASE)'!AJ294,'Estação 1 (BASE)'!AJ282,'Estação 1 (BASE)'!AJ270,'Estação 1 (BASE)'!AJ258,'Estação 1 (BASE)'!AJ246,'Estação 1 (BASE)'!AJ234,'Estação 1 (BASE)'!AJ222,'Estação 1 (BASE)'!AJ210,'Estação 1 (BASE)'!AJ198,'Estação 1 (BASE)'!AJ186,'Estação 1 (BASE)'!AJ174,'Estação 1 (BASE)'!AJ162,'Estação 1 (BASE)'!AJ150,'Estação 1 (BASE)'!AJ138,'Estação 1 (BASE)'!AJ126,'Estação 1 (BASE)'!AJ114,'Estação 1 (BASE)'!AJ102,'Estação 1 (BASE)'!AJ90,'Estação 1 (BASE)'!AJ78,'Estação 1 (BASE)'!AJ66,'Estação 1 (BASE)'!AJ54,'Estação 1 (BASE)'!AJ42,'Estação 1 (BASE)'!AJ30,)</f>
        <v>2.3461538461538463</v>
      </c>
      <c r="AB28" s="12">
        <f>AVERAGE('Estação 1 (BASE)'!AK474,'Estação 1 (BASE)'!AK462,'Estação 1 (BASE)'!AK450,'Estação 1 (BASE)'!AK438,'Estação 1 (BASE)'!AK426,'Estação 1 (BASE)'!AK414,'Estação 1 (BASE)'!AK402,'Estação 1 (BASE)'!AK390,'Estação 1 (BASE)'!AK378,'Estação 1 (BASE)'!AK366,'Estação 1 (BASE)'!AK354,'Estação 1 (BASE)'!AK342,'Estação 1 (BASE)'!AK330,'Estação 1 (BASE)'!AK318,'Estação 1 (BASE)'!AK306,'Estação 1 (BASE)'!AK294,'Estação 1 (BASE)'!AK282,'Estação 1 (BASE)'!AK270,'Estação 1 (BASE)'!AK258,'Estação 1 (BASE)'!AK246,'Estação 1 (BASE)'!AK234,'Estação 1 (BASE)'!AK222,'Estação 1 (BASE)'!AK210,'Estação 1 (BASE)'!AK198,'Estação 1 (BASE)'!AK186,'Estação 1 (BASE)'!AK174,'Estação 1 (BASE)'!AK162,'Estação 1 (BASE)'!AK150,'Estação 1 (BASE)'!AK138,'Estação 1 (BASE)'!AK126,'Estação 1 (BASE)'!AK114,'Estação 1 (BASE)'!AK102,'Estação 1 (BASE)'!AK90,'Estação 1 (BASE)'!AK78,'Estação 1 (BASE)'!AK66,'Estação 1 (BASE)'!AK54,'Estação 1 (BASE)'!AK42,'Estação 1 (BASE)'!AK30,)</f>
        <v>2.6333333333333333</v>
      </c>
      <c r="AC28" s="12">
        <f>AVERAGE('Estação 1 (BASE)'!AL474,'Estação 1 (BASE)'!AL462,'Estação 1 (BASE)'!AL450,'Estação 1 (BASE)'!AL438,'Estação 1 (BASE)'!AL426,'Estação 1 (BASE)'!AL414,'Estação 1 (BASE)'!AL402,'Estação 1 (BASE)'!AL390,'Estação 1 (BASE)'!AL378,'Estação 1 (BASE)'!AL366,'Estação 1 (BASE)'!AL354,'Estação 1 (BASE)'!AL342,'Estação 1 (BASE)'!AL330,'Estação 1 (BASE)'!AL318,'Estação 1 (BASE)'!AL306,'Estação 1 (BASE)'!AL294,'Estação 1 (BASE)'!AL282,'Estação 1 (BASE)'!AL270,'Estação 1 (BASE)'!AL258,'Estação 1 (BASE)'!AL246,'Estação 1 (BASE)'!AL234,'Estação 1 (BASE)'!AL222,'Estação 1 (BASE)'!AL210,'Estação 1 (BASE)'!AL198,'Estação 1 (BASE)'!AL186,'Estação 1 (BASE)'!AL174,'Estação 1 (BASE)'!AL162,'Estação 1 (BASE)'!AL150,'Estação 1 (BASE)'!AL138,'Estação 1 (BASE)'!AL126,'Estação 1 (BASE)'!AL114,'Estação 1 (BASE)'!AL102,'Estação 1 (BASE)'!AL90,'Estação 1 (BASE)'!AL78,'Estação 1 (BASE)'!AL66,'Estação 1 (BASE)'!AL54,'Estação 1 (BASE)'!AL42,'Estação 1 (BASE)'!AL30,)</f>
        <v>2.9384615384615387</v>
      </c>
      <c r="AD28" s="12">
        <f>AVERAGE('Estação 1 (BASE)'!AM474,'Estação 1 (BASE)'!AM462,'Estação 1 (BASE)'!AM450,'Estação 1 (BASE)'!AM438,'Estação 1 (BASE)'!AM426,'Estação 1 (BASE)'!AM414,'Estação 1 (BASE)'!AM402,'Estação 1 (BASE)'!AM390,'Estação 1 (BASE)'!AM378,'Estação 1 (BASE)'!AM366,'Estação 1 (BASE)'!AM354,'Estação 1 (BASE)'!AM342,'Estação 1 (BASE)'!AM330,'Estação 1 (BASE)'!AM318,'Estação 1 (BASE)'!AM306,'Estação 1 (BASE)'!AM294,'Estação 1 (BASE)'!AM282,'Estação 1 (BASE)'!AM270,'Estação 1 (BASE)'!AM258,'Estação 1 (BASE)'!AM246,'Estação 1 (BASE)'!AM234,'Estação 1 (BASE)'!AM222,'Estação 1 (BASE)'!AM210,'Estação 1 (BASE)'!AM198,'Estação 1 (BASE)'!AM186,'Estação 1 (BASE)'!AM174,'Estação 1 (BASE)'!AM162,'Estação 1 (BASE)'!AM150,'Estação 1 (BASE)'!AM138,'Estação 1 (BASE)'!AM126,'Estação 1 (BASE)'!AM114,'Estação 1 (BASE)'!AM102,'Estação 1 (BASE)'!AM90,'Estação 1 (BASE)'!AM78,'Estação 1 (BASE)'!AM66,'Estação 1 (BASE)'!AM54,'Estação 1 (BASE)'!AM42,'Estação 1 (BASE)'!AM30,)</f>
        <v>3.5</v>
      </c>
      <c r="AE28" s="12">
        <f>AVERAGE('Estação 1 (BASE)'!AN474,'Estação 1 (BASE)'!AN462,'Estação 1 (BASE)'!AN450,'Estação 1 (BASE)'!AN438,'Estação 1 (BASE)'!AN426,'Estação 1 (BASE)'!AN414,'Estação 1 (BASE)'!AN402,'Estação 1 (BASE)'!AN390,'Estação 1 (BASE)'!AN378,'Estação 1 (BASE)'!AN366,'Estação 1 (BASE)'!AN354,'Estação 1 (BASE)'!AN342,'Estação 1 (BASE)'!AN330,'Estação 1 (BASE)'!AN318,'Estação 1 (BASE)'!AN306,'Estação 1 (BASE)'!AN294,'Estação 1 (BASE)'!AN282,'Estação 1 (BASE)'!AN270,'Estação 1 (BASE)'!AN258,'Estação 1 (BASE)'!AN246,'Estação 1 (BASE)'!AN234,'Estação 1 (BASE)'!AN222,'Estação 1 (BASE)'!AN210,'Estação 1 (BASE)'!AN198,'Estação 1 (BASE)'!AN186,'Estação 1 (BASE)'!AN174,'Estação 1 (BASE)'!AN162,'Estação 1 (BASE)'!AN150,'Estação 1 (BASE)'!AN138,'Estação 1 (BASE)'!AN126,'Estação 1 (BASE)'!AN114,'Estação 1 (BASE)'!AN102,'Estação 1 (BASE)'!AN90,'Estação 1 (BASE)'!AN78,'Estação 1 (BASE)'!AN66,'Estação 1 (BASE)'!AN54,'Estação 1 (BASE)'!AN42,'Estação 1 (BASE)'!AN30,)</f>
        <v>5.2410256410256411</v>
      </c>
      <c r="AF28" s="12">
        <f>AVERAGE('Estação 1 (BASE)'!AO474,'Estação 1 (BASE)'!AO462,'Estação 1 (BASE)'!AO450,'Estação 1 (BASE)'!AO438,'Estação 1 (BASE)'!AO426,'Estação 1 (BASE)'!AO414,'Estação 1 (BASE)'!AO402,'Estação 1 (BASE)'!AO390,'Estação 1 (BASE)'!AO378,'Estação 1 (BASE)'!AO366,'Estação 1 (BASE)'!AO354,'Estação 1 (BASE)'!AO342,'Estação 1 (BASE)'!AO330,'Estação 1 (BASE)'!AO318,'Estação 1 (BASE)'!AO306,'Estação 1 (BASE)'!AO294,'Estação 1 (BASE)'!AO282,'Estação 1 (BASE)'!AO270,'Estação 1 (BASE)'!AO258,'Estação 1 (BASE)'!AO246,'Estação 1 (BASE)'!AO234,'Estação 1 (BASE)'!AO222,'Estação 1 (BASE)'!AO210,'Estação 1 (BASE)'!AO198,'Estação 1 (BASE)'!AO186,'Estação 1 (BASE)'!AO174,'Estação 1 (BASE)'!AO162,'Estação 1 (BASE)'!AO150,'Estação 1 (BASE)'!AO138,'Estação 1 (BASE)'!AO126,'Estação 1 (BASE)'!AO114,'Estação 1 (BASE)'!AO102,'Estação 1 (BASE)'!AO90,'Estação 1 (BASE)'!AO78,'Estação 1 (BASE)'!AO66,'Estação 1 (BASE)'!AO54,'Estação 1 (BASE)'!AO42,'Estação 1 (BASE)'!AO30,)</f>
        <v>6.0717948717948707</v>
      </c>
      <c r="AG28" s="12">
        <f>AVERAGE('Estação 1 (BASE)'!AP474,'Estação 1 (BASE)'!AP462,'Estação 1 (BASE)'!AP450,'Estação 1 (BASE)'!AP438,'Estação 1 (BASE)'!AP426,'Estação 1 (BASE)'!AP414,'Estação 1 (BASE)'!AP402,'Estação 1 (BASE)'!AP390,'Estação 1 (BASE)'!AP378,'Estação 1 (BASE)'!AP366,'Estação 1 (BASE)'!AP354,'Estação 1 (BASE)'!AP342,'Estação 1 (BASE)'!AP330,'Estação 1 (BASE)'!AP318,'Estação 1 (BASE)'!AP306,'Estação 1 (BASE)'!AP294,'Estação 1 (BASE)'!AP282,'Estação 1 (BASE)'!AP270,'Estação 1 (BASE)'!AP258,'Estação 1 (BASE)'!AP246,'Estação 1 (BASE)'!AP234,'Estação 1 (BASE)'!AP222,'Estação 1 (BASE)'!AP210,'Estação 1 (BASE)'!AP198,'Estação 1 (BASE)'!AP186,'Estação 1 (BASE)'!AP174,'Estação 1 (BASE)'!AP162,'Estação 1 (BASE)'!AP150,'Estação 1 (BASE)'!AP138,'Estação 1 (BASE)'!AP126,'Estação 1 (BASE)'!AP114,'Estação 1 (BASE)'!AP102,'Estação 1 (BASE)'!AP90,'Estação 1 (BASE)'!AP78,'Estação 1 (BASE)'!AP66,'Estação 1 (BASE)'!AP54,'Estação 1 (BASE)'!AP42,'Estação 1 (BASE)'!AP30,)</f>
        <v>6.9923076923076906</v>
      </c>
      <c r="AH28" s="12">
        <f>AVERAGE('Estação 1 (BASE)'!AQ474,'Estação 1 (BASE)'!AQ462,'Estação 1 (BASE)'!AQ450,'Estação 1 (BASE)'!AQ438,'Estação 1 (BASE)'!AQ426,'Estação 1 (BASE)'!AQ414,'Estação 1 (BASE)'!AQ402,'Estação 1 (BASE)'!AQ390,'Estação 1 (BASE)'!AQ378,'Estação 1 (BASE)'!AQ366,'Estação 1 (BASE)'!AQ354,'Estação 1 (BASE)'!AQ342,'Estação 1 (BASE)'!AQ330,'Estação 1 (BASE)'!AQ318,'Estação 1 (BASE)'!AQ306,'Estação 1 (BASE)'!AQ294,'Estação 1 (BASE)'!AQ282,'Estação 1 (BASE)'!AQ270,'Estação 1 (BASE)'!AQ258,'Estação 1 (BASE)'!AQ246,'Estação 1 (BASE)'!AQ234,'Estação 1 (BASE)'!AQ222,'Estação 1 (BASE)'!AQ210,'Estação 1 (BASE)'!AQ198,'Estação 1 (BASE)'!AQ186,'Estação 1 (BASE)'!AQ174,'Estação 1 (BASE)'!AQ162,'Estação 1 (BASE)'!AQ150,'Estação 1 (BASE)'!AQ138,'Estação 1 (BASE)'!AQ126,'Estação 1 (BASE)'!AQ114,'Estação 1 (BASE)'!AQ102,'Estação 1 (BASE)'!AQ90,'Estação 1 (BASE)'!AQ78,'Estação 1 (BASE)'!AQ66,'Estação 1 (BASE)'!AQ54,'Estação 1 (BASE)'!AQ42,'Estação 1 (BASE)'!AQ30,)</f>
        <v>2.1923076923076925</v>
      </c>
      <c r="AI28" s="12">
        <f>AVERAGE('Estação 1 (BASE)'!AR474,'Estação 1 (BASE)'!AR462,'Estação 1 (BASE)'!AR450,'Estação 1 (BASE)'!AR438,'Estação 1 (BASE)'!AR426,'Estação 1 (BASE)'!AR414,'Estação 1 (BASE)'!AR402,'Estação 1 (BASE)'!AR390,'Estação 1 (BASE)'!AR378,'Estação 1 (BASE)'!AR366,'Estação 1 (BASE)'!AR354,'Estação 1 (BASE)'!AR342,'Estação 1 (BASE)'!AR330,'Estação 1 (BASE)'!AR318,'Estação 1 (BASE)'!AR306,'Estação 1 (BASE)'!AR294,'Estação 1 (BASE)'!AR282,'Estação 1 (BASE)'!AR270,'Estação 1 (BASE)'!AR258,'Estação 1 (BASE)'!AR246,'Estação 1 (BASE)'!AR234,'Estação 1 (BASE)'!AR222,'Estação 1 (BASE)'!AR210,'Estação 1 (BASE)'!AR198,'Estação 1 (BASE)'!AR186,'Estação 1 (BASE)'!AR174,'Estação 1 (BASE)'!AR162,'Estação 1 (BASE)'!AR150,'Estação 1 (BASE)'!AR138,'Estação 1 (BASE)'!AR126,'Estação 1 (BASE)'!AR114,'Estação 1 (BASE)'!AR102,'Estação 1 (BASE)'!AR90,'Estação 1 (BASE)'!AR78,'Estação 1 (BASE)'!AR66,'Estação 1 (BASE)'!AR54,'Estação 1 (BASE)'!AR42,'Estação 1 (BASE)'!AR30,)</f>
        <v>4.2102564102564095</v>
      </c>
    </row>
    <row r="29" spans="4:35" x14ac:dyDescent="0.25">
      <c r="D29" s="56" t="s">
        <v>103</v>
      </c>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24"/>
    </row>
    <row r="30" spans="4:35" x14ac:dyDescent="0.25">
      <c r="D30" s="11" t="s">
        <v>11</v>
      </c>
      <c r="E30" s="13">
        <v>41579</v>
      </c>
      <c r="F30" s="13">
        <v>41580</v>
      </c>
      <c r="G30" s="13">
        <v>41581</v>
      </c>
      <c r="H30" s="13">
        <v>41582</v>
      </c>
      <c r="I30" s="13">
        <v>41583</v>
      </c>
      <c r="J30" s="13">
        <v>41584</v>
      </c>
      <c r="K30" s="13">
        <v>41585</v>
      </c>
      <c r="L30" s="13">
        <v>41586</v>
      </c>
      <c r="M30" s="13">
        <v>41587</v>
      </c>
      <c r="N30" s="13">
        <v>41588</v>
      </c>
      <c r="O30" s="13">
        <v>41589</v>
      </c>
      <c r="P30" s="13">
        <v>41590</v>
      </c>
      <c r="Q30" s="13">
        <v>41591</v>
      </c>
      <c r="R30" s="13">
        <v>41592</v>
      </c>
      <c r="S30" s="13">
        <v>41593</v>
      </c>
      <c r="T30" s="13">
        <v>41594</v>
      </c>
      <c r="U30" s="13">
        <v>41595</v>
      </c>
      <c r="V30" s="13">
        <v>41596</v>
      </c>
      <c r="W30" s="13">
        <v>41597</v>
      </c>
      <c r="X30" s="13">
        <v>41598</v>
      </c>
      <c r="Y30" s="13">
        <v>41599</v>
      </c>
      <c r="Z30" s="13">
        <v>41600</v>
      </c>
      <c r="AA30" s="13">
        <v>41601</v>
      </c>
      <c r="AB30" s="13">
        <v>41602</v>
      </c>
      <c r="AC30" s="13">
        <v>41603</v>
      </c>
      <c r="AD30" s="13">
        <v>41604</v>
      </c>
      <c r="AE30" s="13">
        <v>41605</v>
      </c>
      <c r="AF30" s="13">
        <v>41606</v>
      </c>
      <c r="AG30" s="13">
        <v>41607</v>
      </c>
      <c r="AH30" s="13">
        <v>41608</v>
      </c>
      <c r="AI30" s="24"/>
    </row>
    <row r="31" spans="4:35" x14ac:dyDescent="0.25">
      <c r="D31" s="11" t="s">
        <v>90</v>
      </c>
      <c r="E31" s="12">
        <f>AVERAGE('Estação 1 (BASE)'!N475,'Estação 1 (BASE)'!N463,'Estação 1 (BASE)'!N451,'Estação 1 (BASE)'!N439,'Estação 1 (BASE)'!N427,'Estação 1 (BASE)'!N415,'Estação 1 (BASE)'!N403,'Estação 1 (BASE)'!N391,'Estação 1 (BASE)'!N379,'Estação 1 (BASE)'!N367,'Estação 1 (BASE)'!N355,'Estação 1 (BASE)'!N343,'Estação 1 (BASE)'!N331,'Estação 1 (BASE)'!N319,'Estação 1 (BASE)'!N307,'Estação 1 (BASE)'!N295,'Estação 1 (BASE)'!N283,'Estação 1 (BASE)'!N271,'Estação 1 (BASE)'!N259,'Estação 1 (BASE)'!N247,'Estação 1 (BASE)'!N235,'Estação 1 (BASE)'!N223,'Estação 1 (BASE)'!N211,'Estação 1 (BASE)'!N199,'Estação 1 (BASE)'!N187,'Estação 1 (BASE)'!N175,'Estação 1 (BASE)'!N163,'Estação 1 (BASE)'!N151,'Estação 1 (BASE)'!N139,'Estação 1 (BASE)'!N127,'Estação 1 (BASE)'!N115,'Estação 1 (BASE)'!N103,'Estação 1 (BASE)'!N91,'Estação 1 (BASE)'!N79,'Estação 1 (BASE)'!N67,'Estação 1 (BASE)'!N55,'Estação 1 (BASE)'!N43,'Estação 1 (BASE)'!N31,)</f>
        <v>4.4358974358974352</v>
      </c>
      <c r="F31" s="12">
        <f>AVERAGE('Estação 1 (BASE)'!O475,'Estação 1 (BASE)'!O463,'Estação 1 (BASE)'!O451,'Estação 1 (BASE)'!O439,'Estação 1 (BASE)'!O427,'Estação 1 (BASE)'!O415,'Estação 1 (BASE)'!O403,'Estação 1 (BASE)'!O391,'Estação 1 (BASE)'!O379,'Estação 1 (BASE)'!O367,'Estação 1 (BASE)'!O355,'Estação 1 (BASE)'!O343,'Estação 1 (BASE)'!O331,'Estação 1 (BASE)'!O319,'Estação 1 (BASE)'!O307,'Estação 1 (BASE)'!O295,'Estação 1 (BASE)'!O283,'Estação 1 (BASE)'!O271,'Estação 1 (BASE)'!O259,'Estação 1 (BASE)'!O247,'Estação 1 (BASE)'!O235,'Estação 1 (BASE)'!O223,'Estação 1 (BASE)'!O211,'Estação 1 (BASE)'!O199,'Estação 1 (BASE)'!O187,'Estação 1 (BASE)'!O175,'Estação 1 (BASE)'!O163,'Estação 1 (BASE)'!O151,'Estação 1 (BASE)'!O139,'Estação 1 (BASE)'!O127,'Estação 1 (BASE)'!O115,'Estação 1 (BASE)'!O103,'Estação 1 (BASE)'!O91,'Estação 1 (BASE)'!O79,'Estação 1 (BASE)'!O67,'Estação 1 (BASE)'!O55,'Estação 1 (BASE)'!O43,'Estação 1 (BASE)'!O31,)</f>
        <v>1.628205128205128</v>
      </c>
      <c r="G31" s="12">
        <f>AVERAGE('Estação 1 (BASE)'!P475,'Estação 1 (BASE)'!P463,'Estação 1 (BASE)'!P451,'Estação 1 (BASE)'!P439,'Estação 1 (BASE)'!P427,'Estação 1 (BASE)'!P415,'Estação 1 (BASE)'!P403,'Estação 1 (BASE)'!P391,'Estação 1 (BASE)'!P379,'Estação 1 (BASE)'!P367,'Estação 1 (BASE)'!P355,'Estação 1 (BASE)'!P343,'Estação 1 (BASE)'!P331,'Estação 1 (BASE)'!P319,'Estação 1 (BASE)'!P307,'Estação 1 (BASE)'!P295,'Estação 1 (BASE)'!P283,'Estação 1 (BASE)'!P271,'Estação 1 (BASE)'!P259,'Estação 1 (BASE)'!P247,'Estação 1 (BASE)'!P235,'Estação 1 (BASE)'!P223,'Estação 1 (BASE)'!P211,'Estação 1 (BASE)'!P199,'Estação 1 (BASE)'!P187,'Estação 1 (BASE)'!P175,'Estação 1 (BASE)'!P163,'Estação 1 (BASE)'!P151,'Estação 1 (BASE)'!P139,'Estação 1 (BASE)'!P127,'Estação 1 (BASE)'!P115,'Estação 1 (BASE)'!P103,'Estação 1 (BASE)'!P91,'Estação 1 (BASE)'!P79,'Estação 1 (BASE)'!P67,'Estação 1 (BASE)'!P55,'Estação 1 (BASE)'!P43,'Estação 1 (BASE)'!P31,)</f>
        <v>3.9538461538461545</v>
      </c>
      <c r="H31" s="12">
        <f>AVERAGE('Estação 1 (BASE)'!Q475,'Estação 1 (BASE)'!Q463,'Estação 1 (BASE)'!Q451,'Estação 1 (BASE)'!Q439,'Estação 1 (BASE)'!Q427,'Estação 1 (BASE)'!Q415,'Estação 1 (BASE)'!Q403,'Estação 1 (BASE)'!Q391,'Estação 1 (BASE)'!Q379,'Estação 1 (BASE)'!Q367,'Estação 1 (BASE)'!Q355,'Estação 1 (BASE)'!Q343,'Estação 1 (BASE)'!Q331,'Estação 1 (BASE)'!Q319,'Estação 1 (BASE)'!Q307,'Estação 1 (BASE)'!Q295,'Estação 1 (BASE)'!Q283,'Estação 1 (BASE)'!Q271,'Estação 1 (BASE)'!Q259,'Estação 1 (BASE)'!Q247,'Estação 1 (BASE)'!Q235,'Estação 1 (BASE)'!Q223,'Estação 1 (BASE)'!Q211,'Estação 1 (BASE)'!Q199,'Estação 1 (BASE)'!Q187,'Estação 1 (BASE)'!Q175,'Estação 1 (BASE)'!Q163,'Estação 1 (BASE)'!Q151,'Estação 1 (BASE)'!Q139,'Estação 1 (BASE)'!Q127,'Estação 1 (BASE)'!Q115,'Estação 1 (BASE)'!Q103,'Estação 1 (BASE)'!Q91,'Estação 1 (BASE)'!Q79,'Estação 1 (BASE)'!Q67,'Estação 1 (BASE)'!Q55,'Estação 1 (BASE)'!Q43,'Estação 1 (BASE)'!Q31,)</f>
        <v>2.7589743589743594</v>
      </c>
      <c r="I31" s="12">
        <f>AVERAGE('Estação 1 (BASE)'!R475,'Estação 1 (BASE)'!R463,'Estação 1 (BASE)'!R451,'Estação 1 (BASE)'!R439,'Estação 1 (BASE)'!R427,'Estação 1 (BASE)'!R415,'Estação 1 (BASE)'!R403,'Estação 1 (BASE)'!R391,'Estação 1 (BASE)'!R379,'Estação 1 (BASE)'!R367,'Estação 1 (BASE)'!R355,'Estação 1 (BASE)'!R343,'Estação 1 (BASE)'!R331,'Estação 1 (BASE)'!R319,'Estação 1 (BASE)'!R307,'Estação 1 (BASE)'!R295,'Estação 1 (BASE)'!R283,'Estação 1 (BASE)'!R271,'Estação 1 (BASE)'!R259,'Estação 1 (BASE)'!R247,'Estação 1 (BASE)'!R235,'Estação 1 (BASE)'!R223,'Estação 1 (BASE)'!R211,'Estação 1 (BASE)'!R199,'Estação 1 (BASE)'!R187,'Estação 1 (BASE)'!R175,'Estação 1 (BASE)'!R163,'Estação 1 (BASE)'!R151,'Estação 1 (BASE)'!R139,'Estação 1 (BASE)'!R127,'Estação 1 (BASE)'!R115,'Estação 1 (BASE)'!R103,'Estação 1 (BASE)'!R91,'Estação 1 (BASE)'!R79,'Estação 1 (BASE)'!R67,'Estação 1 (BASE)'!R55,'Estação 1 (BASE)'!R43,'Estação 1 (BASE)'!R31,)</f>
        <v>4.3282051282051288</v>
      </c>
      <c r="J31" s="12">
        <f>AVERAGE('Estação 1 (BASE)'!S475,'Estação 1 (BASE)'!S463,'Estação 1 (BASE)'!S451,'Estação 1 (BASE)'!S439,'Estação 1 (BASE)'!S427,'Estação 1 (BASE)'!S415,'Estação 1 (BASE)'!S403,'Estação 1 (BASE)'!S391,'Estação 1 (BASE)'!S379,'Estação 1 (BASE)'!S367,'Estação 1 (BASE)'!S355,'Estação 1 (BASE)'!S343,'Estação 1 (BASE)'!S331,'Estação 1 (BASE)'!S319,'Estação 1 (BASE)'!S307,'Estação 1 (BASE)'!S295,'Estação 1 (BASE)'!S283,'Estação 1 (BASE)'!S271,'Estação 1 (BASE)'!S259,'Estação 1 (BASE)'!S247,'Estação 1 (BASE)'!S235,'Estação 1 (BASE)'!S223,'Estação 1 (BASE)'!S211,'Estação 1 (BASE)'!S199,'Estação 1 (BASE)'!S187,'Estação 1 (BASE)'!S175,'Estação 1 (BASE)'!S163,'Estação 1 (BASE)'!S151,'Estação 1 (BASE)'!S139,'Estação 1 (BASE)'!S127,'Estação 1 (BASE)'!S115,'Estação 1 (BASE)'!S103,'Estação 1 (BASE)'!S91,'Estação 1 (BASE)'!S79,'Estação 1 (BASE)'!S67,'Estação 1 (BASE)'!S55,'Estação 1 (BASE)'!S43,'Estação 1 (BASE)'!S31,)</f>
        <v>2.0974358974358971</v>
      </c>
      <c r="K31" s="12">
        <f>AVERAGE('Estação 1 (BASE)'!T475,'Estação 1 (BASE)'!T463,'Estação 1 (BASE)'!T451,'Estação 1 (BASE)'!T439,'Estação 1 (BASE)'!T427,'Estação 1 (BASE)'!T415,'Estação 1 (BASE)'!T403,'Estação 1 (BASE)'!T391,'Estação 1 (BASE)'!T379,'Estação 1 (BASE)'!T367,'Estação 1 (BASE)'!T355,'Estação 1 (BASE)'!T343,'Estação 1 (BASE)'!T331,'Estação 1 (BASE)'!T319,'Estação 1 (BASE)'!T307,'Estação 1 (BASE)'!T295,'Estação 1 (BASE)'!T283,'Estação 1 (BASE)'!T271,'Estação 1 (BASE)'!T259,'Estação 1 (BASE)'!T247,'Estação 1 (BASE)'!T235,'Estação 1 (BASE)'!T223,'Estação 1 (BASE)'!T211,'Estação 1 (BASE)'!T199,'Estação 1 (BASE)'!T187,'Estação 1 (BASE)'!T175,'Estação 1 (BASE)'!T163,'Estação 1 (BASE)'!T151,'Estação 1 (BASE)'!T139,'Estação 1 (BASE)'!T127,'Estação 1 (BASE)'!T115,'Estação 1 (BASE)'!T103,'Estação 1 (BASE)'!T91,'Estação 1 (BASE)'!T79,'Estação 1 (BASE)'!T67,'Estação 1 (BASE)'!T55,'Estação 1 (BASE)'!T43,'Estação 1 (BASE)'!T31,)</f>
        <v>3.9487179487179489</v>
      </c>
      <c r="L31" s="12">
        <f>AVERAGE('Estação 1 (BASE)'!U475,'Estação 1 (BASE)'!U463,'Estação 1 (BASE)'!U451,'Estação 1 (BASE)'!U439,'Estação 1 (BASE)'!U427,'Estação 1 (BASE)'!U415,'Estação 1 (BASE)'!U403,'Estação 1 (BASE)'!U391,'Estação 1 (BASE)'!U379,'Estação 1 (BASE)'!U367,'Estação 1 (BASE)'!U355,'Estação 1 (BASE)'!U343,'Estação 1 (BASE)'!U331,'Estação 1 (BASE)'!U319,'Estação 1 (BASE)'!U307,'Estação 1 (BASE)'!U295,'Estação 1 (BASE)'!U283,'Estação 1 (BASE)'!U271,'Estação 1 (BASE)'!U259,'Estação 1 (BASE)'!U247,'Estação 1 (BASE)'!U235,'Estação 1 (BASE)'!U223,'Estação 1 (BASE)'!U211,'Estação 1 (BASE)'!U199,'Estação 1 (BASE)'!U187,'Estação 1 (BASE)'!U175,'Estação 1 (BASE)'!U163,'Estação 1 (BASE)'!U151,'Estação 1 (BASE)'!U139,'Estação 1 (BASE)'!U127,'Estação 1 (BASE)'!U115,'Estação 1 (BASE)'!U103,'Estação 1 (BASE)'!U91,'Estação 1 (BASE)'!U79,'Estação 1 (BASE)'!U67,'Estação 1 (BASE)'!U55,'Estação 1 (BASE)'!U43,'Estação 1 (BASE)'!U31,)</f>
        <v>2.8384615384615386</v>
      </c>
      <c r="M31" s="12">
        <f>AVERAGE('Estação 1 (BASE)'!V475,'Estação 1 (BASE)'!V463,'Estação 1 (BASE)'!V451,'Estação 1 (BASE)'!V439,'Estação 1 (BASE)'!V427,'Estação 1 (BASE)'!V415,'Estação 1 (BASE)'!V403,'Estação 1 (BASE)'!V391,'Estação 1 (BASE)'!V379,'Estação 1 (BASE)'!V367,'Estação 1 (BASE)'!V355,'Estação 1 (BASE)'!V343,'Estação 1 (BASE)'!V331,'Estação 1 (BASE)'!V319,'Estação 1 (BASE)'!V307,'Estação 1 (BASE)'!V295,'Estação 1 (BASE)'!V283,'Estação 1 (BASE)'!V271,'Estação 1 (BASE)'!V259,'Estação 1 (BASE)'!V247,'Estação 1 (BASE)'!V235,'Estação 1 (BASE)'!V223,'Estação 1 (BASE)'!V211,'Estação 1 (BASE)'!V199,'Estação 1 (BASE)'!V187,'Estação 1 (BASE)'!V175,'Estação 1 (BASE)'!V163,'Estação 1 (BASE)'!V151,'Estação 1 (BASE)'!V139,'Estação 1 (BASE)'!V127,'Estação 1 (BASE)'!V115,'Estação 1 (BASE)'!V103,'Estação 1 (BASE)'!V91,'Estação 1 (BASE)'!V79,'Estação 1 (BASE)'!V67,'Estação 1 (BASE)'!V55,'Estação 1 (BASE)'!V43,'Estação 1 (BASE)'!V31,)</f>
        <v>4.0153846153846153</v>
      </c>
      <c r="N31" s="12">
        <f>AVERAGE('Estação 1 (BASE)'!W475,'Estação 1 (BASE)'!W463,'Estação 1 (BASE)'!W451,'Estação 1 (BASE)'!W439,'Estação 1 (BASE)'!W427,'Estação 1 (BASE)'!W415,'Estação 1 (BASE)'!W403,'Estação 1 (BASE)'!W391,'Estação 1 (BASE)'!W379,'Estação 1 (BASE)'!W367,'Estação 1 (BASE)'!W355,'Estação 1 (BASE)'!W343,'Estação 1 (BASE)'!W331,'Estação 1 (BASE)'!W319,'Estação 1 (BASE)'!W307,'Estação 1 (BASE)'!W295,'Estação 1 (BASE)'!W283,'Estação 1 (BASE)'!W271,'Estação 1 (BASE)'!W259,'Estação 1 (BASE)'!W247,'Estação 1 (BASE)'!W235,'Estação 1 (BASE)'!W223,'Estação 1 (BASE)'!W211,'Estação 1 (BASE)'!W199,'Estação 1 (BASE)'!W187,'Estação 1 (BASE)'!W175,'Estação 1 (BASE)'!W163,'Estação 1 (BASE)'!W151,'Estação 1 (BASE)'!W139,'Estação 1 (BASE)'!W127,'Estação 1 (BASE)'!W115,'Estação 1 (BASE)'!W103,'Estação 1 (BASE)'!W91,'Estação 1 (BASE)'!W79,'Estação 1 (BASE)'!W67,'Estação 1 (BASE)'!W55,'Estação 1 (BASE)'!W43,'Estação 1 (BASE)'!W31,)</f>
        <v>2.1794871794871793</v>
      </c>
      <c r="O31" s="12">
        <f>AVERAGE('Estação 1 (BASE)'!X475,'Estação 1 (BASE)'!X463,'Estação 1 (BASE)'!X451,'Estação 1 (BASE)'!X439,'Estação 1 (BASE)'!X427,'Estação 1 (BASE)'!X415,'Estação 1 (BASE)'!X403,'Estação 1 (BASE)'!X391,'Estação 1 (BASE)'!X379,'Estação 1 (BASE)'!X367,'Estação 1 (BASE)'!X355,'Estação 1 (BASE)'!X343,'Estação 1 (BASE)'!X331,'Estação 1 (BASE)'!X319,'Estação 1 (BASE)'!X307,'Estação 1 (BASE)'!X295,'Estação 1 (BASE)'!X283,'Estação 1 (BASE)'!X271,'Estação 1 (BASE)'!X259,'Estação 1 (BASE)'!X247,'Estação 1 (BASE)'!X235,'Estação 1 (BASE)'!X223,'Estação 1 (BASE)'!X211,'Estação 1 (BASE)'!X199,'Estação 1 (BASE)'!X187,'Estação 1 (BASE)'!X175,'Estação 1 (BASE)'!X163,'Estação 1 (BASE)'!X151,'Estação 1 (BASE)'!X139,'Estação 1 (BASE)'!X127,'Estação 1 (BASE)'!X115,'Estação 1 (BASE)'!X103,'Estação 1 (BASE)'!X91,'Estação 1 (BASE)'!X79,'Estação 1 (BASE)'!X67,'Estação 1 (BASE)'!X55,'Estação 1 (BASE)'!X43,'Estação 1 (BASE)'!X31,)</f>
        <v>3.0333333333333332</v>
      </c>
      <c r="P31" s="12">
        <f>AVERAGE('Estação 1 (BASE)'!Y475,'Estação 1 (BASE)'!Y463,'Estação 1 (BASE)'!Y451,'Estação 1 (BASE)'!Y439,'Estação 1 (BASE)'!Y427,'Estação 1 (BASE)'!Y415,'Estação 1 (BASE)'!Y403,'Estação 1 (BASE)'!Y391,'Estação 1 (BASE)'!Y379,'Estação 1 (BASE)'!Y367,'Estação 1 (BASE)'!Y355,'Estação 1 (BASE)'!Y343,'Estação 1 (BASE)'!Y331,'Estação 1 (BASE)'!Y319,'Estação 1 (BASE)'!Y307,'Estação 1 (BASE)'!Y295,'Estação 1 (BASE)'!Y283,'Estação 1 (BASE)'!Y271,'Estação 1 (BASE)'!Y259,'Estação 1 (BASE)'!Y247,'Estação 1 (BASE)'!Y235,'Estação 1 (BASE)'!Y223,'Estação 1 (BASE)'!Y211,'Estação 1 (BASE)'!Y199,'Estação 1 (BASE)'!Y187,'Estação 1 (BASE)'!Y175,'Estação 1 (BASE)'!Y163,'Estação 1 (BASE)'!Y151,'Estação 1 (BASE)'!Y139,'Estação 1 (BASE)'!Y127,'Estação 1 (BASE)'!Y115,'Estação 1 (BASE)'!Y103,'Estação 1 (BASE)'!Y91,'Estação 1 (BASE)'!Y79,'Estação 1 (BASE)'!Y67,'Estação 1 (BASE)'!Y55,'Estação 1 (BASE)'!Y43,'Estação 1 (BASE)'!Y31,)</f>
        <v>3.6794871794871793</v>
      </c>
      <c r="Q31" s="12">
        <f>AVERAGE('Estação 1 (BASE)'!Z475,'Estação 1 (BASE)'!Z463,'Estação 1 (BASE)'!Z451,'Estação 1 (BASE)'!Z439,'Estação 1 (BASE)'!Z427,'Estação 1 (BASE)'!Z415,'Estação 1 (BASE)'!Z403,'Estação 1 (BASE)'!Z391,'Estação 1 (BASE)'!Z379,'Estação 1 (BASE)'!Z367,'Estação 1 (BASE)'!Z355,'Estação 1 (BASE)'!Z343,'Estação 1 (BASE)'!Z331,'Estação 1 (BASE)'!Z319,'Estação 1 (BASE)'!Z307,'Estação 1 (BASE)'!Z295,'Estação 1 (BASE)'!Z283,'Estação 1 (BASE)'!Z271,'Estação 1 (BASE)'!Z259,'Estação 1 (BASE)'!Z247,'Estação 1 (BASE)'!Z235,'Estação 1 (BASE)'!Z223,'Estação 1 (BASE)'!Z211,'Estação 1 (BASE)'!Z199,'Estação 1 (BASE)'!Z187,'Estação 1 (BASE)'!Z175,'Estação 1 (BASE)'!Z163,'Estação 1 (BASE)'!Z151,'Estação 1 (BASE)'!Z139,'Estação 1 (BASE)'!Z127,'Estação 1 (BASE)'!Z115,'Estação 1 (BASE)'!Z103,'Estação 1 (BASE)'!Z91,'Estação 1 (BASE)'!Z79,'Estação 1 (BASE)'!Z67,'Estação 1 (BASE)'!Z55,'Estação 1 (BASE)'!Z43,'Estação 1 (BASE)'!Z31,)</f>
        <v>5.8923076923076918</v>
      </c>
      <c r="R31" s="12">
        <f>AVERAGE('Estação 1 (BASE)'!AA475,'Estação 1 (BASE)'!AA463,'Estação 1 (BASE)'!AA451,'Estação 1 (BASE)'!AA439,'Estação 1 (BASE)'!AA427,'Estação 1 (BASE)'!AA415,'Estação 1 (BASE)'!AA403,'Estação 1 (BASE)'!AA391,'Estação 1 (BASE)'!AA379,'Estação 1 (BASE)'!AA367,'Estação 1 (BASE)'!AA355,'Estação 1 (BASE)'!AA343,'Estação 1 (BASE)'!AA331,'Estação 1 (BASE)'!AA319,'Estação 1 (BASE)'!AA307,'Estação 1 (BASE)'!AA295,'Estação 1 (BASE)'!AA283,'Estação 1 (BASE)'!AA271,'Estação 1 (BASE)'!AA259,'Estação 1 (BASE)'!AA247,'Estação 1 (BASE)'!AA235,'Estação 1 (BASE)'!AA223,'Estação 1 (BASE)'!AA211,'Estação 1 (BASE)'!AA199,'Estação 1 (BASE)'!AA187,'Estação 1 (BASE)'!AA175,'Estação 1 (BASE)'!AA163,'Estação 1 (BASE)'!AA151,'Estação 1 (BASE)'!AA139,'Estação 1 (BASE)'!AA127,'Estação 1 (BASE)'!AA115,'Estação 1 (BASE)'!AA103,'Estação 1 (BASE)'!AA91,'Estação 1 (BASE)'!AA79,'Estação 1 (BASE)'!AA67,'Estação 1 (BASE)'!AA55,'Estação 1 (BASE)'!AA43,'Estação 1 (BASE)'!AA31,)</f>
        <v>3.7564102564102564</v>
      </c>
      <c r="S31" s="12">
        <f>AVERAGE('Estação 1 (BASE)'!AB475,'Estação 1 (BASE)'!AB463,'Estação 1 (BASE)'!AB451,'Estação 1 (BASE)'!AB439,'Estação 1 (BASE)'!AB427,'Estação 1 (BASE)'!AB415,'Estação 1 (BASE)'!AB403,'Estação 1 (BASE)'!AB391,'Estação 1 (BASE)'!AB379,'Estação 1 (BASE)'!AB367,'Estação 1 (BASE)'!AB355,'Estação 1 (BASE)'!AB343,'Estação 1 (BASE)'!AB331,'Estação 1 (BASE)'!AB319,'Estação 1 (BASE)'!AB307,'Estação 1 (BASE)'!AB295,'Estação 1 (BASE)'!AB283,'Estação 1 (BASE)'!AB271,'Estação 1 (BASE)'!AB259,'Estação 1 (BASE)'!AB247,'Estação 1 (BASE)'!AB235,'Estação 1 (BASE)'!AB223,'Estação 1 (BASE)'!AB211,'Estação 1 (BASE)'!AB199,'Estação 1 (BASE)'!AB187,'Estação 1 (BASE)'!AB175,'Estação 1 (BASE)'!AB163,'Estação 1 (BASE)'!AB151,'Estação 1 (BASE)'!AB139,'Estação 1 (BASE)'!AB127,'Estação 1 (BASE)'!AB115,'Estação 1 (BASE)'!AB103,'Estação 1 (BASE)'!AB91,'Estação 1 (BASE)'!AB79,'Estação 1 (BASE)'!AB67,'Estação 1 (BASE)'!AB55,'Estação 1 (BASE)'!AB43,'Estação 1 (BASE)'!AB31,)</f>
        <v>3.8205128205128198</v>
      </c>
      <c r="T31" s="12">
        <f>AVERAGE('Estação 1 (BASE)'!AC475,'Estação 1 (BASE)'!AC463,'Estação 1 (BASE)'!AC451,'Estação 1 (BASE)'!AC439,'Estação 1 (BASE)'!AC427,'Estação 1 (BASE)'!AC415,'Estação 1 (BASE)'!AC403,'Estação 1 (BASE)'!AC391,'Estação 1 (BASE)'!AC379,'Estação 1 (BASE)'!AC367,'Estação 1 (BASE)'!AC355,'Estação 1 (BASE)'!AC343,'Estação 1 (BASE)'!AC331,'Estação 1 (BASE)'!AC319,'Estação 1 (BASE)'!AC307,'Estação 1 (BASE)'!AC295,'Estação 1 (BASE)'!AC283,'Estação 1 (BASE)'!AC271,'Estação 1 (BASE)'!AC259,'Estação 1 (BASE)'!AC247,'Estação 1 (BASE)'!AC235,'Estação 1 (BASE)'!AC223,'Estação 1 (BASE)'!AC211,'Estação 1 (BASE)'!AC199,'Estação 1 (BASE)'!AC187,'Estação 1 (BASE)'!AC175,'Estação 1 (BASE)'!AC163,'Estação 1 (BASE)'!AC151,'Estação 1 (BASE)'!AC139,'Estação 1 (BASE)'!AC127,'Estação 1 (BASE)'!AC115,'Estação 1 (BASE)'!AC103,'Estação 1 (BASE)'!AC91,'Estação 1 (BASE)'!AC79,'Estação 1 (BASE)'!AC67,'Estação 1 (BASE)'!AC55,'Estação 1 (BASE)'!AC43,'Estação 1 (BASE)'!AC31,)</f>
        <v>3.6230769230769235</v>
      </c>
      <c r="U31" s="12">
        <f>AVERAGE('Estação 1 (BASE)'!AD475,'Estação 1 (BASE)'!AD463,'Estação 1 (BASE)'!AD451,'Estação 1 (BASE)'!AD439,'Estação 1 (BASE)'!AD427,'Estação 1 (BASE)'!AD415,'Estação 1 (BASE)'!AD403,'Estação 1 (BASE)'!AD391,'Estação 1 (BASE)'!AD379,'Estação 1 (BASE)'!AD367,'Estação 1 (BASE)'!AD355,'Estação 1 (BASE)'!AD343,'Estação 1 (BASE)'!AD331,'Estação 1 (BASE)'!AD319,'Estação 1 (BASE)'!AD307,'Estação 1 (BASE)'!AD295,'Estação 1 (BASE)'!AD283,'Estação 1 (BASE)'!AD271,'Estação 1 (BASE)'!AD259,'Estação 1 (BASE)'!AD247,'Estação 1 (BASE)'!AD235,'Estação 1 (BASE)'!AD223,'Estação 1 (BASE)'!AD211,'Estação 1 (BASE)'!AD199,'Estação 1 (BASE)'!AD187,'Estação 1 (BASE)'!AD175,'Estação 1 (BASE)'!AD163,'Estação 1 (BASE)'!AD151,'Estação 1 (BASE)'!AD139,'Estação 1 (BASE)'!AD127,'Estação 1 (BASE)'!AD115,'Estação 1 (BASE)'!AD103,'Estação 1 (BASE)'!AD91,'Estação 1 (BASE)'!AD79,'Estação 1 (BASE)'!AD67,'Estação 1 (BASE)'!AD55,'Estação 1 (BASE)'!AD43,'Estação 1 (BASE)'!AD31,)</f>
        <v>2.4615384615384612</v>
      </c>
      <c r="V31" s="12">
        <f>AVERAGE('Estação 1 (BASE)'!AE475,'Estação 1 (BASE)'!AE463,'Estação 1 (BASE)'!AE451,'Estação 1 (BASE)'!AE439,'Estação 1 (BASE)'!AE427,'Estação 1 (BASE)'!AE415,'Estação 1 (BASE)'!AE403,'Estação 1 (BASE)'!AE391,'Estação 1 (BASE)'!AE379,'Estação 1 (BASE)'!AE367,'Estação 1 (BASE)'!AE355,'Estação 1 (BASE)'!AE343,'Estação 1 (BASE)'!AE331,'Estação 1 (BASE)'!AE319,'Estação 1 (BASE)'!AE307,'Estação 1 (BASE)'!AE295,'Estação 1 (BASE)'!AE283,'Estação 1 (BASE)'!AE271,'Estação 1 (BASE)'!AE259,'Estação 1 (BASE)'!AE247,'Estação 1 (BASE)'!AE235,'Estação 1 (BASE)'!AE223,'Estação 1 (BASE)'!AE211,'Estação 1 (BASE)'!AE199,'Estação 1 (BASE)'!AE187,'Estação 1 (BASE)'!AE175,'Estação 1 (BASE)'!AE163,'Estação 1 (BASE)'!AE151,'Estação 1 (BASE)'!AE139,'Estação 1 (BASE)'!AE127,'Estação 1 (BASE)'!AE115,'Estação 1 (BASE)'!AE103,'Estação 1 (BASE)'!AE91,'Estação 1 (BASE)'!AE79,'Estação 1 (BASE)'!AE67,'Estação 1 (BASE)'!AE55,'Estação 1 (BASE)'!AE43,'Estação 1 (BASE)'!AE31,)</f>
        <v>3.9564102564102566</v>
      </c>
      <c r="W31" s="12">
        <f>AVERAGE('Estação 1 (BASE)'!AF475,'Estação 1 (BASE)'!AF463,'Estação 1 (BASE)'!AF451,'Estação 1 (BASE)'!AF439,'Estação 1 (BASE)'!AF427,'Estação 1 (BASE)'!AF415,'Estação 1 (BASE)'!AF403,'Estação 1 (BASE)'!AF391,'Estação 1 (BASE)'!AF379,'Estação 1 (BASE)'!AF367,'Estação 1 (BASE)'!AF355,'Estação 1 (BASE)'!AF343,'Estação 1 (BASE)'!AF331,'Estação 1 (BASE)'!AF319,'Estação 1 (BASE)'!AF307,'Estação 1 (BASE)'!AF295,'Estação 1 (BASE)'!AF283,'Estação 1 (BASE)'!AF271,'Estação 1 (BASE)'!AF259,'Estação 1 (BASE)'!AF247,'Estação 1 (BASE)'!AF235,'Estação 1 (BASE)'!AF223,'Estação 1 (BASE)'!AF211,'Estação 1 (BASE)'!AF199,'Estação 1 (BASE)'!AF187,'Estação 1 (BASE)'!AF175,'Estação 1 (BASE)'!AF163,'Estação 1 (BASE)'!AF151,'Estação 1 (BASE)'!AF139,'Estação 1 (BASE)'!AF127,'Estação 1 (BASE)'!AF115,'Estação 1 (BASE)'!AF103,'Estação 1 (BASE)'!AF91,'Estação 1 (BASE)'!AF79,'Estação 1 (BASE)'!AF67,'Estação 1 (BASE)'!AF55,'Estação 1 (BASE)'!AF43,'Estação 1 (BASE)'!AF31,)</f>
        <v>2.5333333333333337</v>
      </c>
      <c r="X31" s="12">
        <f>AVERAGE('Estação 1 (BASE)'!AG475,'Estação 1 (BASE)'!AG463,'Estação 1 (BASE)'!AG451,'Estação 1 (BASE)'!AG439,'Estação 1 (BASE)'!AG427,'Estação 1 (BASE)'!AG415,'Estação 1 (BASE)'!AG403,'Estação 1 (BASE)'!AG391,'Estação 1 (BASE)'!AG379,'Estação 1 (BASE)'!AG367,'Estação 1 (BASE)'!AG355,'Estação 1 (BASE)'!AG343,'Estação 1 (BASE)'!AG331,'Estação 1 (BASE)'!AG319,'Estação 1 (BASE)'!AG307,'Estação 1 (BASE)'!AG295,'Estação 1 (BASE)'!AG283,'Estação 1 (BASE)'!AG271,'Estação 1 (BASE)'!AG259,'Estação 1 (BASE)'!AG247,'Estação 1 (BASE)'!AG235,'Estação 1 (BASE)'!AG223,'Estação 1 (BASE)'!AG211,'Estação 1 (BASE)'!AG199,'Estação 1 (BASE)'!AG187,'Estação 1 (BASE)'!AG175,'Estação 1 (BASE)'!AG163,'Estação 1 (BASE)'!AG151,'Estação 1 (BASE)'!AG139,'Estação 1 (BASE)'!AG127,'Estação 1 (BASE)'!AG115,'Estação 1 (BASE)'!AG103,'Estação 1 (BASE)'!AG91,'Estação 1 (BASE)'!AG79,'Estação 1 (BASE)'!AG67,'Estação 1 (BASE)'!AG55,'Estação 1 (BASE)'!AG43,'Estação 1 (BASE)'!AG31,)</f>
        <v>1.3564102564102565</v>
      </c>
      <c r="Y31" s="12">
        <f>AVERAGE('Estação 1 (BASE)'!AH475,'Estação 1 (BASE)'!AH463,'Estação 1 (BASE)'!AH451,'Estação 1 (BASE)'!AH439,'Estação 1 (BASE)'!AH427,'Estação 1 (BASE)'!AH415,'Estação 1 (BASE)'!AH403,'Estação 1 (BASE)'!AH391,'Estação 1 (BASE)'!AH379,'Estação 1 (BASE)'!AH367,'Estação 1 (BASE)'!AH355,'Estação 1 (BASE)'!AH343,'Estação 1 (BASE)'!AH331,'Estação 1 (BASE)'!AH319,'Estação 1 (BASE)'!AH307,'Estação 1 (BASE)'!AH295,'Estação 1 (BASE)'!AH283,'Estação 1 (BASE)'!AH271,'Estação 1 (BASE)'!AH259,'Estação 1 (BASE)'!AH247,'Estação 1 (BASE)'!AH235,'Estação 1 (BASE)'!AH223,'Estação 1 (BASE)'!AH211,'Estação 1 (BASE)'!AH199,'Estação 1 (BASE)'!AH187,'Estação 1 (BASE)'!AH175,'Estação 1 (BASE)'!AH163,'Estação 1 (BASE)'!AH151,'Estação 1 (BASE)'!AH139,'Estação 1 (BASE)'!AH127,'Estação 1 (BASE)'!AH115,'Estação 1 (BASE)'!AH103,'Estação 1 (BASE)'!AH91,'Estação 1 (BASE)'!AH79,'Estação 1 (BASE)'!AH67,'Estação 1 (BASE)'!AH55,'Estação 1 (BASE)'!AH43,'Estação 1 (BASE)'!AH31,)</f>
        <v>3.4179487179487174</v>
      </c>
      <c r="Z31" s="12">
        <f>AVERAGE('Estação 1 (BASE)'!AI475,'Estação 1 (BASE)'!AI463,'Estação 1 (BASE)'!AI451,'Estação 1 (BASE)'!AI439,'Estação 1 (BASE)'!AI427,'Estação 1 (BASE)'!AI415,'Estação 1 (BASE)'!AI403,'Estação 1 (BASE)'!AI391,'Estação 1 (BASE)'!AI379,'Estação 1 (BASE)'!AI367,'Estação 1 (BASE)'!AI355,'Estação 1 (BASE)'!AI343,'Estação 1 (BASE)'!AI331,'Estação 1 (BASE)'!AI319,'Estação 1 (BASE)'!AI307,'Estação 1 (BASE)'!AI295,'Estação 1 (BASE)'!AI283,'Estação 1 (BASE)'!AI271,'Estação 1 (BASE)'!AI259,'Estação 1 (BASE)'!AI247,'Estação 1 (BASE)'!AI235,'Estação 1 (BASE)'!AI223,'Estação 1 (BASE)'!AI211,'Estação 1 (BASE)'!AI199,'Estação 1 (BASE)'!AI187,'Estação 1 (BASE)'!AI175,'Estação 1 (BASE)'!AI163,'Estação 1 (BASE)'!AI151,'Estação 1 (BASE)'!AI139,'Estação 1 (BASE)'!AI127,'Estação 1 (BASE)'!AI115,'Estação 1 (BASE)'!AI103,'Estação 1 (BASE)'!AI91,'Estação 1 (BASE)'!AI79,'Estação 1 (BASE)'!AI67,'Estação 1 (BASE)'!AI55,'Estação 1 (BASE)'!AI43,'Estação 1 (BASE)'!AI31,)</f>
        <v>2.6230769230769231</v>
      </c>
      <c r="AA31" s="12">
        <f>AVERAGE('Estação 1 (BASE)'!AJ475,'Estação 1 (BASE)'!AJ463,'Estação 1 (BASE)'!AJ451,'Estação 1 (BASE)'!AJ439,'Estação 1 (BASE)'!AJ427,'Estação 1 (BASE)'!AJ415,'Estação 1 (BASE)'!AJ403,'Estação 1 (BASE)'!AJ391,'Estação 1 (BASE)'!AJ379,'Estação 1 (BASE)'!AJ367,'Estação 1 (BASE)'!AJ355,'Estação 1 (BASE)'!AJ343,'Estação 1 (BASE)'!AJ331,'Estação 1 (BASE)'!AJ319,'Estação 1 (BASE)'!AJ307,'Estação 1 (BASE)'!AJ295,'Estação 1 (BASE)'!AJ283,'Estação 1 (BASE)'!AJ271,'Estação 1 (BASE)'!AJ259,'Estação 1 (BASE)'!AJ247,'Estação 1 (BASE)'!AJ235,'Estação 1 (BASE)'!AJ223,'Estação 1 (BASE)'!AJ211,'Estação 1 (BASE)'!AJ199,'Estação 1 (BASE)'!AJ187,'Estação 1 (BASE)'!AJ175,'Estação 1 (BASE)'!AJ163,'Estação 1 (BASE)'!AJ151,'Estação 1 (BASE)'!AJ139,'Estação 1 (BASE)'!AJ127,'Estação 1 (BASE)'!AJ115,'Estação 1 (BASE)'!AJ103,'Estação 1 (BASE)'!AJ91,'Estação 1 (BASE)'!AJ79,'Estação 1 (BASE)'!AJ67,'Estação 1 (BASE)'!AJ55,'Estação 1 (BASE)'!AJ43,'Estação 1 (BASE)'!AJ31,)</f>
        <v>3.6564102564102563</v>
      </c>
      <c r="AB31" s="12">
        <f>AVERAGE('Estação 1 (BASE)'!AK475,'Estação 1 (BASE)'!AK463,'Estação 1 (BASE)'!AK451,'Estação 1 (BASE)'!AK439,'Estação 1 (BASE)'!AK427,'Estação 1 (BASE)'!AK415,'Estação 1 (BASE)'!AK403,'Estação 1 (BASE)'!AK391,'Estação 1 (BASE)'!AK379,'Estação 1 (BASE)'!AK367,'Estação 1 (BASE)'!AK355,'Estação 1 (BASE)'!AK343,'Estação 1 (BASE)'!AK331,'Estação 1 (BASE)'!AK319,'Estação 1 (BASE)'!AK307,'Estação 1 (BASE)'!AK295,'Estação 1 (BASE)'!AK283,'Estação 1 (BASE)'!AK271,'Estação 1 (BASE)'!AK259,'Estação 1 (BASE)'!AK247,'Estação 1 (BASE)'!AK235,'Estação 1 (BASE)'!AK223,'Estação 1 (BASE)'!AK211,'Estação 1 (BASE)'!AK199,'Estação 1 (BASE)'!AK187,'Estação 1 (BASE)'!AK175,'Estação 1 (BASE)'!AK163,'Estação 1 (BASE)'!AK151,'Estação 1 (BASE)'!AK139,'Estação 1 (BASE)'!AK127,'Estação 1 (BASE)'!AK115,'Estação 1 (BASE)'!AK103,'Estação 1 (BASE)'!AK91,'Estação 1 (BASE)'!AK79,'Estação 1 (BASE)'!AK67,'Estação 1 (BASE)'!AK55,'Estação 1 (BASE)'!AK43,'Estação 1 (BASE)'!AK31,)</f>
        <v>3.9025641025641025</v>
      </c>
      <c r="AC31" s="12">
        <f>AVERAGE('Estação 1 (BASE)'!AL475,'Estação 1 (BASE)'!AL463,'Estação 1 (BASE)'!AL451,'Estação 1 (BASE)'!AL439,'Estação 1 (BASE)'!AL427,'Estação 1 (BASE)'!AL415,'Estação 1 (BASE)'!AL403,'Estação 1 (BASE)'!AL391,'Estação 1 (BASE)'!AL379,'Estação 1 (BASE)'!AL367,'Estação 1 (BASE)'!AL355,'Estação 1 (BASE)'!AL343,'Estação 1 (BASE)'!AL331,'Estação 1 (BASE)'!AL319,'Estação 1 (BASE)'!AL307,'Estação 1 (BASE)'!AL295,'Estação 1 (BASE)'!AL283,'Estação 1 (BASE)'!AL271,'Estação 1 (BASE)'!AL259,'Estação 1 (BASE)'!AL247,'Estação 1 (BASE)'!AL235,'Estação 1 (BASE)'!AL223,'Estação 1 (BASE)'!AL211,'Estação 1 (BASE)'!AL199,'Estação 1 (BASE)'!AL187,'Estação 1 (BASE)'!AL175,'Estação 1 (BASE)'!AL163,'Estação 1 (BASE)'!AL151,'Estação 1 (BASE)'!AL139,'Estação 1 (BASE)'!AL127,'Estação 1 (BASE)'!AL115,'Estação 1 (BASE)'!AL103,'Estação 1 (BASE)'!AL91,'Estação 1 (BASE)'!AL79,'Estação 1 (BASE)'!AL67,'Estação 1 (BASE)'!AL55,'Estação 1 (BASE)'!AL43,'Estação 1 (BASE)'!AL31,)</f>
        <v>5.425641025641025</v>
      </c>
      <c r="AD31" s="12">
        <f>AVERAGE('Estação 1 (BASE)'!AM475,'Estação 1 (BASE)'!AM463,'Estação 1 (BASE)'!AM451,'Estação 1 (BASE)'!AM439,'Estação 1 (BASE)'!AM427,'Estação 1 (BASE)'!AM415,'Estação 1 (BASE)'!AM403,'Estação 1 (BASE)'!AM391,'Estação 1 (BASE)'!AM379,'Estação 1 (BASE)'!AM367,'Estação 1 (BASE)'!AM355,'Estação 1 (BASE)'!AM343,'Estação 1 (BASE)'!AM331,'Estação 1 (BASE)'!AM319,'Estação 1 (BASE)'!AM307,'Estação 1 (BASE)'!AM295,'Estação 1 (BASE)'!AM283,'Estação 1 (BASE)'!AM271,'Estação 1 (BASE)'!AM259,'Estação 1 (BASE)'!AM247,'Estação 1 (BASE)'!AM235,'Estação 1 (BASE)'!AM223,'Estação 1 (BASE)'!AM211,'Estação 1 (BASE)'!AM199,'Estação 1 (BASE)'!AM187,'Estação 1 (BASE)'!AM175,'Estação 1 (BASE)'!AM163,'Estação 1 (BASE)'!AM151,'Estação 1 (BASE)'!AM139,'Estação 1 (BASE)'!AM127,'Estação 1 (BASE)'!AM115,'Estação 1 (BASE)'!AM103,'Estação 1 (BASE)'!AM91,'Estação 1 (BASE)'!AM79,'Estação 1 (BASE)'!AM67,'Estação 1 (BASE)'!AM55,'Estação 1 (BASE)'!AM43,'Estação 1 (BASE)'!AM31,)</f>
        <v>4.3256410256410254</v>
      </c>
      <c r="AE31" s="12">
        <f>AVERAGE('Estação 1 (BASE)'!AN475,'Estação 1 (BASE)'!AN463,'Estação 1 (BASE)'!AN451,'Estação 1 (BASE)'!AN439,'Estação 1 (BASE)'!AN427,'Estação 1 (BASE)'!AN415,'Estação 1 (BASE)'!AN403,'Estação 1 (BASE)'!AN391,'Estação 1 (BASE)'!AN379,'Estação 1 (BASE)'!AN367,'Estação 1 (BASE)'!AN355,'Estação 1 (BASE)'!AN343,'Estação 1 (BASE)'!AN331,'Estação 1 (BASE)'!AN319,'Estação 1 (BASE)'!AN307,'Estação 1 (BASE)'!AN295,'Estação 1 (BASE)'!AN283,'Estação 1 (BASE)'!AN271,'Estação 1 (BASE)'!AN259,'Estação 1 (BASE)'!AN247,'Estação 1 (BASE)'!AN235,'Estação 1 (BASE)'!AN223,'Estação 1 (BASE)'!AN211,'Estação 1 (BASE)'!AN199,'Estação 1 (BASE)'!AN187,'Estação 1 (BASE)'!AN175,'Estação 1 (BASE)'!AN163,'Estação 1 (BASE)'!AN151,'Estação 1 (BASE)'!AN139,'Estação 1 (BASE)'!AN127,'Estação 1 (BASE)'!AN115,'Estação 1 (BASE)'!AN103,'Estação 1 (BASE)'!AN91,'Estação 1 (BASE)'!AN79,'Estação 1 (BASE)'!AN67,'Estação 1 (BASE)'!AN55,'Estação 1 (BASE)'!AN43,'Estação 1 (BASE)'!AN31,)</f>
        <v>2.9256410256410259</v>
      </c>
      <c r="AF31" s="12">
        <f>AVERAGE('Estação 1 (BASE)'!AO475,'Estação 1 (BASE)'!AO463,'Estação 1 (BASE)'!AO451,'Estação 1 (BASE)'!AO439,'Estação 1 (BASE)'!AO427,'Estação 1 (BASE)'!AO415,'Estação 1 (BASE)'!AO403,'Estação 1 (BASE)'!AO391,'Estação 1 (BASE)'!AO379,'Estação 1 (BASE)'!AO367,'Estação 1 (BASE)'!AO355,'Estação 1 (BASE)'!AO343,'Estação 1 (BASE)'!AO331,'Estação 1 (BASE)'!AO319,'Estação 1 (BASE)'!AO307,'Estação 1 (BASE)'!AO295,'Estação 1 (BASE)'!AO283,'Estação 1 (BASE)'!AO271,'Estação 1 (BASE)'!AO259,'Estação 1 (BASE)'!AO247,'Estação 1 (BASE)'!AO235,'Estação 1 (BASE)'!AO223,'Estação 1 (BASE)'!AO211,'Estação 1 (BASE)'!AO199,'Estação 1 (BASE)'!AO187,'Estação 1 (BASE)'!AO175,'Estação 1 (BASE)'!AO163,'Estação 1 (BASE)'!AO151,'Estação 1 (BASE)'!AO139,'Estação 1 (BASE)'!AO127,'Estação 1 (BASE)'!AO115,'Estação 1 (BASE)'!AO103,'Estação 1 (BASE)'!AO91,'Estação 1 (BASE)'!AO79,'Estação 1 (BASE)'!AO67,'Estação 1 (BASE)'!AO55,'Estação 1 (BASE)'!AO43,'Estação 1 (BASE)'!AO31,)</f>
        <v>3.0512820512820515</v>
      </c>
      <c r="AG31" s="12">
        <f>AVERAGE('Estação 1 (BASE)'!AP475,'Estação 1 (BASE)'!AP463,'Estação 1 (BASE)'!AP451,'Estação 1 (BASE)'!AP439,'Estação 1 (BASE)'!AP427,'Estação 1 (BASE)'!AP415,'Estação 1 (BASE)'!AP403,'Estação 1 (BASE)'!AP391,'Estação 1 (BASE)'!AP379,'Estação 1 (BASE)'!AP367,'Estação 1 (BASE)'!AP355,'Estação 1 (BASE)'!AP343,'Estação 1 (BASE)'!AP331,'Estação 1 (BASE)'!AP319,'Estação 1 (BASE)'!AP307,'Estação 1 (BASE)'!AP295,'Estação 1 (BASE)'!AP283,'Estação 1 (BASE)'!AP271,'Estação 1 (BASE)'!AP259,'Estação 1 (BASE)'!AP247,'Estação 1 (BASE)'!AP235,'Estação 1 (BASE)'!AP223,'Estação 1 (BASE)'!AP211,'Estação 1 (BASE)'!AP199,'Estação 1 (BASE)'!AP187,'Estação 1 (BASE)'!AP175,'Estação 1 (BASE)'!AP163,'Estação 1 (BASE)'!AP151,'Estação 1 (BASE)'!AP139,'Estação 1 (BASE)'!AP127,'Estação 1 (BASE)'!AP115,'Estação 1 (BASE)'!AP103,'Estação 1 (BASE)'!AP91,'Estação 1 (BASE)'!AP79,'Estação 1 (BASE)'!AP67,'Estação 1 (BASE)'!AP55,'Estação 1 (BASE)'!AP43,'Estação 1 (BASE)'!AP31,)</f>
        <v>2.3974358974358969</v>
      </c>
      <c r="AH31" s="12">
        <f>AVERAGE('Estação 1 (BASE)'!AQ475,'Estação 1 (BASE)'!AQ463,'Estação 1 (BASE)'!AQ451,'Estação 1 (BASE)'!AQ439,'Estação 1 (BASE)'!AQ427,'Estação 1 (BASE)'!AQ415,'Estação 1 (BASE)'!AQ403,'Estação 1 (BASE)'!AQ391,'Estação 1 (BASE)'!AQ379,'Estação 1 (BASE)'!AQ367,'Estação 1 (BASE)'!AQ355,'Estação 1 (BASE)'!AQ343,'Estação 1 (BASE)'!AQ331,'Estação 1 (BASE)'!AQ319,'Estação 1 (BASE)'!AQ307,'Estação 1 (BASE)'!AQ295,'Estação 1 (BASE)'!AQ283,'Estação 1 (BASE)'!AQ271,'Estação 1 (BASE)'!AQ259,'Estação 1 (BASE)'!AQ247,'Estação 1 (BASE)'!AQ235,'Estação 1 (BASE)'!AQ223,'Estação 1 (BASE)'!AQ211,'Estação 1 (BASE)'!AQ199,'Estação 1 (BASE)'!AQ187,'Estação 1 (BASE)'!AQ175,'Estação 1 (BASE)'!AQ163,'Estação 1 (BASE)'!AQ151,'Estação 1 (BASE)'!AQ139,'Estação 1 (BASE)'!AQ127,'Estação 1 (BASE)'!AQ115,'Estação 1 (BASE)'!AQ103,'Estação 1 (BASE)'!AQ91,'Estação 1 (BASE)'!AQ79,'Estação 1 (BASE)'!AQ67,'Estação 1 (BASE)'!AQ55,'Estação 1 (BASE)'!AQ43,'Estação 1 (BASE)'!AQ31,)</f>
        <v>5.4461538461538463</v>
      </c>
      <c r="AI31" s="19"/>
    </row>
    <row r="32" spans="4:35" x14ac:dyDescent="0.25">
      <c r="D32" s="56" t="s">
        <v>104</v>
      </c>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row>
    <row r="33" spans="4:35" x14ac:dyDescent="0.25">
      <c r="D33" s="11" t="s">
        <v>11</v>
      </c>
      <c r="E33" s="13">
        <v>41609</v>
      </c>
      <c r="F33" s="13">
        <v>41610</v>
      </c>
      <c r="G33" s="13">
        <v>41611</v>
      </c>
      <c r="H33" s="13">
        <v>41612</v>
      </c>
      <c r="I33" s="13">
        <v>41613</v>
      </c>
      <c r="J33" s="13">
        <v>41614</v>
      </c>
      <c r="K33" s="13">
        <v>41615</v>
      </c>
      <c r="L33" s="13">
        <v>41616</v>
      </c>
      <c r="M33" s="13">
        <v>41617</v>
      </c>
      <c r="N33" s="13">
        <v>41618</v>
      </c>
      <c r="O33" s="13">
        <v>41619</v>
      </c>
      <c r="P33" s="13">
        <v>41620</v>
      </c>
      <c r="Q33" s="13">
        <v>41621</v>
      </c>
      <c r="R33" s="13">
        <v>41622</v>
      </c>
      <c r="S33" s="13">
        <v>41623</v>
      </c>
      <c r="T33" s="13">
        <v>41624</v>
      </c>
      <c r="U33" s="13">
        <v>41625</v>
      </c>
      <c r="V33" s="13">
        <v>41626</v>
      </c>
      <c r="W33" s="13">
        <v>41627</v>
      </c>
      <c r="X33" s="13">
        <v>41628</v>
      </c>
      <c r="Y33" s="13">
        <v>41629</v>
      </c>
      <c r="Z33" s="13">
        <v>41630</v>
      </c>
      <c r="AA33" s="13">
        <v>41631</v>
      </c>
      <c r="AB33" s="13">
        <v>41632</v>
      </c>
      <c r="AC33" s="13">
        <v>41633</v>
      </c>
      <c r="AD33" s="13">
        <v>41634</v>
      </c>
      <c r="AE33" s="13">
        <v>41635</v>
      </c>
      <c r="AF33" s="13">
        <v>41636</v>
      </c>
      <c r="AG33" s="13">
        <v>41637</v>
      </c>
      <c r="AH33" s="13">
        <v>41638</v>
      </c>
      <c r="AI33" s="13">
        <v>41639</v>
      </c>
    </row>
    <row r="34" spans="4:35" x14ac:dyDescent="0.25">
      <c r="D34" s="11" t="s">
        <v>90</v>
      </c>
      <c r="E34" s="12">
        <f>AVERAGE('Estação 1 (BASE)'!N476,'Estação 1 (BASE)'!N464,'Estação 1 (BASE)'!N452,'Estação 1 (BASE)'!N440,'Estação 1 (BASE)'!N428,'Estação 1 (BASE)'!N416,'Estação 1 (BASE)'!N404,'Estação 1 (BASE)'!N392,'Estação 1 (BASE)'!N380,'Estação 1 (BASE)'!N368,'Estação 1 (BASE)'!N356,'Estação 1 (BASE)'!N344,'Estação 1 (BASE)'!N332,'Estação 1 (BASE)'!N320,'Estação 1 (BASE)'!N308,'Estação 1 (BASE)'!N296,'Estação 1 (BASE)'!N284,'Estação 1 (BASE)'!N272,'Estação 1 (BASE)'!N260,'Estação 1 (BASE)'!N248,'Estação 1 (BASE)'!N236,'Estação 1 (BASE)'!N224,'Estação 1 (BASE)'!N212,'Estação 1 (BASE)'!N200,'Estação 1 (BASE)'!N188,'Estação 1 (BASE)'!N176,'Estação 1 (BASE)'!N164,'Estação 1 (BASE)'!N152,'Estação 1 (BASE)'!N140,'Estação 1 (BASE)'!N128,'Estação 1 (BASE)'!N116,'Estação 1 (BASE)'!N104,'Estação 1 (BASE)'!N92,'Estação 1 (BASE)'!N80,'Estação 1 (BASE)'!N68,'Estação 1 (BASE)'!N56,'Estação 1 (BASE)'!N44,'Estação 1 (BASE)'!N32,)</f>
        <v>5.6</v>
      </c>
      <c r="F34" s="12">
        <f>AVERAGE('Estação 1 (BASE)'!O476,'Estação 1 (BASE)'!O464,'Estação 1 (BASE)'!O452,'Estação 1 (BASE)'!O440,'Estação 1 (BASE)'!O428,'Estação 1 (BASE)'!O416,'Estação 1 (BASE)'!O404,'Estação 1 (BASE)'!O392,'Estação 1 (BASE)'!O380,'Estação 1 (BASE)'!O368,'Estação 1 (BASE)'!O356,'Estação 1 (BASE)'!O344,'Estação 1 (BASE)'!O332,'Estação 1 (BASE)'!O320,'Estação 1 (BASE)'!O308,'Estação 1 (BASE)'!O296,'Estação 1 (BASE)'!O284,'Estação 1 (BASE)'!O272,'Estação 1 (BASE)'!O260,'Estação 1 (BASE)'!O248,'Estação 1 (BASE)'!O236,'Estação 1 (BASE)'!O224,'Estação 1 (BASE)'!O212,'Estação 1 (BASE)'!O200,'Estação 1 (BASE)'!O188,'Estação 1 (BASE)'!O176,'Estação 1 (BASE)'!O164,'Estação 1 (BASE)'!O152,'Estação 1 (BASE)'!O140,'Estação 1 (BASE)'!O128,'Estação 1 (BASE)'!O116,'Estação 1 (BASE)'!O104,'Estação 1 (BASE)'!O92,'Estação 1 (BASE)'!O80,'Estação 1 (BASE)'!O68,'Estação 1 (BASE)'!O56,'Estação 1 (BASE)'!O44,'Estação 1 (BASE)'!O32,)</f>
        <v>4.2179487179487181</v>
      </c>
      <c r="G34" s="12">
        <f>AVERAGE('Estação 1 (BASE)'!P476,'Estação 1 (BASE)'!P464,'Estação 1 (BASE)'!P452,'Estação 1 (BASE)'!P440,'Estação 1 (BASE)'!P428,'Estação 1 (BASE)'!P416,'Estação 1 (BASE)'!P404,'Estação 1 (BASE)'!P392,'Estação 1 (BASE)'!P380,'Estação 1 (BASE)'!P368,'Estação 1 (BASE)'!P356,'Estação 1 (BASE)'!P344,'Estação 1 (BASE)'!P332,'Estação 1 (BASE)'!P320,'Estação 1 (BASE)'!P308,'Estação 1 (BASE)'!P296,'Estação 1 (BASE)'!P284,'Estação 1 (BASE)'!P272,'Estação 1 (BASE)'!P260,'Estação 1 (BASE)'!P248,'Estação 1 (BASE)'!P236,'Estação 1 (BASE)'!P224,'Estação 1 (BASE)'!P212,'Estação 1 (BASE)'!P200,'Estação 1 (BASE)'!P188,'Estação 1 (BASE)'!P176,'Estação 1 (BASE)'!P164,'Estação 1 (BASE)'!P152,'Estação 1 (BASE)'!P140,'Estação 1 (BASE)'!P128,'Estação 1 (BASE)'!P116,'Estação 1 (BASE)'!P104,'Estação 1 (BASE)'!P92,'Estação 1 (BASE)'!P80,'Estação 1 (BASE)'!P68,'Estação 1 (BASE)'!P56,'Estação 1 (BASE)'!P44,'Estação 1 (BASE)'!P32,)</f>
        <v>3.8974358974358969</v>
      </c>
      <c r="H34" s="12">
        <f>AVERAGE('Estação 1 (BASE)'!Q476,'Estação 1 (BASE)'!Q464,'Estação 1 (BASE)'!Q452,'Estação 1 (BASE)'!Q440,'Estação 1 (BASE)'!Q428,'Estação 1 (BASE)'!Q416,'Estação 1 (BASE)'!Q404,'Estação 1 (BASE)'!Q392,'Estação 1 (BASE)'!Q380,'Estação 1 (BASE)'!Q368,'Estação 1 (BASE)'!Q356,'Estação 1 (BASE)'!Q344,'Estação 1 (BASE)'!Q332,'Estação 1 (BASE)'!Q320,'Estação 1 (BASE)'!Q308,'Estação 1 (BASE)'!Q296,'Estação 1 (BASE)'!Q284,'Estação 1 (BASE)'!Q272,'Estação 1 (BASE)'!Q260,'Estação 1 (BASE)'!Q248,'Estação 1 (BASE)'!Q236,'Estação 1 (BASE)'!Q224,'Estação 1 (BASE)'!Q212,'Estação 1 (BASE)'!Q200,'Estação 1 (BASE)'!Q188,'Estação 1 (BASE)'!Q176,'Estação 1 (BASE)'!Q164,'Estação 1 (BASE)'!Q152,'Estação 1 (BASE)'!Q140,'Estação 1 (BASE)'!Q128,'Estação 1 (BASE)'!Q116,'Estação 1 (BASE)'!Q104,'Estação 1 (BASE)'!Q92,'Estação 1 (BASE)'!Q80,'Estação 1 (BASE)'!Q68,'Estação 1 (BASE)'!Q56,'Estação 1 (BASE)'!Q44,'Estação 1 (BASE)'!Q32,)</f>
        <v>2.6589743589743589</v>
      </c>
      <c r="I34" s="12">
        <f>AVERAGE('Estação 1 (BASE)'!R476,'Estação 1 (BASE)'!R464,'Estação 1 (BASE)'!R452,'Estação 1 (BASE)'!R440,'Estação 1 (BASE)'!R428,'Estação 1 (BASE)'!R416,'Estação 1 (BASE)'!R404,'Estação 1 (BASE)'!R392,'Estação 1 (BASE)'!R380,'Estação 1 (BASE)'!R368,'Estação 1 (BASE)'!R356,'Estação 1 (BASE)'!R344,'Estação 1 (BASE)'!R332,'Estação 1 (BASE)'!R320,'Estação 1 (BASE)'!R308,'Estação 1 (BASE)'!R296,'Estação 1 (BASE)'!R284,'Estação 1 (BASE)'!R272,'Estação 1 (BASE)'!R260,'Estação 1 (BASE)'!R248,'Estação 1 (BASE)'!R236,'Estação 1 (BASE)'!R224,'Estação 1 (BASE)'!R212,'Estação 1 (BASE)'!R200,'Estação 1 (BASE)'!R188,'Estação 1 (BASE)'!R176,'Estação 1 (BASE)'!R164,'Estação 1 (BASE)'!R152,'Estação 1 (BASE)'!R140,'Estação 1 (BASE)'!R128,'Estação 1 (BASE)'!R116,'Estação 1 (BASE)'!R104,'Estação 1 (BASE)'!R92,'Estação 1 (BASE)'!R80,'Estação 1 (BASE)'!R68,'Estação 1 (BASE)'!R56,'Estação 1 (BASE)'!R44,'Estação 1 (BASE)'!R32,)</f>
        <v>3.5076923076923081</v>
      </c>
      <c r="J34" s="12">
        <f>AVERAGE('Estação 1 (BASE)'!S476,'Estação 1 (BASE)'!S464,'Estação 1 (BASE)'!S452,'Estação 1 (BASE)'!S440,'Estação 1 (BASE)'!S428,'Estação 1 (BASE)'!S416,'Estação 1 (BASE)'!S404,'Estação 1 (BASE)'!S392,'Estação 1 (BASE)'!S380,'Estação 1 (BASE)'!S368,'Estação 1 (BASE)'!S356,'Estação 1 (BASE)'!S344,'Estação 1 (BASE)'!S332,'Estação 1 (BASE)'!S320,'Estação 1 (BASE)'!S308,'Estação 1 (BASE)'!S296,'Estação 1 (BASE)'!S284,'Estação 1 (BASE)'!S272,'Estação 1 (BASE)'!S260,'Estação 1 (BASE)'!S248,'Estação 1 (BASE)'!S236,'Estação 1 (BASE)'!S224,'Estação 1 (BASE)'!S212,'Estação 1 (BASE)'!S200,'Estação 1 (BASE)'!S188,'Estação 1 (BASE)'!S176,'Estação 1 (BASE)'!S164,'Estação 1 (BASE)'!S152,'Estação 1 (BASE)'!S140,'Estação 1 (BASE)'!S128,'Estação 1 (BASE)'!S116,'Estação 1 (BASE)'!S104,'Estação 1 (BASE)'!S92,'Estação 1 (BASE)'!S80,'Estação 1 (BASE)'!S68,'Estação 1 (BASE)'!S56,'Estação 1 (BASE)'!S44,'Estação 1 (BASE)'!S32,)</f>
        <v>5.0487179487179494</v>
      </c>
      <c r="K34" s="12">
        <f>AVERAGE('Estação 1 (BASE)'!T476,'Estação 1 (BASE)'!T464,'Estação 1 (BASE)'!T452,'Estação 1 (BASE)'!T440,'Estação 1 (BASE)'!T428,'Estação 1 (BASE)'!T416,'Estação 1 (BASE)'!T404,'Estação 1 (BASE)'!T392,'Estação 1 (BASE)'!T380,'Estação 1 (BASE)'!T368,'Estação 1 (BASE)'!T356,'Estação 1 (BASE)'!T344,'Estação 1 (BASE)'!T332,'Estação 1 (BASE)'!T320,'Estação 1 (BASE)'!T308,'Estação 1 (BASE)'!T296,'Estação 1 (BASE)'!T284,'Estação 1 (BASE)'!T272,'Estação 1 (BASE)'!T260,'Estação 1 (BASE)'!T248,'Estação 1 (BASE)'!T236,'Estação 1 (BASE)'!T224,'Estação 1 (BASE)'!T212,'Estação 1 (BASE)'!T200,'Estação 1 (BASE)'!T188,'Estação 1 (BASE)'!T176,'Estação 1 (BASE)'!T164,'Estação 1 (BASE)'!T152,'Estação 1 (BASE)'!T140,'Estação 1 (BASE)'!T128,'Estação 1 (BASE)'!T116,'Estação 1 (BASE)'!T104,'Estação 1 (BASE)'!T92,'Estação 1 (BASE)'!T80,'Estação 1 (BASE)'!T68,'Estação 1 (BASE)'!T56,'Estação 1 (BASE)'!T44,'Estação 1 (BASE)'!T32,)</f>
        <v>3.9589743589743591</v>
      </c>
      <c r="L34" s="12">
        <f>AVERAGE('Estação 1 (BASE)'!U476,'Estação 1 (BASE)'!U464,'Estação 1 (BASE)'!U452,'Estação 1 (BASE)'!U440,'Estação 1 (BASE)'!U428,'Estação 1 (BASE)'!U416,'Estação 1 (BASE)'!U404,'Estação 1 (BASE)'!U392,'Estação 1 (BASE)'!U380,'Estação 1 (BASE)'!U368,'Estação 1 (BASE)'!U356,'Estação 1 (BASE)'!U344,'Estação 1 (BASE)'!U332,'Estação 1 (BASE)'!U320,'Estação 1 (BASE)'!U308,'Estação 1 (BASE)'!U296,'Estação 1 (BASE)'!U284,'Estação 1 (BASE)'!U272,'Estação 1 (BASE)'!U260,'Estação 1 (BASE)'!U248,'Estação 1 (BASE)'!U236,'Estação 1 (BASE)'!U224,'Estação 1 (BASE)'!U212,'Estação 1 (BASE)'!U200,'Estação 1 (BASE)'!U188,'Estação 1 (BASE)'!U176,'Estação 1 (BASE)'!U164,'Estação 1 (BASE)'!U152,'Estação 1 (BASE)'!U140,'Estação 1 (BASE)'!U128,'Estação 1 (BASE)'!U116,'Estação 1 (BASE)'!U104,'Estação 1 (BASE)'!U92,'Estação 1 (BASE)'!U80,'Estação 1 (BASE)'!U68,'Estação 1 (BASE)'!U56,'Estação 1 (BASE)'!U44,'Estação 1 (BASE)'!U32,)</f>
        <v>5.4615384615384617</v>
      </c>
      <c r="M34" s="12">
        <f>AVERAGE('Estação 1 (BASE)'!V476,'Estação 1 (BASE)'!V464,'Estação 1 (BASE)'!V452,'Estação 1 (BASE)'!V440,'Estação 1 (BASE)'!V428,'Estação 1 (BASE)'!V416,'Estação 1 (BASE)'!V404,'Estação 1 (BASE)'!V392,'Estação 1 (BASE)'!V380,'Estação 1 (BASE)'!V368,'Estação 1 (BASE)'!V356,'Estação 1 (BASE)'!V344,'Estação 1 (BASE)'!V332,'Estação 1 (BASE)'!V320,'Estação 1 (BASE)'!V308,'Estação 1 (BASE)'!V296,'Estação 1 (BASE)'!V284,'Estação 1 (BASE)'!V272,'Estação 1 (BASE)'!V260,'Estação 1 (BASE)'!V248,'Estação 1 (BASE)'!V236,'Estação 1 (BASE)'!V224,'Estação 1 (BASE)'!V212,'Estação 1 (BASE)'!V200,'Estação 1 (BASE)'!V188,'Estação 1 (BASE)'!V176,'Estação 1 (BASE)'!V164,'Estação 1 (BASE)'!V152,'Estação 1 (BASE)'!V140,'Estação 1 (BASE)'!V128,'Estação 1 (BASE)'!V116,'Estação 1 (BASE)'!V104,'Estação 1 (BASE)'!V92,'Estação 1 (BASE)'!V80,'Estação 1 (BASE)'!V68,'Estação 1 (BASE)'!V56,'Estação 1 (BASE)'!V44,'Estação 1 (BASE)'!V32,)</f>
        <v>2.6384615384615384</v>
      </c>
      <c r="N34" s="12">
        <f>AVERAGE('Estação 1 (BASE)'!W476,'Estação 1 (BASE)'!W464,'Estação 1 (BASE)'!W452,'Estação 1 (BASE)'!W440,'Estação 1 (BASE)'!W428,'Estação 1 (BASE)'!W416,'Estação 1 (BASE)'!W404,'Estação 1 (BASE)'!W392,'Estação 1 (BASE)'!W380,'Estação 1 (BASE)'!W368,'Estação 1 (BASE)'!W356,'Estação 1 (BASE)'!W344,'Estação 1 (BASE)'!W332,'Estação 1 (BASE)'!W320,'Estação 1 (BASE)'!W308,'Estação 1 (BASE)'!W296,'Estação 1 (BASE)'!W284,'Estação 1 (BASE)'!W272,'Estação 1 (BASE)'!W260,'Estação 1 (BASE)'!W248,'Estação 1 (BASE)'!W236,'Estação 1 (BASE)'!W224,'Estação 1 (BASE)'!W212,'Estação 1 (BASE)'!W200,'Estação 1 (BASE)'!W188,'Estação 1 (BASE)'!W176,'Estação 1 (BASE)'!W164,'Estação 1 (BASE)'!W152,'Estação 1 (BASE)'!W140,'Estação 1 (BASE)'!W128,'Estação 1 (BASE)'!W116,'Estação 1 (BASE)'!W104,'Estação 1 (BASE)'!W92,'Estação 1 (BASE)'!W80,'Estação 1 (BASE)'!W68,'Estação 1 (BASE)'!W56,'Estação 1 (BASE)'!W44,'Estação 1 (BASE)'!W32,)</f>
        <v>4.7384615384615385</v>
      </c>
      <c r="O34" s="12">
        <f>AVERAGE('Estação 1 (BASE)'!X476,'Estação 1 (BASE)'!X464,'Estação 1 (BASE)'!X452,'Estação 1 (BASE)'!X440,'Estação 1 (BASE)'!X428,'Estação 1 (BASE)'!X416,'Estação 1 (BASE)'!X404,'Estação 1 (BASE)'!X392,'Estação 1 (BASE)'!X380,'Estação 1 (BASE)'!X368,'Estação 1 (BASE)'!X356,'Estação 1 (BASE)'!X344,'Estação 1 (BASE)'!X332,'Estação 1 (BASE)'!X320,'Estação 1 (BASE)'!X308,'Estação 1 (BASE)'!X296,'Estação 1 (BASE)'!X284,'Estação 1 (BASE)'!X272,'Estação 1 (BASE)'!X260,'Estação 1 (BASE)'!X248,'Estação 1 (BASE)'!X236,'Estação 1 (BASE)'!X224,'Estação 1 (BASE)'!X212,'Estação 1 (BASE)'!X200,'Estação 1 (BASE)'!X188,'Estação 1 (BASE)'!X176,'Estação 1 (BASE)'!X164,'Estação 1 (BASE)'!X152,'Estação 1 (BASE)'!X140,'Estação 1 (BASE)'!X128,'Estação 1 (BASE)'!X116,'Estação 1 (BASE)'!X104,'Estação 1 (BASE)'!X92,'Estação 1 (BASE)'!X80,'Estação 1 (BASE)'!X68,'Estação 1 (BASE)'!X56,'Estação 1 (BASE)'!X44,'Estação 1 (BASE)'!X32,)</f>
        <v>2.9153846153846152</v>
      </c>
      <c r="P34" s="12">
        <f>AVERAGE('Estação 1 (BASE)'!Y476,'Estação 1 (BASE)'!Y464,'Estação 1 (BASE)'!Y452,'Estação 1 (BASE)'!Y440,'Estação 1 (BASE)'!Y428,'Estação 1 (BASE)'!Y416,'Estação 1 (BASE)'!Y404,'Estação 1 (BASE)'!Y392,'Estação 1 (BASE)'!Y380,'Estação 1 (BASE)'!Y368,'Estação 1 (BASE)'!Y356,'Estação 1 (BASE)'!Y344,'Estação 1 (BASE)'!Y332,'Estação 1 (BASE)'!Y320,'Estação 1 (BASE)'!Y308,'Estação 1 (BASE)'!Y296,'Estação 1 (BASE)'!Y284,'Estação 1 (BASE)'!Y272,'Estação 1 (BASE)'!Y260,'Estação 1 (BASE)'!Y248,'Estação 1 (BASE)'!Y236,'Estação 1 (BASE)'!Y224,'Estação 1 (BASE)'!Y212,'Estação 1 (BASE)'!Y200,'Estação 1 (BASE)'!Y188,'Estação 1 (BASE)'!Y176,'Estação 1 (BASE)'!Y164,'Estação 1 (BASE)'!Y152,'Estação 1 (BASE)'!Y140,'Estação 1 (BASE)'!Y128,'Estação 1 (BASE)'!Y116,'Estação 1 (BASE)'!Y104,'Estação 1 (BASE)'!Y92,'Estação 1 (BASE)'!Y80,'Estação 1 (BASE)'!Y68,'Estação 1 (BASE)'!Y56,'Estação 1 (BASE)'!Y44,'Estação 1 (BASE)'!Y32,)</f>
        <v>5.6615384615384601</v>
      </c>
      <c r="Q34" s="12">
        <f>AVERAGE('Estação 1 (BASE)'!Z476,'Estação 1 (BASE)'!Z464,'Estação 1 (BASE)'!Z452,'Estação 1 (BASE)'!Z440,'Estação 1 (BASE)'!Z428,'Estação 1 (BASE)'!Z416,'Estação 1 (BASE)'!Z404,'Estação 1 (BASE)'!Z392,'Estação 1 (BASE)'!Z380,'Estação 1 (BASE)'!Z368,'Estação 1 (BASE)'!Z356,'Estação 1 (BASE)'!Z344,'Estação 1 (BASE)'!Z332,'Estação 1 (BASE)'!Z320,'Estação 1 (BASE)'!Z308,'Estação 1 (BASE)'!Z296,'Estação 1 (BASE)'!Z284,'Estação 1 (BASE)'!Z272,'Estação 1 (BASE)'!Z260,'Estação 1 (BASE)'!Z248,'Estação 1 (BASE)'!Z236,'Estação 1 (BASE)'!Z224,'Estação 1 (BASE)'!Z212,'Estação 1 (BASE)'!Z200,'Estação 1 (BASE)'!Z188,'Estação 1 (BASE)'!Z176,'Estação 1 (BASE)'!Z164,'Estação 1 (BASE)'!Z152,'Estação 1 (BASE)'!Z140,'Estação 1 (BASE)'!Z128,'Estação 1 (BASE)'!Z116,'Estação 1 (BASE)'!Z104,'Estação 1 (BASE)'!Z92,'Estação 1 (BASE)'!Z80,'Estação 1 (BASE)'!Z68,'Estação 1 (BASE)'!Z56,'Estação 1 (BASE)'!Z44,'Estação 1 (BASE)'!Z32,)</f>
        <v>3.638461538461538</v>
      </c>
      <c r="R34" s="12">
        <f>AVERAGE('Estação 1 (BASE)'!AA476,'Estação 1 (BASE)'!AA464,'Estação 1 (BASE)'!AA452,'Estação 1 (BASE)'!AA440,'Estação 1 (BASE)'!AA428,'Estação 1 (BASE)'!AA416,'Estação 1 (BASE)'!AA404,'Estação 1 (BASE)'!AA392,'Estação 1 (BASE)'!AA380,'Estação 1 (BASE)'!AA368,'Estação 1 (BASE)'!AA356,'Estação 1 (BASE)'!AA344,'Estação 1 (BASE)'!AA332,'Estação 1 (BASE)'!AA320,'Estação 1 (BASE)'!AA308,'Estação 1 (BASE)'!AA296,'Estação 1 (BASE)'!AA284,'Estação 1 (BASE)'!AA272,'Estação 1 (BASE)'!AA260,'Estação 1 (BASE)'!AA248,'Estação 1 (BASE)'!AA236,'Estação 1 (BASE)'!AA224,'Estação 1 (BASE)'!AA212,'Estação 1 (BASE)'!AA200,'Estação 1 (BASE)'!AA188,'Estação 1 (BASE)'!AA176,'Estação 1 (BASE)'!AA164,'Estação 1 (BASE)'!AA152,'Estação 1 (BASE)'!AA140,'Estação 1 (BASE)'!AA128,'Estação 1 (BASE)'!AA116,'Estação 1 (BASE)'!AA104,'Estação 1 (BASE)'!AA92,'Estação 1 (BASE)'!AA80,'Estação 1 (BASE)'!AA68,'Estação 1 (BASE)'!AA56,'Estação 1 (BASE)'!AA44,'Estação 1 (BASE)'!AA32,)</f>
        <v>4.7435897435897445</v>
      </c>
      <c r="S34" s="12">
        <f>AVERAGE('Estação 1 (BASE)'!AB476,'Estação 1 (BASE)'!AB464,'Estação 1 (BASE)'!AB452,'Estação 1 (BASE)'!AB440,'Estação 1 (BASE)'!AB428,'Estação 1 (BASE)'!AB416,'Estação 1 (BASE)'!AB404,'Estação 1 (BASE)'!AB392,'Estação 1 (BASE)'!AB380,'Estação 1 (BASE)'!AB368,'Estação 1 (BASE)'!AB356,'Estação 1 (BASE)'!AB344,'Estação 1 (BASE)'!AB332,'Estação 1 (BASE)'!AB320,'Estação 1 (BASE)'!AB308,'Estação 1 (BASE)'!AB296,'Estação 1 (BASE)'!AB284,'Estação 1 (BASE)'!AB272,'Estação 1 (BASE)'!AB260,'Estação 1 (BASE)'!AB248,'Estação 1 (BASE)'!AB236,'Estação 1 (BASE)'!AB224,'Estação 1 (BASE)'!AB212,'Estação 1 (BASE)'!AB200,'Estação 1 (BASE)'!AB188,'Estação 1 (BASE)'!AB176,'Estação 1 (BASE)'!AB164,'Estação 1 (BASE)'!AB152,'Estação 1 (BASE)'!AB140,'Estação 1 (BASE)'!AB128,'Estação 1 (BASE)'!AB116,'Estação 1 (BASE)'!AB104,'Estação 1 (BASE)'!AB92,'Estação 1 (BASE)'!AB80,'Estação 1 (BASE)'!AB68,'Estação 1 (BASE)'!AB56,'Estação 1 (BASE)'!AB44,'Estação 1 (BASE)'!AB32,)</f>
        <v>5.8641025641025637</v>
      </c>
      <c r="T34" s="12">
        <f>AVERAGE('Estação 1 (BASE)'!AC476,'Estação 1 (BASE)'!AC464,'Estação 1 (BASE)'!AC452,'Estação 1 (BASE)'!AC440,'Estação 1 (BASE)'!AC428,'Estação 1 (BASE)'!AC416,'Estação 1 (BASE)'!AC404,'Estação 1 (BASE)'!AC392,'Estação 1 (BASE)'!AC380,'Estação 1 (BASE)'!AC368,'Estação 1 (BASE)'!AC356,'Estação 1 (BASE)'!AC344,'Estação 1 (BASE)'!AC332,'Estação 1 (BASE)'!AC320,'Estação 1 (BASE)'!AC308,'Estação 1 (BASE)'!AC296,'Estação 1 (BASE)'!AC284,'Estação 1 (BASE)'!AC272,'Estação 1 (BASE)'!AC260,'Estação 1 (BASE)'!AC248,'Estação 1 (BASE)'!AC236,'Estação 1 (BASE)'!AC224,'Estação 1 (BASE)'!AC212,'Estação 1 (BASE)'!AC200,'Estação 1 (BASE)'!AC188,'Estação 1 (BASE)'!AC176,'Estação 1 (BASE)'!AC164,'Estação 1 (BASE)'!AC152,'Estação 1 (BASE)'!AC140,'Estação 1 (BASE)'!AC128,'Estação 1 (BASE)'!AC116,'Estação 1 (BASE)'!AC104,'Estação 1 (BASE)'!AC92,'Estação 1 (BASE)'!AC80,'Estação 1 (BASE)'!AC68,'Estação 1 (BASE)'!AC56,'Estação 1 (BASE)'!AC44,'Estação 1 (BASE)'!AC32,)</f>
        <v>3.8102564102564087</v>
      </c>
      <c r="U34" s="12">
        <f>AVERAGE('Estação 1 (BASE)'!AD476,'Estação 1 (BASE)'!AD464,'Estação 1 (BASE)'!AD452,'Estação 1 (BASE)'!AD440,'Estação 1 (BASE)'!AD428,'Estação 1 (BASE)'!AD416,'Estação 1 (BASE)'!AD404,'Estação 1 (BASE)'!AD392,'Estação 1 (BASE)'!AD380,'Estação 1 (BASE)'!AD368,'Estação 1 (BASE)'!AD356,'Estação 1 (BASE)'!AD344,'Estação 1 (BASE)'!AD332,'Estação 1 (BASE)'!AD320,'Estação 1 (BASE)'!AD308,'Estação 1 (BASE)'!AD296,'Estação 1 (BASE)'!AD284,'Estação 1 (BASE)'!AD272,'Estação 1 (BASE)'!AD260,'Estação 1 (BASE)'!AD248,'Estação 1 (BASE)'!AD236,'Estação 1 (BASE)'!AD224,'Estação 1 (BASE)'!AD212,'Estação 1 (BASE)'!AD200,'Estação 1 (BASE)'!AD188,'Estação 1 (BASE)'!AD176,'Estação 1 (BASE)'!AD164,'Estação 1 (BASE)'!AD152,'Estação 1 (BASE)'!AD140,'Estação 1 (BASE)'!AD128,'Estação 1 (BASE)'!AD116,'Estação 1 (BASE)'!AD104,'Estação 1 (BASE)'!AD92,'Estação 1 (BASE)'!AD80,'Estação 1 (BASE)'!AD68,'Estação 1 (BASE)'!AD56,'Estação 1 (BASE)'!AD44,'Estação 1 (BASE)'!AD32,)</f>
        <v>7.8358974358974347</v>
      </c>
      <c r="V34" s="12">
        <f>AVERAGE('Estação 1 (BASE)'!AE476,'Estação 1 (BASE)'!AE464,'Estação 1 (BASE)'!AE452,'Estação 1 (BASE)'!AE440,'Estação 1 (BASE)'!AE428,'Estação 1 (BASE)'!AE416,'Estação 1 (BASE)'!AE404,'Estação 1 (BASE)'!AE392,'Estação 1 (BASE)'!AE380,'Estação 1 (BASE)'!AE368,'Estação 1 (BASE)'!AE356,'Estação 1 (BASE)'!AE344,'Estação 1 (BASE)'!AE332,'Estação 1 (BASE)'!AE320,'Estação 1 (BASE)'!AE308,'Estação 1 (BASE)'!AE296,'Estação 1 (BASE)'!AE284,'Estação 1 (BASE)'!AE272,'Estação 1 (BASE)'!AE260,'Estação 1 (BASE)'!AE248,'Estação 1 (BASE)'!AE236,'Estação 1 (BASE)'!AE224,'Estação 1 (BASE)'!AE212,'Estação 1 (BASE)'!AE200,'Estação 1 (BASE)'!AE188,'Estação 1 (BASE)'!AE176,'Estação 1 (BASE)'!AE164,'Estação 1 (BASE)'!AE152,'Estação 1 (BASE)'!AE140,'Estação 1 (BASE)'!AE128,'Estação 1 (BASE)'!AE116,'Estação 1 (BASE)'!AE104,'Estação 1 (BASE)'!AE92,'Estação 1 (BASE)'!AE80,'Estação 1 (BASE)'!AE68,'Estação 1 (BASE)'!AE56,'Estação 1 (BASE)'!AE44,'Estação 1 (BASE)'!AE32,)</f>
        <v>4.4384615384615387</v>
      </c>
      <c r="W34" s="12">
        <f>AVERAGE('Estação 1 (BASE)'!AF476,'Estação 1 (BASE)'!AF464,'Estação 1 (BASE)'!AF452,'Estação 1 (BASE)'!AF440,'Estação 1 (BASE)'!AF428,'Estação 1 (BASE)'!AF416,'Estação 1 (BASE)'!AF404,'Estação 1 (BASE)'!AF392,'Estação 1 (BASE)'!AF380,'Estação 1 (BASE)'!AF368,'Estação 1 (BASE)'!AF356,'Estação 1 (BASE)'!AF344,'Estação 1 (BASE)'!AF332,'Estação 1 (BASE)'!AF320,'Estação 1 (BASE)'!AF308,'Estação 1 (BASE)'!AF296,'Estação 1 (BASE)'!AF284,'Estação 1 (BASE)'!AF272,'Estação 1 (BASE)'!AF260,'Estação 1 (BASE)'!AF248,'Estação 1 (BASE)'!AF236,'Estação 1 (BASE)'!AF224,'Estação 1 (BASE)'!AF212,'Estação 1 (BASE)'!AF200,'Estação 1 (BASE)'!AF188,'Estação 1 (BASE)'!AF176,'Estação 1 (BASE)'!AF164,'Estação 1 (BASE)'!AF152,'Estação 1 (BASE)'!AF140,'Estação 1 (BASE)'!AF128,'Estação 1 (BASE)'!AF116,'Estação 1 (BASE)'!AF104,'Estação 1 (BASE)'!AF92,'Estação 1 (BASE)'!AF80,'Estação 1 (BASE)'!AF68,'Estação 1 (BASE)'!AF56,'Estação 1 (BASE)'!AF44,'Estação 1 (BASE)'!AF32,)</f>
        <v>4.0692307692307681</v>
      </c>
      <c r="X34" s="12">
        <f>AVERAGE('Estação 1 (BASE)'!AG476,'Estação 1 (BASE)'!AG464,'Estação 1 (BASE)'!AG452,'Estação 1 (BASE)'!AG440,'Estação 1 (BASE)'!AG428,'Estação 1 (BASE)'!AG416,'Estação 1 (BASE)'!AG404,'Estação 1 (BASE)'!AG392,'Estação 1 (BASE)'!AG380,'Estação 1 (BASE)'!AG368,'Estação 1 (BASE)'!AG356,'Estação 1 (BASE)'!AG344,'Estação 1 (BASE)'!AG332,'Estação 1 (BASE)'!AG320,'Estação 1 (BASE)'!AG308,'Estação 1 (BASE)'!AG296,'Estação 1 (BASE)'!AG284,'Estação 1 (BASE)'!AG272,'Estação 1 (BASE)'!AG260,'Estação 1 (BASE)'!AG248,'Estação 1 (BASE)'!AG236,'Estação 1 (BASE)'!AG224,'Estação 1 (BASE)'!AG212,'Estação 1 (BASE)'!AG200,'Estação 1 (BASE)'!AG188,'Estação 1 (BASE)'!AG176,'Estação 1 (BASE)'!AG164,'Estação 1 (BASE)'!AG152,'Estação 1 (BASE)'!AG140,'Estação 1 (BASE)'!AG128,'Estação 1 (BASE)'!AG116,'Estação 1 (BASE)'!AG104,'Estação 1 (BASE)'!AG92,'Estação 1 (BASE)'!AG80,'Estação 1 (BASE)'!AG68,'Estação 1 (BASE)'!AG56,'Estação 1 (BASE)'!AG44,'Estação 1 (BASE)'!AG32,)</f>
        <v>5.0435897435897443</v>
      </c>
      <c r="Y34" s="12">
        <f>AVERAGE('Estação 1 (BASE)'!AH476,'Estação 1 (BASE)'!AH464,'Estação 1 (BASE)'!AH452,'Estação 1 (BASE)'!AH440,'Estação 1 (BASE)'!AH428,'Estação 1 (BASE)'!AH416,'Estação 1 (BASE)'!AH404,'Estação 1 (BASE)'!AH392,'Estação 1 (BASE)'!AH380,'Estação 1 (BASE)'!AH368,'Estação 1 (BASE)'!AH356,'Estação 1 (BASE)'!AH344,'Estação 1 (BASE)'!AH332,'Estação 1 (BASE)'!AH320,'Estação 1 (BASE)'!AH308,'Estação 1 (BASE)'!AH296,'Estação 1 (BASE)'!AH284,'Estação 1 (BASE)'!AH272,'Estação 1 (BASE)'!AH260,'Estação 1 (BASE)'!AH248,'Estação 1 (BASE)'!AH236,'Estação 1 (BASE)'!AH224,'Estação 1 (BASE)'!AH212,'Estação 1 (BASE)'!AH200,'Estação 1 (BASE)'!AH188,'Estação 1 (BASE)'!AH176,'Estação 1 (BASE)'!AH164,'Estação 1 (BASE)'!AH152,'Estação 1 (BASE)'!AH140,'Estação 1 (BASE)'!AH128,'Estação 1 (BASE)'!AH116,'Estação 1 (BASE)'!AH104,'Estação 1 (BASE)'!AH92,'Estação 1 (BASE)'!AH80,'Estação 1 (BASE)'!AH68,'Estação 1 (BASE)'!AH56,'Estação 1 (BASE)'!AH44,'Estação 1 (BASE)'!AH32,)</f>
        <v>4.4435897435897438</v>
      </c>
      <c r="Z34" s="12">
        <f>AVERAGE('Estação 1 (BASE)'!AI476,'Estação 1 (BASE)'!AI464,'Estação 1 (BASE)'!AI452,'Estação 1 (BASE)'!AI440,'Estação 1 (BASE)'!AI428,'Estação 1 (BASE)'!AI416,'Estação 1 (BASE)'!AI404,'Estação 1 (BASE)'!AI392,'Estação 1 (BASE)'!AI380,'Estação 1 (BASE)'!AI368,'Estação 1 (BASE)'!AI356,'Estação 1 (BASE)'!AI344,'Estação 1 (BASE)'!AI332,'Estação 1 (BASE)'!AI320,'Estação 1 (BASE)'!AI308,'Estação 1 (BASE)'!AI296,'Estação 1 (BASE)'!AI284,'Estação 1 (BASE)'!AI272,'Estação 1 (BASE)'!AI260,'Estação 1 (BASE)'!AI248,'Estação 1 (BASE)'!AI236,'Estação 1 (BASE)'!AI224,'Estação 1 (BASE)'!AI212,'Estação 1 (BASE)'!AI200,'Estação 1 (BASE)'!AI188,'Estação 1 (BASE)'!AI176,'Estação 1 (BASE)'!AI164,'Estação 1 (BASE)'!AI152,'Estação 1 (BASE)'!AI140,'Estação 1 (BASE)'!AI128,'Estação 1 (BASE)'!AI116,'Estação 1 (BASE)'!AI104,'Estação 1 (BASE)'!AI92,'Estação 1 (BASE)'!AI80,'Estação 1 (BASE)'!AI68,'Estação 1 (BASE)'!AI56,'Estação 1 (BASE)'!AI44,'Estação 1 (BASE)'!AI32,)</f>
        <v>2.9743589743589749</v>
      </c>
      <c r="AA34" s="12">
        <f>AVERAGE('Estação 1 (BASE)'!AJ476,'Estação 1 (BASE)'!AJ464,'Estação 1 (BASE)'!AJ452,'Estação 1 (BASE)'!AJ440,'Estação 1 (BASE)'!AJ428,'Estação 1 (BASE)'!AJ416,'Estação 1 (BASE)'!AJ404,'Estação 1 (BASE)'!AJ392,'Estação 1 (BASE)'!AJ380,'Estação 1 (BASE)'!AJ368,'Estação 1 (BASE)'!AJ356,'Estação 1 (BASE)'!AJ344,'Estação 1 (BASE)'!AJ332,'Estação 1 (BASE)'!AJ320,'Estação 1 (BASE)'!AJ308,'Estação 1 (BASE)'!AJ296,'Estação 1 (BASE)'!AJ284,'Estação 1 (BASE)'!AJ272,'Estação 1 (BASE)'!AJ260,'Estação 1 (BASE)'!AJ248,'Estação 1 (BASE)'!AJ236,'Estação 1 (BASE)'!AJ224,'Estação 1 (BASE)'!AJ212,'Estação 1 (BASE)'!AJ200,'Estação 1 (BASE)'!AJ188,'Estação 1 (BASE)'!AJ176,'Estação 1 (BASE)'!AJ164,'Estação 1 (BASE)'!AJ152,'Estação 1 (BASE)'!AJ140,'Estação 1 (BASE)'!AJ128,'Estação 1 (BASE)'!AJ116,'Estação 1 (BASE)'!AJ104,'Estação 1 (BASE)'!AJ92,'Estação 1 (BASE)'!AJ80,'Estação 1 (BASE)'!AJ68,'Estação 1 (BASE)'!AJ56,'Estação 1 (BASE)'!AJ44,'Estação 1 (BASE)'!AJ32,)</f>
        <v>7.2615384615384615</v>
      </c>
      <c r="AB34" s="12">
        <f>AVERAGE('Estação 1 (BASE)'!AK476,'Estação 1 (BASE)'!AK464,'Estação 1 (BASE)'!AK452,'Estação 1 (BASE)'!AK440,'Estação 1 (BASE)'!AK428,'Estação 1 (BASE)'!AK416,'Estação 1 (BASE)'!AK404,'Estação 1 (BASE)'!AK392,'Estação 1 (BASE)'!AK380,'Estação 1 (BASE)'!AK368,'Estação 1 (BASE)'!AK356,'Estação 1 (BASE)'!AK344,'Estação 1 (BASE)'!AK332,'Estação 1 (BASE)'!AK320,'Estação 1 (BASE)'!AK308,'Estação 1 (BASE)'!AK296,'Estação 1 (BASE)'!AK284,'Estação 1 (BASE)'!AK272,'Estação 1 (BASE)'!AK260,'Estação 1 (BASE)'!AK248,'Estação 1 (BASE)'!AK236,'Estação 1 (BASE)'!AK224,'Estação 1 (BASE)'!AK212,'Estação 1 (BASE)'!AK200,'Estação 1 (BASE)'!AK188,'Estação 1 (BASE)'!AK176,'Estação 1 (BASE)'!AK164,'Estação 1 (BASE)'!AK152,'Estação 1 (BASE)'!AK140,'Estação 1 (BASE)'!AK128,'Estação 1 (BASE)'!AK116,'Estação 1 (BASE)'!AK104,'Estação 1 (BASE)'!AK92,'Estação 1 (BASE)'!AK80,'Estação 1 (BASE)'!AK68,'Estação 1 (BASE)'!AK56,'Estação 1 (BASE)'!AK44,'Estação 1 (BASE)'!AK32,)</f>
        <v>4.4666666666666668</v>
      </c>
      <c r="AC34" s="12">
        <f>AVERAGE('Estação 1 (BASE)'!AL476,'Estação 1 (BASE)'!AL464,'Estação 1 (BASE)'!AL452,'Estação 1 (BASE)'!AL440,'Estação 1 (BASE)'!AL428,'Estação 1 (BASE)'!AL416,'Estação 1 (BASE)'!AL404,'Estação 1 (BASE)'!AL392,'Estação 1 (BASE)'!AL380,'Estação 1 (BASE)'!AL368,'Estação 1 (BASE)'!AL356,'Estação 1 (BASE)'!AL344,'Estação 1 (BASE)'!AL332,'Estação 1 (BASE)'!AL320,'Estação 1 (BASE)'!AL308,'Estação 1 (BASE)'!AL296,'Estação 1 (BASE)'!AL284,'Estação 1 (BASE)'!AL272,'Estação 1 (BASE)'!AL260,'Estação 1 (BASE)'!AL248,'Estação 1 (BASE)'!AL236,'Estação 1 (BASE)'!AL224,'Estação 1 (BASE)'!AL212,'Estação 1 (BASE)'!AL200,'Estação 1 (BASE)'!AL188,'Estação 1 (BASE)'!AL176,'Estação 1 (BASE)'!AL164,'Estação 1 (BASE)'!AL152,'Estação 1 (BASE)'!AL140,'Estação 1 (BASE)'!AL128,'Estação 1 (BASE)'!AL116,'Estação 1 (BASE)'!AL104,'Estação 1 (BASE)'!AL92,'Estação 1 (BASE)'!AL80,'Estação 1 (BASE)'!AL68,'Estação 1 (BASE)'!AL56,'Estação 1 (BASE)'!AL44,'Estação 1 (BASE)'!AL32,)</f>
        <v>6.2282051282051292</v>
      </c>
      <c r="AD34" s="12">
        <f>AVERAGE('Estação 1 (BASE)'!AM476,'Estação 1 (BASE)'!AM464,'Estação 1 (BASE)'!AM452,'Estação 1 (BASE)'!AM440,'Estação 1 (BASE)'!AM428,'Estação 1 (BASE)'!AM416,'Estação 1 (BASE)'!AM404,'Estação 1 (BASE)'!AM392,'Estação 1 (BASE)'!AM380,'Estação 1 (BASE)'!AM368,'Estação 1 (BASE)'!AM356,'Estação 1 (BASE)'!AM344,'Estação 1 (BASE)'!AM332,'Estação 1 (BASE)'!AM320,'Estação 1 (BASE)'!AM308,'Estação 1 (BASE)'!AM296,'Estação 1 (BASE)'!AM284,'Estação 1 (BASE)'!AM272,'Estação 1 (BASE)'!AM260,'Estação 1 (BASE)'!AM248,'Estação 1 (BASE)'!AM236,'Estação 1 (BASE)'!AM224,'Estação 1 (BASE)'!AM212,'Estação 1 (BASE)'!AM200,'Estação 1 (BASE)'!AM188,'Estação 1 (BASE)'!AM176,'Estação 1 (BASE)'!AM164,'Estação 1 (BASE)'!AM152,'Estação 1 (BASE)'!AM140,'Estação 1 (BASE)'!AM128,'Estação 1 (BASE)'!AM116,'Estação 1 (BASE)'!AM104,'Estação 1 (BASE)'!AM92,'Estação 1 (BASE)'!AM80,'Estação 1 (BASE)'!AM68,'Estação 1 (BASE)'!AM56,'Estação 1 (BASE)'!AM44,'Estação 1 (BASE)'!AM32,)</f>
        <v>4.9076923076923071</v>
      </c>
      <c r="AE34" s="12">
        <f>AVERAGE('Estação 1 (BASE)'!AN476,'Estação 1 (BASE)'!AN464,'Estação 1 (BASE)'!AN452,'Estação 1 (BASE)'!AN440,'Estação 1 (BASE)'!AN428,'Estação 1 (BASE)'!AN416,'Estação 1 (BASE)'!AN404,'Estação 1 (BASE)'!AN392,'Estação 1 (BASE)'!AN380,'Estação 1 (BASE)'!AN368,'Estação 1 (BASE)'!AN356,'Estação 1 (BASE)'!AN344,'Estação 1 (BASE)'!AN332,'Estação 1 (BASE)'!AN320,'Estação 1 (BASE)'!AN308,'Estação 1 (BASE)'!AN296,'Estação 1 (BASE)'!AN284,'Estação 1 (BASE)'!AN272,'Estação 1 (BASE)'!AN260,'Estação 1 (BASE)'!AN248,'Estação 1 (BASE)'!AN236,'Estação 1 (BASE)'!AN224,'Estação 1 (BASE)'!AN212,'Estação 1 (BASE)'!AN200,'Estação 1 (BASE)'!AN188,'Estação 1 (BASE)'!AN176,'Estação 1 (BASE)'!AN164,'Estação 1 (BASE)'!AN152,'Estação 1 (BASE)'!AN140,'Estação 1 (BASE)'!AN128,'Estação 1 (BASE)'!AN116,'Estação 1 (BASE)'!AN104,'Estação 1 (BASE)'!AN92,'Estação 1 (BASE)'!AN80,'Estação 1 (BASE)'!AN68,'Estação 1 (BASE)'!AN56,'Estação 1 (BASE)'!AN44,'Estação 1 (BASE)'!AN32,)</f>
        <v>6.1179487179487184</v>
      </c>
      <c r="AF34" s="12">
        <f>AVERAGE('Estação 1 (BASE)'!AO476,'Estação 1 (BASE)'!AO464,'Estação 1 (BASE)'!AO452,'Estação 1 (BASE)'!AO440,'Estação 1 (BASE)'!AO428,'Estação 1 (BASE)'!AO416,'Estação 1 (BASE)'!AO404,'Estação 1 (BASE)'!AO392,'Estação 1 (BASE)'!AO380,'Estação 1 (BASE)'!AO368,'Estação 1 (BASE)'!AO356,'Estação 1 (BASE)'!AO344,'Estação 1 (BASE)'!AO332,'Estação 1 (BASE)'!AO320,'Estação 1 (BASE)'!AO308,'Estação 1 (BASE)'!AO296,'Estação 1 (BASE)'!AO284,'Estação 1 (BASE)'!AO272,'Estação 1 (BASE)'!AO260,'Estação 1 (BASE)'!AO248,'Estação 1 (BASE)'!AO236,'Estação 1 (BASE)'!AO224,'Estação 1 (BASE)'!AO212,'Estação 1 (BASE)'!AO200,'Estação 1 (BASE)'!AO188,'Estação 1 (BASE)'!AO176,'Estação 1 (BASE)'!AO164,'Estação 1 (BASE)'!AO152,'Estação 1 (BASE)'!AO140,'Estação 1 (BASE)'!AO128,'Estação 1 (BASE)'!AO116,'Estação 1 (BASE)'!AO104,'Estação 1 (BASE)'!AO92,'Estação 1 (BASE)'!AO80,'Estação 1 (BASE)'!AO68,'Estação 1 (BASE)'!AO56,'Estação 1 (BASE)'!AO44,'Estação 1 (BASE)'!AO32,)</f>
        <v>3.5538461538461537</v>
      </c>
      <c r="AG34" s="12">
        <f>AVERAGE('Estação 1 (BASE)'!AP476,'Estação 1 (BASE)'!AP464,'Estação 1 (BASE)'!AP452,'Estação 1 (BASE)'!AP440,'Estação 1 (BASE)'!AP428,'Estação 1 (BASE)'!AP416,'Estação 1 (BASE)'!AP404,'Estação 1 (BASE)'!AP392,'Estação 1 (BASE)'!AP380,'Estação 1 (BASE)'!AP368,'Estação 1 (BASE)'!AP356,'Estação 1 (BASE)'!AP344,'Estação 1 (BASE)'!AP332,'Estação 1 (BASE)'!AP320,'Estação 1 (BASE)'!AP308,'Estação 1 (BASE)'!AP296,'Estação 1 (BASE)'!AP284,'Estação 1 (BASE)'!AP272,'Estação 1 (BASE)'!AP260,'Estação 1 (BASE)'!AP248,'Estação 1 (BASE)'!AP236,'Estação 1 (BASE)'!AP224,'Estação 1 (BASE)'!AP212,'Estação 1 (BASE)'!AP200,'Estação 1 (BASE)'!AP188,'Estação 1 (BASE)'!AP176,'Estação 1 (BASE)'!AP164,'Estação 1 (BASE)'!AP152,'Estação 1 (BASE)'!AP140,'Estação 1 (BASE)'!AP128,'Estação 1 (BASE)'!AP116,'Estação 1 (BASE)'!AP104,'Estação 1 (BASE)'!AP92,'Estação 1 (BASE)'!AP80,'Estação 1 (BASE)'!AP68,'Estação 1 (BASE)'!AP56,'Estação 1 (BASE)'!AP44,'Estação 1 (BASE)'!AP32,)</f>
        <v>6.4051282051282046</v>
      </c>
      <c r="AH34" s="12">
        <f>AVERAGE('Estação 1 (BASE)'!AQ476,'Estação 1 (BASE)'!AQ464,'Estação 1 (BASE)'!AQ452,'Estação 1 (BASE)'!AQ440,'Estação 1 (BASE)'!AQ428,'Estação 1 (BASE)'!AQ416,'Estação 1 (BASE)'!AQ404,'Estação 1 (BASE)'!AQ392,'Estação 1 (BASE)'!AQ380,'Estação 1 (BASE)'!AQ368,'Estação 1 (BASE)'!AQ356,'Estação 1 (BASE)'!AQ344,'Estação 1 (BASE)'!AQ332,'Estação 1 (BASE)'!AQ320,'Estação 1 (BASE)'!AQ308,'Estação 1 (BASE)'!AQ296,'Estação 1 (BASE)'!AQ284,'Estação 1 (BASE)'!AQ272,'Estação 1 (BASE)'!AQ260,'Estação 1 (BASE)'!AQ248,'Estação 1 (BASE)'!AQ236,'Estação 1 (BASE)'!AQ224,'Estação 1 (BASE)'!AQ212,'Estação 1 (BASE)'!AQ200,'Estação 1 (BASE)'!AQ188,'Estação 1 (BASE)'!AQ176,'Estação 1 (BASE)'!AQ164,'Estação 1 (BASE)'!AQ152,'Estação 1 (BASE)'!AQ140,'Estação 1 (BASE)'!AQ128,'Estação 1 (BASE)'!AQ116,'Estação 1 (BASE)'!AQ104,'Estação 1 (BASE)'!AQ92,'Estação 1 (BASE)'!AQ80,'Estação 1 (BASE)'!AQ68,'Estação 1 (BASE)'!AQ56,'Estação 1 (BASE)'!AQ44,'Estação 1 (BASE)'!AQ32,)</f>
        <v>3.8743589743589744</v>
      </c>
      <c r="AI34" s="12">
        <f>AVERAGE('Estação 1 (BASE)'!AR476,'Estação 1 (BASE)'!AR464,'Estação 1 (BASE)'!AR452,'Estação 1 (BASE)'!AR440,'Estação 1 (BASE)'!AR428,'Estação 1 (BASE)'!AR416,'Estação 1 (BASE)'!AR404,'Estação 1 (BASE)'!AR392,'Estação 1 (BASE)'!AR380,'Estação 1 (BASE)'!AR368,'Estação 1 (BASE)'!AR356,'Estação 1 (BASE)'!AR344,'Estação 1 (BASE)'!AR332,'Estação 1 (BASE)'!AR320,'Estação 1 (BASE)'!AR308,'Estação 1 (BASE)'!AR296,'Estação 1 (BASE)'!AR284,'Estação 1 (BASE)'!AR272,'Estação 1 (BASE)'!AR260,'Estação 1 (BASE)'!AR248,'Estação 1 (BASE)'!AR236,'Estação 1 (BASE)'!AR224,'Estação 1 (BASE)'!AR212,'Estação 1 (BASE)'!AR200,'Estação 1 (BASE)'!AR188,'Estação 1 (BASE)'!AR176,'Estação 1 (BASE)'!AR164,'Estação 1 (BASE)'!AR152,'Estação 1 (BASE)'!AR140,'Estação 1 (BASE)'!AR128,'Estação 1 (BASE)'!AR116,'Estação 1 (BASE)'!AR104,'Estação 1 (BASE)'!AR92,'Estação 1 (BASE)'!AR80,'Estação 1 (BASE)'!AR68,'Estação 1 (BASE)'!AR56,'Estação 1 (BASE)'!AR44,'Estação 1 (BASE)'!AR32,)</f>
        <v>1.4256410256410257</v>
      </c>
    </row>
    <row r="35" spans="4:35" x14ac:dyDescent="0.25">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row>
    <row r="36" spans="4:35" x14ac:dyDescent="0.25">
      <c r="D36" s="67" t="s">
        <v>92</v>
      </c>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9"/>
    </row>
    <row r="37" spans="4:35" x14ac:dyDescent="0.25">
      <c r="D37" s="64" t="s">
        <v>95</v>
      </c>
      <c r="E37" s="65"/>
      <c r="F37" s="65"/>
      <c r="G37" s="65"/>
      <c r="H37" s="65"/>
      <c r="I37" s="65"/>
      <c r="J37" s="65"/>
      <c r="K37" s="65"/>
      <c r="L37" s="66"/>
      <c r="M37" s="23"/>
      <c r="N37" s="23"/>
      <c r="O37" s="23"/>
      <c r="P37" s="23"/>
      <c r="Q37" s="23"/>
      <c r="R37" s="23"/>
      <c r="S37" s="23"/>
      <c r="T37" s="23"/>
      <c r="U37" s="23"/>
      <c r="V37" s="23"/>
      <c r="W37" s="23"/>
      <c r="X37" s="23"/>
      <c r="Y37" s="23"/>
      <c r="Z37" s="23"/>
      <c r="AA37" s="23"/>
      <c r="AB37" s="23"/>
      <c r="AC37" s="23"/>
      <c r="AD37" s="23"/>
      <c r="AE37" s="23"/>
      <c r="AF37" s="23"/>
      <c r="AG37" s="23"/>
      <c r="AH37" s="23"/>
      <c r="AI37" s="25"/>
    </row>
    <row r="38" spans="4:35" x14ac:dyDescent="0.25">
      <c r="D38" s="56" t="s">
        <v>93</v>
      </c>
      <c r="E38" s="56"/>
      <c r="F38" s="56"/>
      <c r="G38" s="56"/>
      <c r="H38" s="56"/>
      <c r="I38" s="56"/>
      <c r="J38" s="56"/>
      <c r="K38" s="56"/>
      <c r="L38" s="56"/>
      <c r="M38" s="23"/>
      <c r="N38" s="23"/>
      <c r="O38" s="23"/>
      <c r="P38" s="23"/>
      <c r="Q38" s="23"/>
      <c r="R38" s="23"/>
      <c r="S38" s="23"/>
      <c r="T38" s="23"/>
      <c r="U38" s="23"/>
      <c r="V38" s="23"/>
      <c r="W38" s="23"/>
      <c r="X38" s="23"/>
      <c r="Y38" s="23"/>
      <c r="Z38" s="23"/>
      <c r="AA38" s="23"/>
      <c r="AB38" s="23"/>
      <c r="AC38" s="23"/>
      <c r="AD38" s="23"/>
      <c r="AE38" s="23"/>
      <c r="AF38" s="23"/>
      <c r="AG38" s="23"/>
      <c r="AH38" s="23"/>
      <c r="AI38" s="24"/>
    </row>
    <row r="39" spans="4:35" x14ac:dyDescent="0.25">
      <c r="D39" s="11" t="s">
        <v>89</v>
      </c>
      <c r="E39" s="13">
        <v>29365</v>
      </c>
      <c r="F39" s="13">
        <v>29366</v>
      </c>
      <c r="G39" s="13">
        <v>29367</v>
      </c>
      <c r="H39" s="13">
        <v>29368</v>
      </c>
      <c r="I39" s="13">
        <v>29369</v>
      </c>
      <c r="J39" s="13">
        <v>29370</v>
      </c>
      <c r="K39" s="13">
        <v>29371</v>
      </c>
      <c r="L39" s="13">
        <v>29372</v>
      </c>
      <c r="M39" s="23"/>
      <c r="N39" s="23"/>
      <c r="O39" s="23"/>
      <c r="P39" s="23"/>
      <c r="Q39" s="23"/>
      <c r="R39" s="23"/>
      <c r="S39" s="23"/>
      <c r="T39" s="23"/>
      <c r="U39" s="23"/>
      <c r="V39" s="23"/>
      <c r="W39" s="23"/>
      <c r="X39" s="23"/>
      <c r="Y39" s="23"/>
      <c r="Z39" s="23"/>
      <c r="AA39" s="23"/>
      <c r="AB39" s="23"/>
      <c r="AC39" s="23"/>
      <c r="AD39" s="23"/>
      <c r="AE39" s="23"/>
      <c r="AF39" s="23"/>
      <c r="AG39" s="23"/>
      <c r="AH39" s="23"/>
      <c r="AI39" s="24"/>
    </row>
    <row r="40" spans="4:35" x14ac:dyDescent="0.25">
      <c r="D40" s="11" t="s">
        <v>90</v>
      </c>
      <c r="E40" s="12">
        <f>AVERAGE('Estação 2'!AK499,'Estação 2'!AK487,'Estação 2'!AK475,'Estação 2'!AK463,'Estação 2'!AK451,'Estação 2'!AK439,'Estação 2'!AK427,'Estação 2'!AK415,'Estação 2'!AK403,'Estação 2'!AK391,'Estação 2'!AK379,'Estação 2'!AK367,'Estação 2'!AK355,'Estação 2'!AK343,'Estação 2'!AK270,'Estação 2'!AK259,'Estação 2'!AK247,'Estação 2'!AK235,'Estação 2'!AK223,'Estação 2'!AK211,'Estação 2'!AK199,'Estação 2'!AK187,'Estação 2'!AK175,'Estação 2'!AK163,'Estação 2'!AK151,'Estação 2'!AK139,'Estação 2'!AK127,'Estação 2'!AK115,'Estação 2'!AK103,'Estação 2'!AK91,'Estação 2'!AK79,'Estação 2'!AK67,'Estação 2'!AK55,'Estação 2'!AK43,'Estação 2'!AK31,'Estação 2'!AK19,,'Estação 2'!AK319,'Estação 2'!AK307,'Estação 2'!AK295,'Estação 2'!AK283,)</f>
        <v>1.2095238095238097</v>
      </c>
      <c r="F40" s="12">
        <f>AVERAGE('Estação 2'!AL499,'Estação 2'!AL487,'Estação 2'!AL475,'Estação 2'!AL463,'Estação 2'!AL451,'Estação 2'!AL439,'Estação 2'!AL427,'Estação 2'!AL415,'Estação 2'!AL403,'Estação 2'!AL391,'Estação 2'!AL379,'Estação 2'!AL367,'Estação 2'!AL355,'Estação 2'!AL343,'Estação 2'!AL270,'Estação 2'!AL259,'Estação 2'!AL247,'Estação 2'!AL235,'Estação 2'!AL223,'Estação 2'!AL211,'Estação 2'!AL199,'Estação 2'!AL187,'Estação 2'!AL175,'Estação 2'!AL163,'Estação 2'!AL151,'Estação 2'!AL139,'Estação 2'!AL127,'Estação 2'!AL115,'Estação 2'!AL103,'Estação 2'!AL91,'Estação 2'!AL79,'Estação 2'!AL67,'Estação 2'!AL55,'Estação 2'!AL43,'Estação 2'!AL31,'Estação 2'!AL19,,'Estação 2'!AL319,'Estação 2'!AL307,'Estação 2'!AL295,'Estação 2'!AL283,)</f>
        <v>2.2119047619047616</v>
      </c>
      <c r="G40" s="12">
        <f>AVERAGE('Estação 2'!AM499,'Estação 2'!AM487,'Estação 2'!AM475,'Estação 2'!AM463,'Estação 2'!AM451,'Estação 2'!AM439,'Estação 2'!AM427,'Estação 2'!AM415,'Estação 2'!AM403,'Estação 2'!AM391,'Estação 2'!AM379,'Estação 2'!AM367,'Estação 2'!AM355,'Estação 2'!AM343,'Estação 2'!AM270,'Estação 2'!AM259,'Estação 2'!AM247,'Estação 2'!AM235,'Estação 2'!AM223,'Estação 2'!AM211,'Estação 2'!AM199,'Estação 2'!AM187,'Estação 2'!AM175,'Estação 2'!AM163,'Estação 2'!AM151,'Estação 2'!AM139,'Estação 2'!AM127,'Estação 2'!AM115,'Estação 2'!AM103,'Estação 2'!AM91,'Estação 2'!AM79,'Estação 2'!AM67,'Estação 2'!AM55,'Estação 2'!AM43,'Estação 2'!AM31,'Estação 2'!AM19,,'Estação 2'!AM319,'Estação 2'!AM307,'Estação 2'!AM295,'Estação 2'!AM283,)</f>
        <v>0.90476190476190477</v>
      </c>
      <c r="H40" s="12">
        <f>AVERAGE('Estação 2'!AN499,'Estação 2'!AN487,'Estação 2'!AN475,'Estação 2'!AN463,'Estação 2'!AN451,'Estação 2'!AN439,'Estação 2'!AN427,'Estação 2'!AN415,'Estação 2'!AN403,'Estação 2'!AN391,'Estação 2'!AN379,'Estação 2'!AN367,'Estação 2'!AN355,'Estação 2'!AN343,'Estação 2'!AN270,'Estação 2'!AN259,'Estação 2'!AN247,'Estação 2'!AN235,'Estação 2'!AN223,'Estação 2'!AN211,'Estação 2'!AN199,'Estação 2'!AN187,'Estação 2'!AN175,'Estação 2'!AN163,'Estação 2'!AN151,'Estação 2'!AN139,'Estação 2'!AN127,'Estação 2'!AN115,'Estação 2'!AN103,'Estação 2'!AN91,'Estação 2'!AN79,'Estação 2'!AN67,'Estação 2'!AN55,'Estação 2'!AN43,'Estação 2'!AN31,'Estação 2'!AN19,,'Estação 2'!AN319,'Estação 2'!AN307,'Estação 2'!AN295,'Estação 2'!AN283,)</f>
        <v>0.82619047619047625</v>
      </c>
      <c r="I40" s="12">
        <f>AVERAGE('Estação 2'!AO499,'Estação 2'!AO487,'Estação 2'!AO475,'Estação 2'!AO463,'Estação 2'!AO451,'Estação 2'!AO439,'Estação 2'!AO427,'Estação 2'!AO415,'Estação 2'!AO403,'Estação 2'!AO391,'Estação 2'!AO379,'Estação 2'!AO367,'Estação 2'!AO355,'Estação 2'!AO343,'Estação 2'!AO270,'Estação 2'!AO259,'Estação 2'!AO247,'Estação 2'!AO235,'Estação 2'!AO223,'Estação 2'!AO211,'Estação 2'!AO199,'Estação 2'!AO187,'Estação 2'!AO175,'Estação 2'!AO163,'Estação 2'!AO151,'Estação 2'!AO139,'Estação 2'!AO127,'Estação 2'!AO115,'Estação 2'!AO103,'Estação 2'!AO91,'Estação 2'!AO79,'Estação 2'!AO67,'Estação 2'!AO55,'Estação 2'!AO43,'Estação 2'!AO31,'Estação 2'!AO19,,'Estação 2'!AO319,'Estação 2'!AO307,'Estação 2'!AO295,'Estação 2'!AO283,)</f>
        <v>2.8214285714285716</v>
      </c>
      <c r="J40" s="12">
        <f>AVERAGE('Estação 2'!AP499,'Estação 2'!AP487,'Estação 2'!AP475,'Estação 2'!AP463,'Estação 2'!AP451,'Estação 2'!AP439,'Estação 2'!AP427,'Estação 2'!AP415,'Estação 2'!AP403,'Estação 2'!AP391,'Estação 2'!AP379,'Estação 2'!AP367,'Estação 2'!AP355,'Estação 2'!AP343,'Estação 2'!AP270,'Estação 2'!AP259,'Estação 2'!AP247,'Estação 2'!AP235,'Estação 2'!AP223,'Estação 2'!AP211,'Estação 2'!AP199,'Estação 2'!AP187,'Estação 2'!AP175,'Estação 2'!AP163,'Estação 2'!AP151,'Estação 2'!AP139,'Estação 2'!AP127,'Estação 2'!AP115,'Estação 2'!AP103,'Estação 2'!AP91,'Estação 2'!AP79,'Estação 2'!AP67,'Estação 2'!AP55,'Estação 2'!AP43,'Estação 2'!AP31,'Estação 2'!AP19,,'Estação 2'!AP319,'Estação 2'!AP307,'Estação 2'!AP295,'Estação 2'!AP283,)</f>
        <v>1.4833333333333332</v>
      </c>
      <c r="K40" s="12">
        <f>AVERAGE('Estação 2'!AQ499,'Estação 2'!AQ487,'Estação 2'!AQ475,'Estação 2'!AQ463,'Estação 2'!AQ451,'Estação 2'!AQ439,'Estação 2'!AQ427,'Estação 2'!AQ415,'Estação 2'!AQ403,'Estação 2'!AQ391,'Estação 2'!AQ379,'Estação 2'!AQ367,'Estação 2'!AQ355,'Estação 2'!AQ343,'Estação 2'!AQ270,'Estação 2'!AQ259,'Estação 2'!AQ247,'Estação 2'!AQ235,'Estação 2'!AQ223,'Estação 2'!AQ211,'Estação 2'!AQ199,'Estação 2'!AQ187,'Estação 2'!AQ175,'Estação 2'!AQ163,'Estação 2'!AQ151,'Estação 2'!AQ139,'Estação 2'!AQ127,'Estação 2'!AQ115,'Estação 2'!AQ103,'Estação 2'!AQ91,'Estação 2'!AQ79,'Estação 2'!AQ67,'Estação 2'!AQ55,'Estação 2'!AQ43,'Estação 2'!AQ31,'Estação 2'!AQ19,,'Estação 2'!AQ319,'Estação 2'!AQ307,'Estação 2'!AQ295,'Estação 2'!AQ283,)</f>
        <v>0.60238095238095235</v>
      </c>
      <c r="L40" s="12">
        <f>AVERAGE('Estação 2'!AR499,'Estação 2'!AR487,'Estação 2'!AR475,'Estação 2'!AR463,'Estação 2'!AR451,'Estação 2'!AR439,'Estação 2'!AR427,'Estação 2'!AR415,'Estação 2'!AR403,'Estação 2'!AR391,'Estação 2'!AR379,'Estação 2'!AR367,'Estação 2'!AR355,'Estação 2'!AR343,'Estação 2'!AR270,'Estação 2'!AR259,'Estação 2'!AR247,'Estação 2'!AR235,'Estação 2'!AR223,'Estação 2'!AR211,'Estação 2'!AR199,'Estação 2'!AR187,'Estação 2'!AR175,'Estação 2'!AR163,'Estação 2'!AR151,'Estação 2'!AR139,'Estação 2'!AR127,'Estação 2'!AR115,'Estação 2'!AR103,'Estação 2'!AR91,'Estação 2'!AR79,'Estação 2'!AR67,'Estação 2'!AR55,'Estação 2'!AR43,'Estação 2'!AR31,'Estação 2'!AR19,,'Estação 2'!AR319,'Estação 2'!AR307,'Estação 2'!AR295,'Estação 2'!AR283,)</f>
        <v>2.2853658536585364</v>
      </c>
      <c r="M40" s="23"/>
      <c r="N40" s="23"/>
      <c r="O40" s="23"/>
      <c r="P40" s="23"/>
      <c r="Q40" s="23"/>
      <c r="R40" s="23"/>
      <c r="S40" s="23"/>
      <c r="T40" s="23"/>
      <c r="U40" s="23"/>
      <c r="V40" s="23"/>
      <c r="W40" s="23"/>
      <c r="X40" s="23"/>
      <c r="Y40" s="23"/>
      <c r="Z40" s="23"/>
      <c r="AA40" s="23"/>
      <c r="AB40" s="23"/>
      <c r="AC40" s="23"/>
      <c r="AD40" s="23"/>
      <c r="AE40" s="23"/>
      <c r="AF40" s="23"/>
      <c r="AG40" s="23"/>
      <c r="AH40" s="23"/>
      <c r="AI40" s="19"/>
    </row>
    <row r="41" spans="4:35" x14ac:dyDescent="0.25">
      <c r="D41" s="58"/>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60"/>
    </row>
    <row r="42" spans="4:35" x14ac:dyDescent="0.25">
      <c r="D42" s="57" t="s">
        <v>96</v>
      </c>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row>
    <row r="43" spans="4:35" x14ac:dyDescent="0.25">
      <c r="D43" s="56" t="s">
        <v>97</v>
      </c>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row>
    <row r="44" spans="4:35" x14ac:dyDescent="0.25">
      <c r="D44" s="11" t="s">
        <v>11</v>
      </c>
      <c r="E44" s="13">
        <v>33298</v>
      </c>
      <c r="F44" s="13">
        <v>33299</v>
      </c>
      <c r="G44" s="13">
        <v>33300</v>
      </c>
      <c r="H44" s="13">
        <v>33301</v>
      </c>
      <c r="I44" s="13">
        <v>33302</v>
      </c>
      <c r="J44" s="13">
        <v>33303</v>
      </c>
      <c r="K44" s="13">
        <v>33304</v>
      </c>
      <c r="L44" s="13">
        <v>33305</v>
      </c>
      <c r="M44" s="13">
        <v>33306</v>
      </c>
      <c r="N44" s="13">
        <v>33307</v>
      </c>
      <c r="O44" s="13">
        <v>33308</v>
      </c>
      <c r="P44" s="13">
        <v>33309</v>
      </c>
      <c r="Q44" s="13">
        <v>33310</v>
      </c>
      <c r="R44" s="13">
        <v>33311</v>
      </c>
      <c r="S44" s="13">
        <v>33312</v>
      </c>
      <c r="T44" s="13">
        <v>33313</v>
      </c>
      <c r="U44" s="13">
        <v>33314</v>
      </c>
      <c r="V44" s="13">
        <v>33315</v>
      </c>
      <c r="W44" s="13">
        <v>33316</v>
      </c>
      <c r="X44" s="13">
        <v>33317</v>
      </c>
      <c r="Y44" s="13">
        <v>33318</v>
      </c>
      <c r="Z44" s="13">
        <v>33319</v>
      </c>
      <c r="AA44" s="13">
        <v>33320</v>
      </c>
      <c r="AB44" s="13">
        <v>33321</v>
      </c>
      <c r="AC44" s="13">
        <v>33322</v>
      </c>
      <c r="AD44" s="13">
        <v>33323</v>
      </c>
      <c r="AE44" s="13">
        <v>33324</v>
      </c>
      <c r="AF44" s="13">
        <v>33325</v>
      </c>
      <c r="AG44" s="13">
        <v>33326</v>
      </c>
      <c r="AH44" s="13">
        <v>33327</v>
      </c>
      <c r="AI44" s="13">
        <v>33328</v>
      </c>
    </row>
    <row r="45" spans="4:35" x14ac:dyDescent="0.25">
      <c r="D45" s="11" t="s">
        <v>90</v>
      </c>
      <c r="E45" s="12">
        <f>AVERAGE('Estação 2'!N641,'Estação 2'!N629,'Estação 2'!N617,'Estação 2'!N605,'Estação 2'!N593,'Estação 2'!N581,'Estação 2'!N569,'Estação 2'!N557,'Estação 2'!N545,'Estação 2'!N533,'Estação 2'!N521,'Estação 2'!N509,'Estação 2'!N497,'Estação 2'!N485,'Estação 2'!N473,'Estação 2'!N461,'Estação 2'!N449,'Estação 2'!N437,'Estação 2'!N425,'Estação 2'!N413,'Estação 2'!N401,'Estação 2'!N389,'Estação 2'!N377,'Estação 2'!N365,'Estação 2'!N353,'Estação 2'!N341,'Estação 2'!N329,'Estação 2'!N317,'Estação 2'!N305,'Estação 2'!N293,'Estação 2'!N281,'Estação 2'!N269,'Estação 2'!N257,'Estação 2'!N245,'Estação 2'!N233,'Estação 2'!N221,'Estação 2'!N209,'Estação 2'!N197,'Estação 2'!N185,'Estação 2'!N173,'Estação 2'!N161,'Estação 2'!N149,'Estação 2'!N137,'Estação 2'!N125,'Estação 2'!N113,'Estação 2'!N101,'Estação 2'!N89,'Estação 2'!N77,'Estação 2'!N65,'Estação 2'!N53,'Estação 2'!N41,'Estação 2'!N29,'Estação 2'!N17,)</f>
        <v>1.6</v>
      </c>
      <c r="F45" s="12">
        <f>AVERAGE('Estação 2'!O641,'Estação 2'!O629,'Estação 2'!O617,'Estação 2'!O605,'Estação 2'!O593,'Estação 2'!O581,'Estação 2'!O569,'Estação 2'!O557,'Estação 2'!O545,'Estação 2'!O533,'Estação 2'!O521,'Estação 2'!O509,'Estação 2'!O497,'Estação 2'!O485,'Estação 2'!O473,'Estação 2'!O461,'Estação 2'!O449,'Estação 2'!O437,'Estação 2'!O425,'Estação 2'!O413,'Estação 2'!O401,'Estação 2'!O389,'Estação 2'!O377,'Estação 2'!O365,'Estação 2'!O353,'Estação 2'!O341,'Estação 2'!O329,'Estação 2'!O317,'Estação 2'!O305,'Estação 2'!O293,'Estação 2'!O281,'Estação 2'!O269,'Estação 2'!O257,'Estação 2'!O245,'Estação 2'!O233,'Estação 2'!O221,'Estação 2'!O209,'Estação 2'!O197,'Estação 2'!O185,'Estação 2'!O173,'Estação 2'!O161,'Estação 2'!O149,'Estação 2'!O137,'Estação 2'!O125,'Estação 2'!O113,'Estação 2'!O101,'Estação 2'!O89,'Estação 2'!O77,'Estação 2'!O65,'Estação 2'!O53,'Estação 2'!O41,'Estação 2'!O29,'Estação 2'!O17,)</f>
        <v>2.824074074074074</v>
      </c>
      <c r="G45" s="12">
        <f>AVERAGE('Estação 2'!P641,'Estação 2'!P629,'Estação 2'!P617,'Estação 2'!P605,'Estação 2'!P593,'Estação 2'!P581,'Estação 2'!P569,'Estação 2'!P557,'Estação 2'!P545,'Estação 2'!P533,'Estação 2'!P521,'Estação 2'!P509,'Estação 2'!P497,'Estação 2'!P485,'Estação 2'!P473,'Estação 2'!P461,'Estação 2'!P449,'Estação 2'!P437,'Estação 2'!P425,'Estação 2'!P413,'Estação 2'!P401,'Estação 2'!P389,'Estação 2'!P377,'Estação 2'!P365,'Estação 2'!P353,'Estação 2'!P341,'Estação 2'!P329,'Estação 2'!P317,'Estação 2'!P305,'Estação 2'!P293,'Estação 2'!P281,'Estação 2'!P269,'Estação 2'!P257,'Estação 2'!P245,'Estação 2'!P233,'Estação 2'!P221,'Estação 2'!P209,'Estação 2'!P197,'Estação 2'!P185,'Estação 2'!P173,'Estação 2'!P161,'Estação 2'!P149,'Estação 2'!P137,'Estação 2'!P125,'Estação 2'!P113,'Estação 2'!P101,'Estação 2'!P89,'Estação 2'!P77,'Estação 2'!P65,'Estação 2'!P53,'Estação 2'!P41,'Estação 2'!P29,'Estação 2'!P17,)</f>
        <v>4.1666666666666661</v>
      </c>
      <c r="H45" s="12">
        <f>AVERAGE('Estação 2'!Q641,'Estação 2'!Q629,'Estação 2'!Q617,'Estação 2'!Q605,'Estação 2'!Q593,'Estação 2'!Q581,'Estação 2'!Q569,'Estação 2'!Q557,'Estação 2'!Q545,'Estação 2'!Q533,'Estação 2'!Q521,'Estação 2'!Q509,'Estação 2'!Q497,'Estação 2'!Q485,'Estação 2'!Q473,'Estação 2'!Q461,'Estação 2'!Q449,'Estação 2'!Q437,'Estação 2'!Q425,'Estação 2'!Q413,'Estação 2'!Q401,'Estação 2'!Q389,'Estação 2'!Q377,'Estação 2'!Q365,'Estação 2'!Q353,'Estação 2'!Q341,'Estação 2'!Q329,'Estação 2'!Q317,'Estação 2'!Q305,'Estação 2'!Q293,'Estação 2'!Q281,'Estação 2'!Q269,'Estação 2'!Q257,'Estação 2'!Q245,'Estação 2'!Q233,'Estação 2'!Q221,'Estação 2'!Q209,'Estação 2'!Q197,'Estação 2'!Q185,'Estação 2'!Q173,'Estação 2'!Q161,'Estação 2'!Q149,'Estação 2'!Q137,'Estação 2'!Q125,'Estação 2'!Q113,'Estação 2'!Q101,'Estação 2'!Q89,'Estação 2'!Q77,'Estação 2'!Q65,'Estação 2'!Q53,'Estação 2'!Q41,'Estação 2'!Q29,'Estação 2'!Q17,)</f>
        <v>4.1944444444444438</v>
      </c>
      <c r="I45" s="12">
        <f>AVERAGE('Estação 2'!R641,'Estação 2'!R629,'Estação 2'!R617,'Estação 2'!R605,'Estação 2'!R593,'Estação 2'!R581,'Estação 2'!R569,'Estação 2'!R557,'Estação 2'!R545,'Estação 2'!R533,'Estação 2'!R521,'Estação 2'!R509,'Estação 2'!R497,'Estação 2'!R485,'Estação 2'!R473,'Estação 2'!R461,'Estação 2'!R449,'Estação 2'!R437,'Estação 2'!R425,'Estação 2'!R413,'Estação 2'!R401,'Estação 2'!R389,'Estação 2'!R377,'Estação 2'!R365,'Estação 2'!R353,'Estação 2'!R341,'Estação 2'!R329,'Estação 2'!R317,'Estação 2'!R305,'Estação 2'!R293,'Estação 2'!R281,'Estação 2'!R269,'Estação 2'!R257,'Estação 2'!R245,'Estação 2'!R233,'Estação 2'!R221,'Estação 2'!R209,'Estação 2'!R197,'Estação 2'!R185,'Estação 2'!R173,'Estação 2'!R161,'Estação 2'!R149,'Estação 2'!R137,'Estação 2'!R125,'Estação 2'!R113,'Estação 2'!R101,'Estação 2'!R89,'Estação 2'!R77,'Estação 2'!R65,'Estação 2'!R53,'Estação 2'!R41,'Estação 2'!R29,'Estação 2'!R17,)</f>
        <v>3.1407407407407408</v>
      </c>
      <c r="J45" s="12">
        <f>AVERAGE('Estação 2'!S641,'Estação 2'!S629,'Estação 2'!S617,'Estação 2'!S605,'Estação 2'!S593,'Estação 2'!S581,'Estação 2'!S569,'Estação 2'!S557,'Estação 2'!S545,'Estação 2'!S533,'Estação 2'!S521,'Estação 2'!S509,'Estação 2'!S497,'Estação 2'!S485,'Estação 2'!S473,'Estação 2'!S461,'Estação 2'!S449,'Estação 2'!S437,'Estação 2'!S425,'Estação 2'!S413,'Estação 2'!S401,'Estação 2'!S389,'Estação 2'!S377,'Estação 2'!S365,'Estação 2'!S353,'Estação 2'!S341,'Estação 2'!S329,'Estação 2'!S317,'Estação 2'!S305,'Estação 2'!S293,'Estação 2'!S281,'Estação 2'!S269,'Estação 2'!S257,'Estação 2'!S245,'Estação 2'!S233,'Estação 2'!S221,'Estação 2'!S209,'Estação 2'!S197,'Estação 2'!S185,'Estação 2'!S173,'Estação 2'!S161,'Estação 2'!S149,'Estação 2'!S137,'Estação 2'!S125,'Estação 2'!S113,'Estação 2'!S101,'Estação 2'!S89,'Estação 2'!S77,'Estação 2'!S65,'Estação 2'!S53,'Estação 2'!S41,'Estação 2'!S29,'Estação 2'!S17,)</f>
        <v>3.3074074074074074</v>
      </c>
      <c r="K45" s="12">
        <f>AVERAGE('Estação 2'!T641,'Estação 2'!T629,'Estação 2'!T617,'Estação 2'!T605,'Estação 2'!T593,'Estação 2'!T581,'Estação 2'!T569,'Estação 2'!T557,'Estação 2'!T545,'Estação 2'!T533,'Estação 2'!T521,'Estação 2'!T509,'Estação 2'!T497,'Estação 2'!T485,'Estação 2'!T473,'Estação 2'!T461,'Estação 2'!T449,'Estação 2'!T437,'Estação 2'!T425,'Estação 2'!T413,'Estação 2'!T401,'Estação 2'!T389,'Estação 2'!T377,'Estação 2'!T365,'Estação 2'!T353,'Estação 2'!T341,'Estação 2'!T329,'Estação 2'!T317,'Estação 2'!T305,'Estação 2'!T293,'Estação 2'!T281,'Estação 2'!T269,'Estação 2'!T257,'Estação 2'!T245,'Estação 2'!T233,'Estação 2'!T221,'Estação 2'!T209,'Estação 2'!T197,'Estação 2'!T185,'Estação 2'!T173,'Estação 2'!T161,'Estação 2'!T149,'Estação 2'!T137,'Estação 2'!T125,'Estação 2'!T113,'Estação 2'!T101,'Estação 2'!T89,'Estação 2'!T77,'Estação 2'!T65,'Estação 2'!T53,'Estação 2'!T41,'Estação 2'!T29,'Estação 2'!T17,)</f>
        <v>3.3481481481481485</v>
      </c>
      <c r="L45" s="12">
        <f>AVERAGE('Estação 2'!U641,'Estação 2'!U629,'Estação 2'!U617,'Estação 2'!U605,'Estação 2'!U593,'Estação 2'!U581,'Estação 2'!U569,'Estação 2'!U557,'Estação 2'!U545,'Estação 2'!U533,'Estação 2'!U521,'Estação 2'!U509,'Estação 2'!U497,'Estação 2'!U485,'Estação 2'!U473,'Estação 2'!U461,'Estação 2'!U449,'Estação 2'!U437,'Estação 2'!U425,'Estação 2'!U413,'Estação 2'!U401,'Estação 2'!U389,'Estação 2'!U377,'Estação 2'!U365,'Estação 2'!U353,'Estação 2'!U341,'Estação 2'!U329,'Estação 2'!U317,'Estação 2'!U305,'Estação 2'!U293,'Estação 2'!U281,'Estação 2'!U269,'Estação 2'!U257,'Estação 2'!U245,'Estação 2'!U233,'Estação 2'!U221,'Estação 2'!U209,'Estação 2'!U197,'Estação 2'!U185,'Estação 2'!U173,'Estação 2'!U161,'Estação 2'!U149,'Estação 2'!U137,'Estação 2'!U125,'Estação 2'!U113,'Estação 2'!U101,'Estação 2'!U89,'Estação 2'!U77,'Estação 2'!U65,'Estação 2'!U53,'Estação 2'!U41,'Estação 2'!U29,'Estação 2'!U17,)</f>
        <v>3.1537037037037039</v>
      </c>
      <c r="M45" s="12">
        <f>AVERAGE('Estação 2'!V641,'Estação 2'!V629,'Estação 2'!V617,'Estação 2'!V605,'Estação 2'!V593,'Estação 2'!V581,'Estação 2'!V569,'Estação 2'!V557,'Estação 2'!V545,'Estação 2'!V533,'Estação 2'!V521,'Estação 2'!V509,'Estação 2'!V497,'Estação 2'!V485,'Estação 2'!V473,'Estação 2'!V461,'Estação 2'!V449,'Estação 2'!V437,'Estação 2'!V425,'Estação 2'!V413,'Estação 2'!V401,'Estação 2'!V389,'Estação 2'!V377,'Estação 2'!V365,'Estação 2'!V353,'Estação 2'!V341,'Estação 2'!V329,'Estação 2'!V317,'Estação 2'!V305,'Estação 2'!V293,'Estação 2'!V281,'Estação 2'!V269,'Estação 2'!V257,'Estação 2'!V245,'Estação 2'!V233,'Estação 2'!V221,'Estação 2'!V209,'Estação 2'!V197,'Estação 2'!V185,'Estação 2'!V173,'Estação 2'!V161,'Estação 2'!V149,'Estação 2'!V137,'Estação 2'!V125,'Estação 2'!V113,'Estação 2'!V101,'Estação 2'!V89,'Estação 2'!V77,'Estação 2'!V65,'Estação 2'!V53,'Estação 2'!V41,'Estação 2'!V29,'Estação 2'!V17,)</f>
        <v>1.837037037037037</v>
      </c>
      <c r="N45" s="12">
        <f>AVERAGE('Estação 2'!W641,'Estação 2'!W629,'Estação 2'!W617,'Estação 2'!W605,'Estação 2'!W593,'Estação 2'!W581,'Estação 2'!W569,'Estação 2'!W557,'Estação 2'!W545,'Estação 2'!W533,'Estação 2'!W521,'Estação 2'!W509,'Estação 2'!W497,'Estação 2'!W485,'Estação 2'!W473,'Estação 2'!W461,'Estação 2'!W449,'Estação 2'!W437,'Estação 2'!W425,'Estação 2'!W413,'Estação 2'!W401,'Estação 2'!W389,'Estação 2'!W377,'Estação 2'!W365,'Estação 2'!W353,'Estação 2'!W341,'Estação 2'!W329,'Estação 2'!W317,'Estação 2'!W305,'Estação 2'!W293,'Estação 2'!W281,'Estação 2'!W269,'Estação 2'!W257,'Estação 2'!W245,'Estação 2'!W233,'Estação 2'!W221,'Estação 2'!W209,'Estação 2'!W197,'Estação 2'!W185,'Estação 2'!W173,'Estação 2'!W161,'Estação 2'!W149,'Estação 2'!W137,'Estação 2'!W125,'Estação 2'!W113,'Estação 2'!W101,'Estação 2'!W89,'Estação 2'!W77,'Estação 2'!W65,'Estação 2'!W53,'Estação 2'!W41,'Estação 2'!W29,'Estação 2'!W17,)</f>
        <v>3.0518518518518514</v>
      </c>
      <c r="O45" s="12">
        <f>AVERAGE('Estação 2'!X641,'Estação 2'!X629,'Estação 2'!X617,'Estação 2'!X605,'Estação 2'!X593,'Estação 2'!X581,'Estação 2'!X569,'Estação 2'!X557,'Estação 2'!X545,'Estação 2'!X533,'Estação 2'!X521,'Estação 2'!X509,'Estação 2'!X497,'Estação 2'!X485,'Estação 2'!X473,'Estação 2'!X461,'Estação 2'!X449,'Estação 2'!X437,'Estação 2'!X425,'Estação 2'!X413,'Estação 2'!X401,'Estação 2'!X389,'Estação 2'!X377,'Estação 2'!X365,'Estação 2'!X353,'Estação 2'!X341,'Estação 2'!X329,'Estação 2'!X317,'Estação 2'!X305,'Estação 2'!X293,'Estação 2'!X281,'Estação 2'!X269,'Estação 2'!X257,'Estação 2'!X245,'Estação 2'!X233,'Estação 2'!X221,'Estação 2'!X209,'Estação 2'!X197,'Estação 2'!X185,'Estação 2'!X173,'Estação 2'!X161,'Estação 2'!X149,'Estação 2'!X137,'Estação 2'!X125,'Estação 2'!X113,'Estação 2'!X101,'Estação 2'!X89,'Estação 2'!X77,'Estação 2'!X65,'Estação 2'!X53,'Estação 2'!X41,'Estação 2'!X29,'Estação 2'!X17,)</f>
        <v>3.5018518518518515</v>
      </c>
      <c r="P45" s="12">
        <f>AVERAGE('Estação 2'!Y641,'Estação 2'!Y629,'Estação 2'!Y617,'Estação 2'!Y605,'Estação 2'!Y593,'Estação 2'!Y581,'Estação 2'!Y569,'Estação 2'!Y557,'Estação 2'!Y545,'Estação 2'!Y533,'Estação 2'!Y521,'Estação 2'!Y509,'Estação 2'!Y497,'Estação 2'!Y485,'Estação 2'!Y473,'Estação 2'!Y461,'Estação 2'!Y449,'Estação 2'!Y437,'Estação 2'!Y425,'Estação 2'!Y413,'Estação 2'!Y401,'Estação 2'!Y389,'Estação 2'!Y377,'Estação 2'!Y365,'Estação 2'!Y353,'Estação 2'!Y341,'Estação 2'!Y329,'Estação 2'!Y317,'Estação 2'!Y305,'Estação 2'!Y293,'Estação 2'!Y281,'Estação 2'!Y269,'Estação 2'!Y257,'Estação 2'!Y245,'Estação 2'!Y233,'Estação 2'!Y221,'Estação 2'!Y209,'Estação 2'!Y197,'Estação 2'!Y185,'Estação 2'!Y173,'Estação 2'!Y161,'Estação 2'!Y149,'Estação 2'!Y137,'Estação 2'!Y125,'Estação 2'!Y113,'Estação 2'!Y101,'Estação 2'!Y89,'Estação 2'!Y77,'Estação 2'!Y65,'Estação 2'!Y53,'Estação 2'!Y41,'Estação 2'!Y29,'Estação 2'!Y17,)</f>
        <v>3.1370370370370373</v>
      </c>
      <c r="Q45" s="12">
        <f>AVERAGE('Estação 2'!Z641,'Estação 2'!Z629,'Estação 2'!Z617,'Estação 2'!Z605,'Estação 2'!Z593,'Estação 2'!Z581,'Estação 2'!Z569,'Estação 2'!Z557,'Estação 2'!Z545,'Estação 2'!Z533,'Estação 2'!Z521,'Estação 2'!Z509,'Estação 2'!Z497,'Estação 2'!Z485,'Estação 2'!Z473,'Estação 2'!Z461,'Estação 2'!Z449,'Estação 2'!Z437,'Estação 2'!Z425,'Estação 2'!Z413,'Estação 2'!Z401,'Estação 2'!Z389,'Estação 2'!Z377,'Estação 2'!Z365,'Estação 2'!Z353,'Estação 2'!Z341,'Estação 2'!Z329,'Estação 2'!Z317,'Estação 2'!Z305,'Estação 2'!Z293,'Estação 2'!Z281,'Estação 2'!Z269,'Estação 2'!Z257,'Estação 2'!Z245,'Estação 2'!Z233,'Estação 2'!Z221,'Estação 2'!Z209,'Estação 2'!Z197,'Estação 2'!Z185,'Estação 2'!Z173,'Estação 2'!Z161,'Estação 2'!Z149,'Estação 2'!Z137,'Estação 2'!Z125,'Estação 2'!Z113,'Estação 2'!Z101,'Estação 2'!Z89,'Estação 2'!Z77,'Estação 2'!Z65,'Estação 2'!Z53,'Estação 2'!Z41,'Estação 2'!Z29,'Estação 2'!Z17,)</f>
        <v>3.4333333333333336</v>
      </c>
      <c r="R45" s="12">
        <f>AVERAGE('Estação 2'!AA641,'Estação 2'!AA629,'Estação 2'!AA617,'Estação 2'!AA605,'Estação 2'!AA593,'Estação 2'!AA581,'Estação 2'!AA569,'Estação 2'!AA557,'Estação 2'!AA545,'Estação 2'!AA533,'Estação 2'!AA521,'Estação 2'!AA509,'Estação 2'!AA497,'Estação 2'!AA485,'Estação 2'!AA473,'Estação 2'!AA461,'Estação 2'!AA449,'Estação 2'!AA437,'Estação 2'!AA425,'Estação 2'!AA413,'Estação 2'!AA401,'Estação 2'!AA389,'Estação 2'!AA377,'Estação 2'!AA365,'Estação 2'!AA353,'Estação 2'!AA341,'Estação 2'!AA329,'Estação 2'!AA317,'Estação 2'!AA305,'Estação 2'!AA293,'Estação 2'!AA281,'Estação 2'!AA269,'Estação 2'!AA257,'Estação 2'!AA245,'Estação 2'!AA233,'Estação 2'!AA221,'Estação 2'!AA209,'Estação 2'!AA197,'Estação 2'!AA185,'Estação 2'!AA173,'Estação 2'!AA161,'Estação 2'!AA149,'Estação 2'!AA137,'Estação 2'!AA125,'Estação 2'!AA113,'Estação 2'!AA101,'Estação 2'!AA89,'Estação 2'!AA77,'Estação 2'!AA65,'Estação 2'!AA53,'Estação 2'!AA41,'Estação 2'!AA29,'Estação 2'!AA17,)</f>
        <v>4.3796296296296289</v>
      </c>
      <c r="S45" s="12">
        <f>AVERAGE('Estação 2'!AB641,'Estação 2'!AB629,'Estação 2'!AB617,'Estação 2'!AB605,'Estação 2'!AB593,'Estação 2'!AB581,'Estação 2'!AB569,'Estação 2'!AB557,'Estação 2'!AB545,'Estação 2'!AB533,'Estação 2'!AB521,'Estação 2'!AB509,'Estação 2'!AB497,'Estação 2'!AB485,'Estação 2'!AB473,'Estação 2'!AB461,'Estação 2'!AB449,'Estação 2'!AB437,'Estação 2'!AB425,'Estação 2'!AB413,'Estação 2'!AB401,'Estação 2'!AB389,'Estação 2'!AB377,'Estação 2'!AB365,'Estação 2'!AB353,'Estação 2'!AB341,'Estação 2'!AB329,'Estação 2'!AB317,'Estação 2'!AB305,'Estação 2'!AB293,'Estação 2'!AB281,'Estação 2'!AB269,'Estação 2'!AB257,'Estação 2'!AB245,'Estação 2'!AB233,'Estação 2'!AB221,'Estação 2'!AB209,'Estação 2'!AB197,'Estação 2'!AB185,'Estação 2'!AB173,'Estação 2'!AB161,'Estação 2'!AB149,'Estação 2'!AB137,'Estação 2'!AB125,'Estação 2'!AB113,'Estação 2'!AB101,'Estação 2'!AB89,'Estação 2'!AB77,'Estação 2'!AB65,'Estação 2'!AB53,'Estação 2'!AB41,'Estação 2'!AB29,'Estação 2'!AB17,)</f>
        <v>2.6444444444444448</v>
      </c>
      <c r="T45" s="12">
        <f>AVERAGE('Estação 2'!AC641,'Estação 2'!AC629,'Estação 2'!AC617,'Estação 2'!AC605,'Estação 2'!AC593,'Estação 2'!AC581,'Estação 2'!AC569,'Estação 2'!AC557,'Estação 2'!AC545,'Estação 2'!AC533,'Estação 2'!AC521,'Estação 2'!AC509,'Estação 2'!AC497,'Estação 2'!AC485,'Estação 2'!AC473,'Estação 2'!AC461,'Estação 2'!AC449,'Estação 2'!AC437,'Estação 2'!AC425,'Estação 2'!AC413,'Estação 2'!AC401,'Estação 2'!AC389,'Estação 2'!AC377,'Estação 2'!AC365,'Estação 2'!AC353,'Estação 2'!AC341,'Estação 2'!AC329,'Estação 2'!AC317,'Estação 2'!AC305,'Estação 2'!AC293,'Estação 2'!AC281,'Estação 2'!AC269,'Estação 2'!AC257,'Estação 2'!AC245,'Estação 2'!AC233,'Estação 2'!AC221,'Estação 2'!AC209,'Estação 2'!AC197,'Estação 2'!AC185,'Estação 2'!AC173,'Estação 2'!AC161,'Estação 2'!AC149,'Estação 2'!AC137,'Estação 2'!AC125,'Estação 2'!AC113,'Estação 2'!AC101,'Estação 2'!AC89,'Estação 2'!AC77,'Estação 2'!AC65,'Estação 2'!AC53,'Estação 2'!AC41,'Estação 2'!AC29,'Estação 2'!AC17,)</f>
        <v>3.4185185185185181</v>
      </c>
      <c r="U45" s="12">
        <f>AVERAGE('Estação 2'!AD641,'Estação 2'!AD629,'Estação 2'!AD617,'Estação 2'!AD605,'Estação 2'!AD593,'Estação 2'!AD581,'Estação 2'!AD569,'Estação 2'!AD557,'Estação 2'!AD545,'Estação 2'!AD533,'Estação 2'!AD521,'Estação 2'!AD509,'Estação 2'!AD497,'Estação 2'!AD485,'Estação 2'!AD473,'Estação 2'!AD461,'Estação 2'!AD449,'Estação 2'!AD437,'Estação 2'!AD425,'Estação 2'!AD413,'Estação 2'!AD401,'Estação 2'!AD389,'Estação 2'!AD377,'Estação 2'!AD365,'Estação 2'!AD353,'Estação 2'!AD341,'Estação 2'!AD329,'Estação 2'!AD317,'Estação 2'!AD305,'Estação 2'!AD293,'Estação 2'!AD281,'Estação 2'!AD269,'Estação 2'!AD257,'Estação 2'!AD245,'Estação 2'!AD233,'Estação 2'!AD221,'Estação 2'!AD209,'Estação 2'!AD197,'Estação 2'!AD185,'Estação 2'!AD173,'Estação 2'!AD161,'Estação 2'!AD149,'Estação 2'!AD137,'Estação 2'!AD125,'Estação 2'!AD113,'Estação 2'!AD101,'Estação 2'!AD89,'Estação 2'!AD77,'Estação 2'!AD65,'Estação 2'!AD53,'Estação 2'!AD41,'Estação 2'!AD29,'Estação 2'!AD17,)</f>
        <v>4.6981481481481477</v>
      </c>
      <c r="V45" s="12">
        <f>AVERAGE('Estação 2'!AE641,'Estação 2'!AE629,'Estação 2'!AE617,'Estação 2'!AE605,'Estação 2'!AE593,'Estação 2'!AE581,'Estação 2'!AE569,'Estação 2'!AE557,'Estação 2'!AE545,'Estação 2'!AE533,'Estação 2'!AE521,'Estação 2'!AE509,'Estação 2'!AE497,'Estação 2'!AE485,'Estação 2'!AE473,'Estação 2'!AE461,'Estação 2'!AE449,'Estação 2'!AE437,'Estação 2'!AE425,'Estação 2'!AE413,'Estação 2'!AE401,'Estação 2'!AE389,'Estação 2'!AE377,'Estação 2'!AE365,'Estação 2'!AE353,'Estação 2'!AE341,'Estação 2'!AE329,'Estação 2'!AE317,'Estação 2'!AE305,'Estação 2'!AE293,'Estação 2'!AE281,'Estação 2'!AE269,'Estação 2'!AE257,'Estação 2'!AE245,'Estação 2'!AE233,'Estação 2'!AE221,'Estação 2'!AE209,'Estação 2'!AE197,'Estação 2'!AE185,'Estação 2'!AE173,'Estação 2'!AE161,'Estação 2'!AE149,'Estação 2'!AE137,'Estação 2'!AE125,'Estação 2'!AE113,'Estação 2'!AE101,'Estação 2'!AE89,'Estação 2'!AE77,'Estação 2'!AE65,'Estação 2'!AE53,'Estação 2'!AE41,'Estação 2'!AE29,'Estação 2'!AE17,)</f>
        <v>2.6185185185185191</v>
      </c>
      <c r="W45" s="12">
        <f>AVERAGE('Estação 2'!AF641,'Estação 2'!AF629,'Estação 2'!AF617,'Estação 2'!AF605,'Estação 2'!AF593,'Estação 2'!AF581,'Estação 2'!AF569,'Estação 2'!AF557,'Estação 2'!AF545,'Estação 2'!AF533,'Estação 2'!AF521,'Estação 2'!AF509,'Estação 2'!AF497,'Estação 2'!AF485,'Estação 2'!AF473,'Estação 2'!AF461,'Estação 2'!AF449,'Estação 2'!AF437,'Estação 2'!AF425,'Estação 2'!AF413,'Estação 2'!AF401,'Estação 2'!AF389,'Estação 2'!AF377,'Estação 2'!AF365,'Estação 2'!AF353,'Estação 2'!AF341,'Estação 2'!AF329,'Estação 2'!AF317,'Estação 2'!AF305,'Estação 2'!AF293,'Estação 2'!AF281,'Estação 2'!AF269,'Estação 2'!AF257,'Estação 2'!AF245,'Estação 2'!AF233,'Estação 2'!AF221,'Estação 2'!AF209,'Estação 2'!AF197,'Estação 2'!AF185,'Estação 2'!AF173,'Estação 2'!AF161,'Estação 2'!AF149,'Estação 2'!AF137,'Estação 2'!AF125,'Estação 2'!AF113,'Estação 2'!AF101,'Estação 2'!AF89,'Estação 2'!AF77,'Estação 2'!AF65,'Estação 2'!AF53,'Estação 2'!AF41,'Estação 2'!AF29,'Estação 2'!AF17,)</f>
        <v>3.8074074074074069</v>
      </c>
      <c r="X45" s="12">
        <f>AVERAGE('Estação 2'!AG641,'Estação 2'!AG629,'Estação 2'!AG617,'Estação 2'!AG605,'Estação 2'!AG593,'Estação 2'!AG581,'Estação 2'!AG569,'Estação 2'!AG557,'Estação 2'!AG545,'Estação 2'!AG533,'Estação 2'!AG521,'Estação 2'!AG509,'Estação 2'!AG497,'Estação 2'!AG485,'Estação 2'!AG473,'Estação 2'!AG461,'Estação 2'!AG449,'Estação 2'!AG437,'Estação 2'!AG425,'Estação 2'!AG413,'Estação 2'!AG401,'Estação 2'!AG389,'Estação 2'!AG377,'Estação 2'!AG365,'Estação 2'!AG353,'Estação 2'!AG341,'Estação 2'!AG329,'Estação 2'!AG317,'Estação 2'!AG305,'Estação 2'!AG293,'Estação 2'!AG281,'Estação 2'!AG269,'Estação 2'!AG257,'Estação 2'!AG245,'Estação 2'!AG233,'Estação 2'!AG221,'Estação 2'!AG209,'Estação 2'!AG197,'Estação 2'!AG185,'Estação 2'!AG173,'Estação 2'!AG161,'Estação 2'!AG149,'Estação 2'!AG137,'Estação 2'!AG125,'Estação 2'!AG113,'Estação 2'!AG101,'Estação 2'!AG89,'Estação 2'!AG77,'Estação 2'!AG65,'Estação 2'!AG53,'Estação 2'!AG41,'Estação 2'!AG29,'Estação 2'!AG17,)</f>
        <v>3.3944444444444448</v>
      </c>
      <c r="Y45" s="12">
        <f>AVERAGE('Estação 2'!AH641,'Estação 2'!AH629,'Estação 2'!AH617,'Estação 2'!AH605,'Estação 2'!AH593,'Estação 2'!AH581,'Estação 2'!AH569,'Estação 2'!AH557,'Estação 2'!AH545,'Estação 2'!AH533,'Estação 2'!AH521,'Estação 2'!AH509,'Estação 2'!AH497,'Estação 2'!AH485,'Estação 2'!AH473,'Estação 2'!AH461,'Estação 2'!AH449,'Estação 2'!AH437,'Estação 2'!AH425,'Estação 2'!AH413,'Estação 2'!AH401,'Estação 2'!AH389,'Estação 2'!AH377,'Estação 2'!AH365,'Estação 2'!AH353,'Estação 2'!AH341,'Estação 2'!AH329,'Estação 2'!AH317,'Estação 2'!AH305,'Estação 2'!AH293,'Estação 2'!AH281,'Estação 2'!AH269,'Estação 2'!AH257,'Estação 2'!AH245,'Estação 2'!AH233,'Estação 2'!AH221,'Estação 2'!AH209,'Estação 2'!AH197,'Estação 2'!AH185,'Estação 2'!AH173,'Estação 2'!AH161,'Estação 2'!AH149,'Estação 2'!AH137,'Estação 2'!AH125,'Estação 2'!AH113,'Estação 2'!AH101,'Estação 2'!AH89,'Estação 2'!AH77,'Estação 2'!AH65,'Estação 2'!AH53,'Estação 2'!AH41,'Estação 2'!AH29,'Estação 2'!AH17,)</f>
        <v>2.3444444444444446</v>
      </c>
      <c r="Z45" s="12">
        <f>AVERAGE('Estação 2'!AI641,'Estação 2'!AI629,'Estação 2'!AI617,'Estação 2'!AI605,'Estação 2'!AI593,'Estação 2'!AI581,'Estação 2'!AI569,'Estação 2'!AI557,'Estação 2'!AI545,'Estação 2'!AI533,'Estação 2'!AI521,'Estação 2'!AI509,'Estação 2'!AI497,'Estação 2'!AI485,'Estação 2'!AI473,'Estação 2'!AI461,'Estação 2'!AI449,'Estação 2'!AI437,'Estação 2'!AI425,'Estação 2'!AI413,'Estação 2'!AI401,'Estação 2'!AI389,'Estação 2'!AI377,'Estação 2'!AI365,'Estação 2'!AI353,'Estação 2'!AI341,'Estação 2'!AI329,'Estação 2'!AI317,'Estação 2'!AI305,'Estação 2'!AI293,'Estação 2'!AI281,'Estação 2'!AI269,'Estação 2'!AI257,'Estação 2'!AI245,'Estação 2'!AI233,'Estação 2'!AI221,'Estação 2'!AI209,'Estação 2'!AI197,'Estação 2'!AI185,'Estação 2'!AI173,'Estação 2'!AI161,'Estação 2'!AI149,'Estação 2'!AI137,'Estação 2'!AI125,'Estação 2'!AI113,'Estação 2'!AI101,'Estação 2'!AI89,'Estação 2'!AI77,'Estação 2'!AI65,'Estação 2'!AI53,'Estação 2'!AI41,'Estação 2'!AI29,'Estação 2'!AI17,)</f>
        <v>2.5388888888888896</v>
      </c>
      <c r="AA45" s="12">
        <f>AVERAGE('Estação 2'!AJ641,'Estação 2'!AJ629,'Estação 2'!AJ617,'Estação 2'!AJ605,'Estação 2'!AJ593,'Estação 2'!AJ581,'Estação 2'!AJ569,'Estação 2'!AJ557,'Estação 2'!AJ545,'Estação 2'!AJ533,'Estação 2'!AJ521,'Estação 2'!AJ509,'Estação 2'!AJ497,'Estação 2'!AJ485,'Estação 2'!AJ473,'Estação 2'!AJ461,'Estação 2'!AJ449,'Estação 2'!AJ437,'Estação 2'!AJ425,'Estação 2'!AJ413,'Estação 2'!AJ401,'Estação 2'!AJ389,'Estação 2'!AJ377,'Estação 2'!AJ365,'Estação 2'!AJ353,'Estação 2'!AJ341,'Estação 2'!AJ329,'Estação 2'!AJ317,'Estação 2'!AJ305,'Estação 2'!AJ293,'Estação 2'!AJ281,'Estação 2'!AJ269,'Estação 2'!AJ257,'Estação 2'!AJ245,'Estação 2'!AJ233,'Estação 2'!AJ221,'Estação 2'!AJ209,'Estação 2'!AJ197,'Estação 2'!AJ185,'Estação 2'!AJ173,'Estação 2'!AJ161,'Estação 2'!AJ149,'Estação 2'!AJ137,'Estação 2'!AJ125,'Estação 2'!AJ113,'Estação 2'!AJ101,'Estação 2'!AJ89,'Estação 2'!AJ77,'Estação 2'!AJ65,'Estação 2'!AJ53,'Estação 2'!AJ41,'Estação 2'!AJ29,'Estação 2'!AJ17,)</f>
        <v>2.1481481481481484</v>
      </c>
      <c r="AB45" s="12">
        <f>AVERAGE('Estação 2'!AK641,'Estação 2'!AK629,'Estação 2'!AK617,'Estação 2'!AK605,'Estação 2'!AK593,'Estação 2'!AK581,'Estação 2'!AK569,'Estação 2'!AK557,'Estação 2'!AK545,'Estação 2'!AK533,'Estação 2'!AK521,'Estação 2'!AK509,'Estação 2'!AK497,'Estação 2'!AK485,'Estação 2'!AK473,'Estação 2'!AK461,'Estação 2'!AK449,'Estação 2'!AK437,'Estação 2'!AK425,'Estação 2'!AK413,'Estação 2'!AK401,'Estação 2'!AK389,'Estação 2'!AK377,'Estação 2'!AK365,'Estação 2'!AK353,'Estação 2'!AK341,'Estação 2'!AK329,'Estação 2'!AK317,'Estação 2'!AK305,'Estação 2'!AK293,'Estação 2'!AK281,'Estação 2'!AK269,'Estação 2'!AK257,'Estação 2'!AK245,'Estação 2'!AK233,'Estação 2'!AK221,'Estação 2'!AK209,'Estação 2'!AK197,'Estação 2'!AK185,'Estação 2'!AK173,'Estação 2'!AK161,'Estação 2'!AK149,'Estação 2'!AK137,'Estação 2'!AK125,'Estação 2'!AK113,'Estação 2'!AK101,'Estação 2'!AK89,'Estação 2'!AK77,'Estação 2'!AK65,'Estação 2'!AK53,'Estação 2'!AK41,'Estação 2'!AK29,'Estação 2'!AK17,)</f>
        <v>2.0629629629629629</v>
      </c>
      <c r="AC45" s="12">
        <f>AVERAGE('Estação 2'!AL641,'Estação 2'!AL629,'Estação 2'!AL617,'Estação 2'!AL605,'Estação 2'!AL593,'Estação 2'!AL581,'Estação 2'!AL569,'Estação 2'!AL557,'Estação 2'!AL545,'Estação 2'!AL533,'Estação 2'!AL521,'Estação 2'!AL509,'Estação 2'!AL497,'Estação 2'!AL485,'Estação 2'!AL473,'Estação 2'!AL461,'Estação 2'!AL449,'Estação 2'!AL437,'Estação 2'!AL425,'Estação 2'!AL413,'Estação 2'!AL401,'Estação 2'!AL389,'Estação 2'!AL377,'Estação 2'!AL365,'Estação 2'!AL353,'Estação 2'!AL341,'Estação 2'!AL329,'Estação 2'!AL317,'Estação 2'!AL305,'Estação 2'!AL293,'Estação 2'!AL281,'Estação 2'!AL269,'Estação 2'!AL257,'Estação 2'!AL245,'Estação 2'!AL233,'Estação 2'!AL221,'Estação 2'!AL209,'Estação 2'!AL197,'Estação 2'!AL185,'Estação 2'!AL173,'Estação 2'!AL161,'Estação 2'!AL149,'Estação 2'!AL137,'Estação 2'!AL125,'Estação 2'!AL113,'Estação 2'!AL101,'Estação 2'!AL89,'Estação 2'!AL77,'Estação 2'!AL65,'Estação 2'!AL53,'Estação 2'!AL41,'Estação 2'!AL29,'Estação 2'!AL17,)</f>
        <v>1.7203703703703705</v>
      </c>
      <c r="AD45" s="12">
        <f>AVERAGE('Estação 2'!AM641,'Estação 2'!AM629,'Estação 2'!AM617,'Estação 2'!AM605,'Estação 2'!AM593,'Estação 2'!AM581,'Estação 2'!AM569,'Estação 2'!AM557,'Estação 2'!AM545,'Estação 2'!AM533,'Estação 2'!AM521,'Estação 2'!AM509,'Estação 2'!AM497,'Estação 2'!AM485,'Estação 2'!AM473,'Estação 2'!AM461,'Estação 2'!AM449,'Estação 2'!AM437,'Estação 2'!AM425,'Estação 2'!AM413,'Estação 2'!AM401,'Estação 2'!AM389,'Estação 2'!AM377,'Estação 2'!AM365,'Estação 2'!AM353,'Estação 2'!AM341,'Estação 2'!AM329,'Estação 2'!AM317,'Estação 2'!AM305,'Estação 2'!AM293,'Estação 2'!AM281,'Estação 2'!AM269,'Estação 2'!AM257,'Estação 2'!AM245,'Estação 2'!AM233,'Estação 2'!AM221,'Estação 2'!AM209,'Estação 2'!AM197,'Estação 2'!AM185,'Estação 2'!AM173,'Estação 2'!AM161,'Estação 2'!AM149,'Estação 2'!AM137,'Estação 2'!AM125,'Estação 2'!AM113,'Estação 2'!AM101,'Estação 2'!AM89,'Estação 2'!AM77,'Estação 2'!AM65,'Estação 2'!AM53,'Estação 2'!AM41,'Estação 2'!AM29,'Estação 2'!AM17,)</f>
        <v>2.2018518518518522</v>
      </c>
      <c r="AE45" s="12">
        <f>AVERAGE('Estação 2'!AN641,'Estação 2'!AN629,'Estação 2'!AN617,'Estação 2'!AN605,'Estação 2'!AN593,'Estação 2'!AN581,'Estação 2'!AN569,'Estação 2'!AN557,'Estação 2'!AN545,'Estação 2'!AN533,'Estação 2'!AN521,'Estação 2'!AN509,'Estação 2'!AN497,'Estação 2'!AN485,'Estação 2'!AN473,'Estação 2'!AN461,'Estação 2'!AN449,'Estação 2'!AN437,'Estação 2'!AN425,'Estação 2'!AN413,'Estação 2'!AN401,'Estação 2'!AN389,'Estação 2'!AN377,'Estação 2'!AN365,'Estação 2'!AN353,'Estação 2'!AN341,'Estação 2'!AN329,'Estação 2'!AN317,'Estação 2'!AN305,'Estação 2'!AN293,'Estação 2'!AN281,'Estação 2'!AN269,'Estação 2'!AN257,'Estação 2'!AN245,'Estação 2'!AN233,'Estação 2'!AN221,'Estação 2'!AN209,'Estação 2'!AN197,'Estação 2'!AN185,'Estação 2'!AN173,'Estação 2'!AN161,'Estação 2'!AN149,'Estação 2'!AN137,'Estação 2'!AN125,'Estação 2'!AN113,'Estação 2'!AN101,'Estação 2'!AN89,'Estação 2'!AN77,'Estação 2'!AN65,'Estação 2'!AN53,'Estação 2'!AN41,'Estação 2'!AN29,'Estação 2'!AN17,)</f>
        <v>3.7629629629629626</v>
      </c>
      <c r="AF45" s="12">
        <f>AVERAGE('Estação 2'!AO641,'Estação 2'!AO629,'Estação 2'!AO617,'Estação 2'!AO605,'Estação 2'!AO593,'Estação 2'!AO581,'Estação 2'!AO569,'Estação 2'!AO557,'Estação 2'!AO545,'Estação 2'!AO533,'Estação 2'!AO521,'Estação 2'!AO509,'Estação 2'!AO497,'Estação 2'!AO485,'Estação 2'!AO473,'Estação 2'!AO461,'Estação 2'!AO449,'Estação 2'!AO437,'Estação 2'!AO425,'Estação 2'!AO413,'Estação 2'!AO401,'Estação 2'!AO389,'Estação 2'!AO377,'Estação 2'!AO365,'Estação 2'!AO353,'Estação 2'!AO341,'Estação 2'!AO329,'Estação 2'!AO317,'Estação 2'!AO305,'Estação 2'!AO293,'Estação 2'!AO281,'Estação 2'!AO269,'Estação 2'!AO257,'Estação 2'!AO245,'Estação 2'!AO233,'Estação 2'!AO221,'Estação 2'!AO209,'Estação 2'!AO197,'Estação 2'!AO185,'Estação 2'!AO173,'Estação 2'!AO161,'Estação 2'!AO149,'Estação 2'!AO137,'Estação 2'!AO125,'Estação 2'!AO113,'Estação 2'!AO101,'Estação 2'!AO89,'Estação 2'!AO77,'Estação 2'!AO65,'Estação 2'!AO53,'Estação 2'!AO41,'Estação 2'!AO29,'Estação 2'!AO17,)</f>
        <v>4.6129629629629623</v>
      </c>
      <c r="AG45" s="12">
        <f>AVERAGE('Estação 2'!AP641,'Estação 2'!AP629,'Estação 2'!AP617,'Estação 2'!AP605,'Estação 2'!AP593,'Estação 2'!AP581,'Estação 2'!AP569,'Estação 2'!AP557,'Estação 2'!AP545,'Estação 2'!AP533,'Estação 2'!AP521,'Estação 2'!AP509,'Estação 2'!AP497,'Estação 2'!AP485,'Estação 2'!AP473,'Estação 2'!AP461,'Estação 2'!AP449,'Estação 2'!AP437,'Estação 2'!AP425,'Estação 2'!AP413,'Estação 2'!AP401,'Estação 2'!AP389,'Estação 2'!AP377,'Estação 2'!AP365,'Estação 2'!AP353,'Estação 2'!AP341,'Estação 2'!AP329,'Estação 2'!AP317,'Estação 2'!AP305,'Estação 2'!AP293,'Estação 2'!AP281,'Estação 2'!AP269,'Estação 2'!AP257,'Estação 2'!AP245,'Estação 2'!AP233,'Estação 2'!AP221,'Estação 2'!AP209,'Estação 2'!AP197,'Estação 2'!AP185,'Estação 2'!AP173,'Estação 2'!AP161,'Estação 2'!AP149,'Estação 2'!AP137,'Estação 2'!AP125,'Estação 2'!AP113,'Estação 2'!AP101,'Estação 2'!AP89,'Estação 2'!AP77,'Estação 2'!AP65,'Estação 2'!AP53,'Estação 2'!AP41,'Estação 2'!AP29,'Estação 2'!AP17,)</f>
        <v>2.3592592592592592</v>
      </c>
      <c r="AH45" s="12">
        <f>AVERAGE('Estação 2'!AQ641,'Estação 2'!AQ629,'Estação 2'!AQ617,'Estação 2'!AQ605,'Estação 2'!AQ593,'Estação 2'!AQ581,'Estação 2'!AQ569,'Estação 2'!AQ557,'Estação 2'!AQ545,'Estação 2'!AQ533,'Estação 2'!AQ521,'Estação 2'!AQ509,'Estação 2'!AQ497,'Estação 2'!AQ485,'Estação 2'!AQ473,'Estação 2'!AQ461,'Estação 2'!AQ449,'Estação 2'!AQ437,'Estação 2'!AQ425,'Estação 2'!AQ413,'Estação 2'!AQ401,'Estação 2'!AQ389,'Estação 2'!AQ377,'Estação 2'!AQ365,'Estação 2'!AQ353,'Estação 2'!AQ341,'Estação 2'!AQ329,'Estação 2'!AQ317,'Estação 2'!AQ305,'Estação 2'!AQ293,'Estação 2'!AQ281,'Estação 2'!AQ269,'Estação 2'!AQ257,'Estação 2'!AQ245,'Estação 2'!AQ233,'Estação 2'!AQ221,'Estação 2'!AQ209,'Estação 2'!AQ197,'Estação 2'!AQ185,'Estação 2'!AQ173,'Estação 2'!AQ161,'Estação 2'!AQ149,'Estação 2'!AQ137,'Estação 2'!AQ125,'Estação 2'!AQ113,'Estação 2'!AQ101,'Estação 2'!AQ89,'Estação 2'!AQ77,'Estação 2'!AQ65,'Estação 2'!AQ53,'Estação 2'!AQ41,'Estação 2'!AQ29,'Estação 2'!AQ17,)</f>
        <v>1.8111111111111111</v>
      </c>
      <c r="AI45" s="12">
        <f>AVERAGE('Estação 2'!AR641,'Estação 2'!AR629,'Estação 2'!AR617,'Estação 2'!AR605,'Estação 2'!AR593,'Estação 2'!AR581,'Estação 2'!AR569,'Estação 2'!AR557,'Estação 2'!AR545,'Estação 2'!AR533,'Estação 2'!AR521,'Estação 2'!AR509,'Estação 2'!AR497,'Estação 2'!AR485,'Estação 2'!AR473,'Estação 2'!AR461,'Estação 2'!AR449,'Estação 2'!AR437,'Estação 2'!AR425,'Estação 2'!AR413,'Estação 2'!AR401,'Estação 2'!AR389,'Estação 2'!AR377,'Estação 2'!AR365,'Estação 2'!AR353,'Estação 2'!AR341,'Estação 2'!AR329,'Estação 2'!AR317,'Estação 2'!AR305,'Estação 2'!AR293,'Estação 2'!AR281,'Estação 2'!AR269,'Estação 2'!AR257,'Estação 2'!AR245,'Estação 2'!AR233,'Estação 2'!AR221,'Estação 2'!AR209,'Estação 2'!AR197,'Estação 2'!AR185,'Estação 2'!AR173,'Estação 2'!AR161,'Estação 2'!AR149,'Estação 2'!AR137,'Estação 2'!AR125,'Estação 2'!AR113,'Estação 2'!AR101,'Estação 2'!AR89,'Estação 2'!AR77,'Estação 2'!AR65,'Estação 2'!AR53,'Estação 2'!AR41,'Estação 2'!AR29,'Estação 2'!AR17,)</f>
        <v>2.2388888888888889</v>
      </c>
    </row>
    <row r="46" spans="4:35" x14ac:dyDescent="0.25">
      <c r="D46" s="63" t="s">
        <v>98</v>
      </c>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24"/>
    </row>
    <row r="47" spans="4:35" x14ac:dyDescent="0.25">
      <c r="D47" s="11" t="s">
        <v>11</v>
      </c>
      <c r="E47" s="13">
        <v>33329</v>
      </c>
      <c r="F47" s="13">
        <v>33330</v>
      </c>
      <c r="G47" s="13">
        <v>33331</v>
      </c>
      <c r="H47" s="13">
        <v>33332</v>
      </c>
      <c r="I47" s="13">
        <v>33333</v>
      </c>
      <c r="J47" s="13">
        <v>33334</v>
      </c>
      <c r="K47" s="13">
        <v>33335</v>
      </c>
      <c r="L47" s="13">
        <v>33336</v>
      </c>
      <c r="M47" s="13">
        <v>33337</v>
      </c>
      <c r="N47" s="13">
        <v>33338</v>
      </c>
      <c r="O47" s="13">
        <v>33339</v>
      </c>
      <c r="P47" s="13">
        <v>33340</v>
      </c>
      <c r="Q47" s="13">
        <v>33341</v>
      </c>
      <c r="R47" s="13">
        <v>33342</v>
      </c>
      <c r="S47" s="13">
        <v>33343</v>
      </c>
      <c r="T47" s="13">
        <v>33344</v>
      </c>
      <c r="U47" s="13">
        <v>33345</v>
      </c>
      <c r="V47" s="13">
        <v>33346</v>
      </c>
      <c r="W47" s="13">
        <v>33347</v>
      </c>
      <c r="X47" s="13">
        <v>33348</v>
      </c>
      <c r="Y47" s="13">
        <v>33349</v>
      </c>
      <c r="Z47" s="13">
        <v>33350</v>
      </c>
      <c r="AA47" s="13">
        <v>33351</v>
      </c>
      <c r="AB47" s="13">
        <v>33352</v>
      </c>
      <c r="AC47" s="13">
        <v>33353</v>
      </c>
      <c r="AD47" s="13">
        <v>33354</v>
      </c>
      <c r="AE47" s="13">
        <v>33355</v>
      </c>
      <c r="AF47" s="13">
        <v>33356</v>
      </c>
      <c r="AG47" s="13">
        <v>33357</v>
      </c>
      <c r="AH47" s="13">
        <v>33358</v>
      </c>
      <c r="AI47" s="24"/>
    </row>
    <row r="48" spans="4:35" x14ac:dyDescent="0.25">
      <c r="D48" s="11" t="s">
        <v>90</v>
      </c>
      <c r="E48" s="12">
        <f>AVERAGE('Estação 2'!N642,'Estação 2'!N630,'Estação 2'!N618,'Estação 2'!N606,'Estação 2'!N594,'Estação 2'!N582,'Estação 2'!N570,'Estação 2'!N558,'Estação 2'!N546,'Estação 2'!N534,'Estação 2'!N522,'Estação 2'!N510,'Estação 2'!N498,'Estação 2'!N486,'Estação 2'!N474,'Estação 2'!N462,'Estação 2'!N450,'Estação 2'!N438,'Estação 2'!N426,'Estação 2'!N414,'Estação 2'!N402,'Estação 2'!N390,'Estação 2'!N378,'Estação 2'!N366,'Estação 2'!N354,'Estação 2'!N342,'Estação 2'!N330,'Estação 2'!N318,'Estação 2'!N306,'Estação 2'!N294,'Estação 2'!N282,'Estação 2'!N270,'Estação 2'!N258,'Estação 2'!N246,'Estação 2'!N234,'Estação 2'!N222,'Estação 2'!N210,'Estação 2'!N198,'Estação 2'!N186,'Estação 2'!N174,'Estação 2'!N162,'Estação 2'!N150,'Estação 2'!N138,'Estação 2'!N126,'Estação 2'!N114,'Estação 2'!N102,'Estação 2'!N90,'Estação 2'!N78,'Estação 2'!N66,'Estação 2'!N54,'Estação 2'!N42,'Estação 2'!N30,'Estação 2'!N18,)</f>
        <v>2.1074074074074076</v>
      </c>
      <c r="F48" s="12">
        <f>AVERAGE('Estação 2'!O642,'Estação 2'!O630,'Estação 2'!O618,'Estação 2'!O606,'Estação 2'!O594,'Estação 2'!O582,'Estação 2'!O570,'Estação 2'!O558,'Estação 2'!O546,'Estação 2'!O534,'Estação 2'!O522,'Estação 2'!O510,'Estação 2'!O498,'Estação 2'!O486,'Estação 2'!O474,'Estação 2'!O462,'Estação 2'!O450,'Estação 2'!O438,'Estação 2'!O426,'Estação 2'!O414,'Estação 2'!O402,'Estação 2'!O390,'Estação 2'!O378,'Estação 2'!O366,'Estação 2'!O354,'Estação 2'!O342,'Estação 2'!O330,'Estação 2'!O318,'Estação 2'!O306,'Estação 2'!O294,'Estação 2'!O282,'Estação 2'!O270,'Estação 2'!O258,'Estação 2'!O246,'Estação 2'!O234,'Estação 2'!O222,'Estação 2'!O210,'Estação 2'!O198,'Estação 2'!O186,'Estação 2'!O174,'Estação 2'!O162,'Estação 2'!O150,'Estação 2'!O138,'Estação 2'!O126,'Estação 2'!O114,'Estação 2'!O102,'Estação 2'!O90,'Estação 2'!O78,'Estação 2'!O66,'Estação 2'!O54,'Estação 2'!O42,'Estação 2'!O30,'Estação 2'!O18,)</f>
        <v>1.8666666666666669</v>
      </c>
      <c r="G48" s="12">
        <f>AVERAGE('Estação 2'!P642,'Estação 2'!P630,'Estação 2'!P618,'Estação 2'!P606,'Estação 2'!P594,'Estação 2'!P582,'Estação 2'!P570,'Estação 2'!P558,'Estação 2'!P546,'Estação 2'!P534,'Estação 2'!P522,'Estação 2'!P510,'Estação 2'!P498,'Estação 2'!P486,'Estação 2'!P474,'Estação 2'!P462,'Estação 2'!P450,'Estação 2'!P438,'Estação 2'!P426,'Estação 2'!P414,'Estação 2'!P402,'Estação 2'!P390,'Estação 2'!P378,'Estação 2'!P366,'Estação 2'!P354,'Estação 2'!P342,'Estação 2'!P330,'Estação 2'!P318,'Estação 2'!P306,'Estação 2'!P294,'Estação 2'!P282,'Estação 2'!P270,'Estação 2'!P258,'Estação 2'!P246,'Estação 2'!P234,'Estação 2'!P222,'Estação 2'!P210,'Estação 2'!P198,'Estação 2'!P186,'Estação 2'!P174,'Estação 2'!P162,'Estação 2'!P150,'Estação 2'!P138,'Estação 2'!P126,'Estação 2'!P114,'Estação 2'!P102,'Estação 2'!P90,'Estação 2'!P78,'Estação 2'!P66,'Estação 2'!P54,'Estação 2'!P42,'Estação 2'!P30,'Estação 2'!P18,)</f>
        <v>1.7629629629629631</v>
      </c>
      <c r="H48" s="12">
        <f>AVERAGE('Estação 2'!Q642,'Estação 2'!Q630,'Estação 2'!Q618,'Estação 2'!Q606,'Estação 2'!Q594,'Estação 2'!Q582,'Estação 2'!Q570,'Estação 2'!Q558,'Estação 2'!Q546,'Estação 2'!Q534,'Estação 2'!Q522,'Estação 2'!Q510,'Estação 2'!Q498,'Estação 2'!Q486,'Estação 2'!Q474,'Estação 2'!Q462,'Estação 2'!Q450,'Estação 2'!Q438,'Estação 2'!Q426,'Estação 2'!Q414,'Estação 2'!Q402,'Estação 2'!Q390,'Estação 2'!Q378,'Estação 2'!Q366,'Estação 2'!Q354,'Estação 2'!Q342,'Estação 2'!Q330,'Estação 2'!Q318,'Estação 2'!Q306,'Estação 2'!Q294,'Estação 2'!Q282,'Estação 2'!Q270,'Estação 2'!Q258,'Estação 2'!Q246,'Estação 2'!Q234,'Estação 2'!Q222,'Estação 2'!Q210,'Estação 2'!Q198,'Estação 2'!Q186,'Estação 2'!Q174,'Estação 2'!Q162,'Estação 2'!Q150,'Estação 2'!Q138,'Estação 2'!Q126,'Estação 2'!Q114,'Estação 2'!Q102,'Estação 2'!Q90,'Estação 2'!Q78,'Estação 2'!Q66,'Estação 2'!Q54,'Estação 2'!Q42,'Estação 2'!Q30,'Estação 2'!Q18,)</f>
        <v>2.5444444444444447</v>
      </c>
      <c r="I48" s="12">
        <f>AVERAGE('Estação 2'!R642,'Estação 2'!R630,'Estação 2'!R618,'Estação 2'!R606,'Estação 2'!R594,'Estação 2'!R582,'Estação 2'!R570,'Estação 2'!R558,'Estação 2'!R546,'Estação 2'!R534,'Estação 2'!R522,'Estação 2'!R510,'Estação 2'!R498,'Estação 2'!R486,'Estação 2'!R474,'Estação 2'!R462,'Estação 2'!R450,'Estação 2'!R438,'Estação 2'!R426,'Estação 2'!R414,'Estação 2'!R402,'Estação 2'!R390,'Estação 2'!R378,'Estação 2'!R366,'Estação 2'!R354,'Estação 2'!R342,'Estação 2'!R330,'Estação 2'!R318,'Estação 2'!R306,'Estação 2'!R294,'Estação 2'!R282,'Estação 2'!R270,'Estação 2'!R258,'Estação 2'!R246,'Estação 2'!R234,'Estação 2'!R222,'Estação 2'!R210,'Estação 2'!R198,'Estação 2'!R186,'Estação 2'!R174,'Estação 2'!R162,'Estação 2'!R150,'Estação 2'!R138,'Estação 2'!R126,'Estação 2'!R114,'Estação 2'!R102,'Estação 2'!R90,'Estação 2'!R78,'Estação 2'!R66,'Estação 2'!R54,'Estação 2'!R42,'Estação 2'!R30,'Estação 2'!R18,)</f>
        <v>1.8888888888888891</v>
      </c>
      <c r="J48" s="12">
        <f>AVERAGE('Estação 2'!S642,'Estação 2'!S630,'Estação 2'!S618,'Estação 2'!S606,'Estação 2'!S594,'Estação 2'!S582,'Estação 2'!S570,'Estação 2'!S558,'Estação 2'!S546,'Estação 2'!S534,'Estação 2'!S522,'Estação 2'!S510,'Estação 2'!S498,'Estação 2'!S486,'Estação 2'!S474,'Estação 2'!S462,'Estação 2'!S450,'Estação 2'!S438,'Estação 2'!S426,'Estação 2'!S414,'Estação 2'!S402,'Estação 2'!S390,'Estação 2'!S378,'Estação 2'!S366,'Estação 2'!S354,'Estação 2'!S342,'Estação 2'!S330,'Estação 2'!S318,'Estação 2'!S306,'Estação 2'!S294,'Estação 2'!S282,'Estação 2'!S270,'Estação 2'!S258,'Estação 2'!S246,'Estação 2'!S234,'Estação 2'!S222,'Estação 2'!S210,'Estação 2'!S198,'Estação 2'!S186,'Estação 2'!S174,'Estação 2'!S162,'Estação 2'!S150,'Estação 2'!S138,'Estação 2'!S126,'Estação 2'!S114,'Estação 2'!S102,'Estação 2'!S90,'Estação 2'!S78,'Estação 2'!S66,'Estação 2'!S54,'Estação 2'!S42,'Estação 2'!S30,'Estação 2'!S18,)</f>
        <v>2.0722222222222224</v>
      </c>
      <c r="K48" s="12">
        <f>AVERAGE('Estação 2'!T642,'Estação 2'!T630,'Estação 2'!T618,'Estação 2'!T606,'Estação 2'!T594,'Estação 2'!T582,'Estação 2'!T570,'Estação 2'!T558,'Estação 2'!T546,'Estação 2'!T534,'Estação 2'!T522,'Estação 2'!T510,'Estação 2'!T498,'Estação 2'!T486,'Estação 2'!T474,'Estação 2'!T462,'Estação 2'!T450,'Estação 2'!T438,'Estação 2'!T426,'Estação 2'!T414,'Estação 2'!T402,'Estação 2'!T390,'Estação 2'!T378,'Estação 2'!T366,'Estação 2'!T354,'Estação 2'!T342,'Estação 2'!T330,'Estação 2'!T318,'Estação 2'!T306,'Estação 2'!T294,'Estação 2'!T282,'Estação 2'!T270,'Estação 2'!T258,'Estação 2'!T246,'Estação 2'!T234,'Estação 2'!T222,'Estação 2'!T210,'Estação 2'!T198,'Estação 2'!T186,'Estação 2'!T174,'Estação 2'!T162,'Estação 2'!T150,'Estação 2'!T138,'Estação 2'!T126,'Estação 2'!T114,'Estação 2'!T102,'Estação 2'!T90,'Estação 2'!T78,'Estação 2'!T66,'Estação 2'!T54,'Estação 2'!T42,'Estação 2'!T30,'Estação 2'!T18,)</f>
        <v>2.831481481481481</v>
      </c>
      <c r="L48" s="12">
        <f>AVERAGE('Estação 2'!U642,'Estação 2'!U630,'Estação 2'!U618,'Estação 2'!U606,'Estação 2'!U594,'Estação 2'!U582,'Estação 2'!U570,'Estação 2'!U558,'Estação 2'!U546,'Estação 2'!U534,'Estação 2'!U522,'Estação 2'!U510,'Estação 2'!U498,'Estação 2'!U486,'Estação 2'!U474,'Estação 2'!U462,'Estação 2'!U450,'Estação 2'!U438,'Estação 2'!U426,'Estação 2'!U414,'Estação 2'!U402,'Estação 2'!U390,'Estação 2'!U378,'Estação 2'!U366,'Estação 2'!U354,'Estação 2'!U342,'Estação 2'!U330,'Estação 2'!U318,'Estação 2'!U306,'Estação 2'!U294,'Estação 2'!U282,'Estação 2'!U270,'Estação 2'!U258,'Estação 2'!U246,'Estação 2'!U234,'Estação 2'!U222,'Estação 2'!U210,'Estação 2'!U198,'Estação 2'!U186,'Estação 2'!U174,'Estação 2'!U162,'Estação 2'!U150,'Estação 2'!U138,'Estação 2'!U126,'Estação 2'!U114,'Estação 2'!U102,'Estação 2'!U90,'Estação 2'!U78,'Estação 2'!U66,'Estação 2'!U54,'Estação 2'!U42,'Estação 2'!U30,'Estação 2'!U18,)</f>
        <v>2.2833333333333332</v>
      </c>
      <c r="M48" s="12">
        <f>AVERAGE('Estação 2'!V642,'Estação 2'!V630,'Estação 2'!V618,'Estação 2'!V606,'Estação 2'!V594,'Estação 2'!V582,'Estação 2'!V570,'Estação 2'!V558,'Estação 2'!V546,'Estação 2'!V534,'Estação 2'!V522,'Estação 2'!V510,'Estação 2'!V498,'Estação 2'!V486,'Estação 2'!V474,'Estação 2'!V462,'Estação 2'!V450,'Estação 2'!V438,'Estação 2'!V426,'Estação 2'!V414,'Estação 2'!V402,'Estação 2'!V390,'Estação 2'!V378,'Estação 2'!V366,'Estação 2'!V354,'Estação 2'!V342,'Estação 2'!V330,'Estação 2'!V318,'Estação 2'!V306,'Estação 2'!V294,'Estação 2'!V282,'Estação 2'!V270,'Estação 2'!V258,'Estação 2'!V246,'Estação 2'!V234,'Estação 2'!V222,'Estação 2'!V210,'Estação 2'!V198,'Estação 2'!V186,'Estação 2'!V174,'Estação 2'!V162,'Estação 2'!V150,'Estação 2'!V138,'Estação 2'!V126,'Estação 2'!V114,'Estação 2'!V102,'Estação 2'!V90,'Estação 2'!V78,'Estação 2'!V66,'Estação 2'!V54,'Estação 2'!V42,'Estação 2'!V30,'Estação 2'!V18,)</f>
        <v>1.8814814814814813</v>
      </c>
      <c r="N48" s="12">
        <f>AVERAGE('Estação 2'!W642,'Estação 2'!W630,'Estação 2'!W618,'Estação 2'!W606,'Estação 2'!W594,'Estação 2'!W582,'Estação 2'!W570,'Estação 2'!W558,'Estação 2'!W546,'Estação 2'!W534,'Estação 2'!W522,'Estação 2'!W510,'Estação 2'!W498,'Estação 2'!W486,'Estação 2'!W474,'Estação 2'!W462,'Estação 2'!W450,'Estação 2'!W438,'Estação 2'!W426,'Estação 2'!W414,'Estação 2'!W402,'Estação 2'!W390,'Estação 2'!W378,'Estação 2'!W366,'Estação 2'!W354,'Estação 2'!W342,'Estação 2'!W330,'Estação 2'!W318,'Estação 2'!W306,'Estação 2'!W294,'Estação 2'!W282,'Estação 2'!W270,'Estação 2'!W258,'Estação 2'!W246,'Estação 2'!W234,'Estação 2'!W222,'Estação 2'!W210,'Estação 2'!W198,'Estação 2'!W186,'Estação 2'!W174,'Estação 2'!W162,'Estação 2'!W150,'Estação 2'!W138,'Estação 2'!W126,'Estação 2'!W114,'Estação 2'!W102,'Estação 2'!W90,'Estação 2'!W78,'Estação 2'!W66,'Estação 2'!W54,'Estação 2'!W42,'Estação 2'!W30,'Estação 2'!W18,)</f>
        <v>1.6314814814814815</v>
      </c>
      <c r="O48" s="12">
        <f>AVERAGE('Estação 2'!X642,'Estação 2'!X630,'Estação 2'!X618,'Estação 2'!X606,'Estação 2'!X594,'Estação 2'!X582,'Estação 2'!X570,'Estação 2'!X558,'Estação 2'!X546,'Estação 2'!X534,'Estação 2'!X522,'Estação 2'!X510,'Estação 2'!X498,'Estação 2'!X486,'Estação 2'!X474,'Estação 2'!X462,'Estação 2'!X450,'Estação 2'!X438,'Estação 2'!X426,'Estação 2'!X414,'Estação 2'!X402,'Estação 2'!X390,'Estação 2'!X378,'Estação 2'!X366,'Estação 2'!X354,'Estação 2'!X342,'Estação 2'!X330,'Estação 2'!X318,'Estação 2'!X306,'Estação 2'!X294,'Estação 2'!X282,'Estação 2'!X270,'Estação 2'!X258,'Estação 2'!X246,'Estação 2'!X234,'Estação 2'!X222,'Estação 2'!X210,'Estação 2'!X198,'Estação 2'!X186,'Estação 2'!X174,'Estação 2'!X162,'Estação 2'!X150,'Estação 2'!X138,'Estação 2'!X126,'Estação 2'!X114,'Estação 2'!X102,'Estação 2'!X90,'Estação 2'!X78,'Estação 2'!X66,'Estação 2'!X54,'Estação 2'!X42,'Estação 2'!X30,'Estação 2'!X18,)</f>
        <v>2.4814814814814814</v>
      </c>
      <c r="P48" s="12">
        <f>AVERAGE('Estação 2'!Y642,'Estação 2'!Y630,'Estação 2'!Y618,'Estação 2'!Y606,'Estação 2'!Y594,'Estação 2'!Y582,'Estação 2'!Y570,'Estação 2'!Y558,'Estação 2'!Y546,'Estação 2'!Y534,'Estação 2'!Y522,'Estação 2'!Y510,'Estação 2'!Y498,'Estação 2'!Y486,'Estação 2'!Y474,'Estação 2'!Y462,'Estação 2'!Y450,'Estação 2'!Y438,'Estação 2'!Y426,'Estação 2'!Y414,'Estação 2'!Y402,'Estação 2'!Y390,'Estação 2'!Y378,'Estação 2'!Y366,'Estação 2'!Y354,'Estação 2'!Y342,'Estação 2'!Y330,'Estação 2'!Y318,'Estação 2'!Y306,'Estação 2'!Y294,'Estação 2'!Y282,'Estação 2'!Y270,'Estação 2'!Y258,'Estação 2'!Y246,'Estação 2'!Y234,'Estação 2'!Y222,'Estação 2'!Y210,'Estação 2'!Y198,'Estação 2'!Y186,'Estação 2'!Y174,'Estação 2'!Y162,'Estação 2'!Y150,'Estação 2'!Y138,'Estação 2'!Y126,'Estação 2'!Y114,'Estação 2'!Y102,'Estação 2'!Y90,'Estação 2'!Y78,'Estação 2'!Y66,'Estação 2'!Y54,'Estação 2'!Y42,'Estação 2'!Y30,'Estação 2'!Y18,)</f>
        <v>0.87222222222222212</v>
      </c>
      <c r="Q48" s="12">
        <f>AVERAGE('Estação 2'!Z642,'Estação 2'!Z630,'Estação 2'!Z618,'Estação 2'!Z606,'Estação 2'!Z594,'Estação 2'!Z582,'Estação 2'!Z570,'Estação 2'!Z558,'Estação 2'!Z546,'Estação 2'!Z534,'Estação 2'!Z522,'Estação 2'!Z510,'Estação 2'!Z498,'Estação 2'!Z486,'Estação 2'!Z474,'Estação 2'!Z462,'Estação 2'!Z450,'Estação 2'!Z438,'Estação 2'!Z426,'Estação 2'!Z414,'Estação 2'!Z402,'Estação 2'!Z390,'Estação 2'!Z378,'Estação 2'!Z366,'Estação 2'!Z354,'Estação 2'!Z342,'Estação 2'!Z330,'Estação 2'!Z318,'Estação 2'!Z306,'Estação 2'!Z294,'Estação 2'!Z282,'Estação 2'!Z270,'Estação 2'!Z258,'Estação 2'!Z246,'Estação 2'!Z234,'Estação 2'!Z222,'Estação 2'!Z210,'Estação 2'!Z198,'Estação 2'!Z186,'Estação 2'!Z174,'Estação 2'!Z162,'Estação 2'!Z150,'Estação 2'!Z138,'Estação 2'!Z126,'Estação 2'!Z114,'Estação 2'!Z102,'Estação 2'!Z90,'Estação 2'!Z78,'Estação 2'!Z66,'Estação 2'!Z54,'Estação 2'!Z42,'Estação 2'!Z30,'Estação 2'!Z18,)</f>
        <v>1.462962962962963</v>
      </c>
      <c r="R48" s="12">
        <f>AVERAGE('Estação 2'!AA642,'Estação 2'!AA630,'Estação 2'!AA618,'Estação 2'!AA606,'Estação 2'!AA594,'Estação 2'!AA582,'Estação 2'!AA570,'Estação 2'!AA558,'Estação 2'!AA546,'Estação 2'!AA534,'Estação 2'!AA522,'Estação 2'!AA510,'Estação 2'!AA498,'Estação 2'!AA486,'Estação 2'!AA474,'Estação 2'!AA462,'Estação 2'!AA450,'Estação 2'!AA438,'Estação 2'!AA426,'Estação 2'!AA414,'Estação 2'!AA402,'Estação 2'!AA390,'Estação 2'!AA378,'Estação 2'!AA366,'Estação 2'!AA354,'Estação 2'!AA342,'Estação 2'!AA330,'Estação 2'!AA318,'Estação 2'!AA306,'Estação 2'!AA294,'Estação 2'!AA282,'Estação 2'!AA270,'Estação 2'!AA258,'Estação 2'!AA246,'Estação 2'!AA234,'Estação 2'!AA222,'Estação 2'!AA210,'Estação 2'!AA198,'Estação 2'!AA186,'Estação 2'!AA174,'Estação 2'!AA162,'Estação 2'!AA150,'Estação 2'!AA138,'Estação 2'!AA126,'Estação 2'!AA114,'Estação 2'!AA102,'Estação 2'!AA90,'Estação 2'!AA78,'Estação 2'!AA66,'Estação 2'!AA54,'Estação 2'!AA42,'Estação 2'!AA30,'Estação 2'!AA18,)</f>
        <v>1.9740740740740739</v>
      </c>
      <c r="S48" s="12">
        <f>AVERAGE('Estação 2'!AB642,'Estação 2'!AB630,'Estação 2'!AB618,'Estação 2'!AB606,'Estação 2'!AB594,'Estação 2'!AB582,'Estação 2'!AB570,'Estação 2'!AB558,'Estação 2'!AB546,'Estação 2'!AB534,'Estação 2'!AB522,'Estação 2'!AB510,'Estação 2'!AB498,'Estação 2'!AB486,'Estação 2'!AB474,'Estação 2'!AB462,'Estação 2'!AB450,'Estação 2'!AB438,'Estação 2'!AB426,'Estação 2'!AB414,'Estação 2'!AB402,'Estação 2'!AB390,'Estação 2'!AB378,'Estação 2'!AB366,'Estação 2'!AB354,'Estação 2'!AB342,'Estação 2'!AB330,'Estação 2'!AB318,'Estação 2'!AB306,'Estação 2'!AB294,'Estação 2'!AB282,'Estação 2'!AB270,'Estação 2'!AB258,'Estação 2'!AB246,'Estação 2'!AB234,'Estação 2'!AB222,'Estação 2'!AB210,'Estação 2'!AB198,'Estação 2'!AB186,'Estação 2'!AB174,'Estação 2'!AB162,'Estação 2'!AB150,'Estação 2'!AB138,'Estação 2'!AB126,'Estação 2'!AB114,'Estação 2'!AB102,'Estação 2'!AB90,'Estação 2'!AB78,'Estação 2'!AB66,'Estação 2'!AB54,'Estação 2'!AB42,'Estação 2'!AB30,'Estação 2'!AB18,)</f>
        <v>4.2092592592592588</v>
      </c>
      <c r="T48" s="12">
        <f>AVERAGE('Estação 2'!AC642,'Estação 2'!AC630,'Estação 2'!AC618,'Estação 2'!AC606,'Estação 2'!AC594,'Estação 2'!AC582,'Estação 2'!AC570,'Estação 2'!AC558,'Estação 2'!AC546,'Estação 2'!AC534,'Estação 2'!AC522,'Estação 2'!AC510,'Estação 2'!AC498,'Estação 2'!AC486,'Estação 2'!AC474,'Estação 2'!AC462,'Estação 2'!AC450,'Estação 2'!AC438,'Estação 2'!AC426,'Estação 2'!AC414,'Estação 2'!AC402,'Estação 2'!AC390,'Estação 2'!AC378,'Estação 2'!AC366,'Estação 2'!AC354,'Estação 2'!AC342,'Estação 2'!AC330,'Estação 2'!AC318,'Estação 2'!AC306,'Estação 2'!AC294,'Estação 2'!AC282,'Estação 2'!AC270,'Estação 2'!AC258,'Estação 2'!AC246,'Estação 2'!AC234,'Estação 2'!AC222,'Estação 2'!AC210,'Estação 2'!AC198,'Estação 2'!AC186,'Estação 2'!AC174,'Estação 2'!AC162,'Estação 2'!AC150,'Estação 2'!AC138,'Estação 2'!AC126,'Estação 2'!AC114,'Estação 2'!AC102,'Estação 2'!AC90,'Estação 2'!AC78,'Estação 2'!AC66,'Estação 2'!AC54,'Estação 2'!AC42,'Estação 2'!AC30,'Estação 2'!AC18,)</f>
        <v>2.3129629629629629</v>
      </c>
      <c r="U48" s="12">
        <f>AVERAGE('Estação 2'!AD642,'Estação 2'!AD630,'Estação 2'!AD618,'Estação 2'!AD606,'Estação 2'!AD594,'Estação 2'!AD582,'Estação 2'!AD570,'Estação 2'!AD558,'Estação 2'!AD546,'Estação 2'!AD534,'Estação 2'!AD522,'Estação 2'!AD510,'Estação 2'!AD498,'Estação 2'!AD486,'Estação 2'!AD474,'Estação 2'!AD462,'Estação 2'!AD450,'Estação 2'!AD438,'Estação 2'!AD426,'Estação 2'!AD414,'Estação 2'!AD402,'Estação 2'!AD390,'Estação 2'!AD378,'Estação 2'!AD366,'Estação 2'!AD354,'Estação 2'!AD342,'Estação 2'!AD330,'Estação 2'!AD318,'Estação 2'!AD306,'Estação 2'!AD294,'Estação 2'!AD282,'Estação 2'!AD270,'Estação 2'!AD258,'Estação 2'!AD246,'Estação 2'!AD234,'Estação 2'!AD222,'Estação 2'!AD210,'Estação 2'!AD198,'Estação 2'!AD186,'Estação 2'!AD174,'Estação 2'!AD162,'Estação 2'!AD150,'Estação 2'!AD138,'Estação 2'!AD126,'Estação 2'!AD114,'Estação 2'!AD102,'Estação 2'!AD90,'Estação 2'!AD78,'Estação 2'!AD66,'Estação 2'!AD54,'Estação 2'!AD42,'Estação 2'!AD30,'Estação 2'!AD18,)</f>
        <v>1.2555555555555555</v>
      </c>
      <c r="V48" s="12">
        <f>AVERAGE('Estação 2'!AE642,'Estação 2'!AE630,'Estação 2'!AE618,'Estação 2'!AE606,'Estação 2'!AE594,'Estação 2'!AE582,'Estação 2'!AE570,'Estação 2'!AE558,'Estação 2'!AE546,'Estação 2'!AE534,'Estação 2'!AE522,'Estação 2'!AE510,'Estação 2'!AE498,'Estação 2'!AE486,'Estação 2'!AE474,'Estação 2'!AE462,'Estação 2'!AE450,'Estação 2'!AE438,'Estação 2'!AE426,'Estação 2'!AE414,'Estação 2'!AE402,'Estação 2'!AE390,'Estação 2'!AE378,'Estação 2'!AE366,'Estação 2'!AE354,'Estação 2'!AE342,'Estação 2'!AE330,'Estação 2'!AE318,'Estação 2'!AE306,'Estação 2'!AE294,'Estação 2'!AE282,'Estação 2'!AE270,'Estação 2'!AE258,'Estação 2'!AE246,'Estação 2'!AE234,'Estação 2'!AE222,'Estação 2'!AE210,'Estação 2'!AE198,'Estação 2'!AE186,'Estação 2'!AE174,'Estação 2'!AE162,'Estação 2'!AE150,'Estação 2'!AE138,'Estação 2'!AE126,'Estação 2'!AE114,'Estação 2'!AE102,'Estação 2'!AE90,'Estação 2'!AE78,'Estação 2'!AE66,'Estação 2'!AE54,'Estação 2'!AE42,'Estação 2'!AE30,'Estação 2'!AE18,)</f>
        <v>1.6740740740740743</v>
      </c>
      <c r="W48" s="12">
        <f>AVERAGE('Estação 2'!AF642,'Estação 2'!AF630,'Estação 2'!AF618,'Estação 2'!AF606,'Estação 2'!AF594,'Estação 2'!AF582,'Estação 2'!AF570,'Estação 2'!AF558,'Estação 2'!AF546,'Estação 2'!AF534,'Estação 2'!AF522,'Estação 2'!AF510,'Estação 2'!AF498,'Estação 2'!AF486,'Estação 2'!AF474,'Estação 2'!AF462,'Estação 2'!AF450,'Estação 2'!AF438,'Estação 2'!AF426,'Estação 2'!AF414,'Estação 2'!AF402,'Estação 2'!AF390,'Estação 2'!AF378,'Estação 2'!AF366,'Estação 2'!AF354,'Estação 2'!AF342,'Estação 2'!AF330,'Estação 2'!AF318,'Estação 2'!AF306,'Estação 2'!AF294,'Estação 2'!AF282,'Estação 2'!AF270,'Estação 2'!AF258,'Estação 2'!AF246,'Estação 2'!AF234,'Estação 2'!AF222,'Estação 2'!AF210,'Estação 2'!AF198,'Estação 2'!AF186,'Estação 2'!AF174,'Estação 2'!AF162,'Estação 2'!AF150,'Estação 2'!AF138,'Estação 2'!AF126,'Estação 2'!AF114,'Estação 2'!AF102,'Estação 2'!AF90,'Estação 2'!AF78,'Estação 2'!AF66,'Estação 2'!AF54,'Estação 2'!AF42,'Estação 2'!AF30,'Estação 2'!AF18,)</f>
        <v>4.1833333333333336</v>
      </c>
      <c r="X48" s="12">
        <f>AVERAGE('Estação 2'!AG642,'Estação 2'!AG630,'Estação 2'!AG618,'Estação 2'!AG606,'Estação 2'!AG594,'Estação 2'!AG582,'Estação 2'!AG570,'Estação 2'!AG558,'Estação 2'!AG546,'Estação 2'!AG534,'Estação 2'!AG522,'Estação 2'!AG510,'Estação 2'!AG498,'Estação 2'!AG486,'Estação 2'!AG474,'Estação 2'!AG462,'Estação 2'!AG450,'Estação 2'!AG438,'Estação 2'!AG426,'Estação 2'!AG414,'Estação 2'!AG402,'Estação 2'!AG390,'Estação 2'!AG378,'Estação 2'!AG366,'Estação 2'!AG354,'Estação 2'!AG342,'Estação 2'!AG330,'Estação 2'!AG318,'Estação 2'!AG306,'Estação 2'!AG294,'Estação 2'!AG282,'Estação 2'!AG270,'Estação 2'!AG258,'Estação 2'!AG246,'Estação 2'!AG234,'Estação 2'!AG222,'Estação 2'!AG210,'Estação 2'!AG198,'Estação 2'!AG186,'Estação 2'!AG174,'Estação 2'!AG162,'Estação 2'!AG150,'Estação 2'!AG138,'Estação 2'!AG126,'Estação 2'!AG114,'Estação 2'!AG102,'Estação 2'!AG90,'Estação 2'!AG78,'Estação 2'!AG66,'Estação 2'!AG54,'Estação 2'!AG42,'Estação 2'!AG30,'Estação 2'!AG18,)</f>
        <v>1.3944444444444444</v>
      </c>
      <c r="Y48" s="12">
        <f>AVERAGE('Estação 2'!AH642,'Estação 2'!AH630,'Estação 2'!AH618,'Estação 2'!AH606,'Estação 2'!AH594,'Estação 2'!AH582,'Estação 2'!AH570,'Estação 2'!AH558,'Estação 2'!AH546,'Estação 2'!AH534,'Estação 2'!AH522,'Estação 2'!AH510,'Estação 2'!AH498,'Estação 2'!AH486,'Estação 2'!AH474,'Estação 2'!AH462,'Estação 2'!AH450,'Estação 2'!AH438,'Estação 2'!AH426,'Estação 2'!AH414,'Estação 2'!AH402,'Estação 2'!AH390,'Estação 2'!AH378,'Estação 2'!AH366,'Estação 2'!AH354,'Estação 2'!AH342,'Estação 2'!AH330,'Estação 2'!AH318,'Estação 2'!AH306,'Estação 2'!AH294,'Estação 2'!AH282,'Estação 2'!AH270,'Estação 2'!AH258,'Estação 2'!AH246,'Estação 2'!AH234,'Estação 2'!AH222,'Estação 2'!AH210,'Estação 2'!AH198,'Estação 2'!AH186,'Estação 2'!AH174,'Estação 2'!AH162,'Estação 2'!AH150,'Estação 2'!AH138,'Estação 2'!AH126,'Estação 2'!AH114,'Estação 2'!AH102,'Estação 2'!AH90,'Estação 2'!AH78,'Estação 2'!AH66,'Estação 2'!AH54,'Estação 2'!AH42,'Estação 2'!AH30,'Estação 2'!AH18,)</f>
        <v>1.4351851851851851</v>
      </c>
      <c r="Z48" s="12">
        <f>AVERAGE('Estação 2'!AI642,'Estação 2'!AI630,'Estação 2'!AI618,'Estação 2'!AI606,'Estação 2'!AI594,'Estação 2'!AI582,'Estação 2'!AI570,'Estação 2'!AI558,'Estação 2'!AI546,'Estação 2'!AI534,'Estação 2'!AI522,'Estação 2'!AI510,'Estação 2'!AI498,'Estação 2'!AI486,'Estação 2'!AI474,'Estação 2'!AI462,'Estação 2'!AI450,'Estação 2'!AI438,'Estação 2'!AI426,'Estação 2'!AI414,'Estação 2'!AI402,'Estação 2'!AI390,'Estação 2'!AI378,'Estação 2'!AI366,'Estação 2'!AI354,'Estação 2'!AI342,'Estação 2'!AI330,'Estação 2'!AI318,'Estação 2'!AI306,'Estação 2'!AI294,'Estação 2'!AI282,'Estação 2'!AI270,'Estação 2'!AI258,'Estação 2'!AI246,'Estação 2'!AI234,'Estação 2'!AI222,'Estação 2'!AI210,'Estação 2'!AI198,'Estação 2'!AI186,'Estação 2'!AI174,'Estação 2'!AI162,'Estação 2'!AI150,'Estação 2'!AI138,'Estação 2'!AI126,'Estação 2'!AI114,'Estação 2'!AI102,'Estação 2'!AI90,'Estação 2'!AI78,'Estação 2'!AI66,'Estação 2'!AI54,'Estação 2'!AI42,'Estação 2'!AI30,'Estação 2'!AI18,)</f>
        <v>0.89074074074074072</v>
      </c>
      <c r="AA48" s="12">
        <f>AVERAGE('Estação 2'!AJ642,'Estação 2'!AJ630,'Estação 2'!AJ618,'Estação 2'!AJ606,'Estação 2'!AJ594,'Estação 2'!AJ582,'Estação 2'!AJ570,'Estação 2'!AJ558,'Estação 2'!AJ546,'Estação 2'!AJ534,'Estação 2'!AJ522,'Estação 2'!AJ510,'Estação 2'!AJ498,'Estação 2'!AJ486,'Estação 2'!AJ474,'Estação 2'!AJ462,'Estação 2'!AJ450,'Estação 2'!AJ438,'Estação 2'!AJ426,'Estação 2'!AJ414,'Estação 2'!AJ402,'Estação 2'!AJ390,'Estação 2'!AJ378,'Estação 2'!AJ366,'Estação 2'!AJ354,'Estação 2'!AJ342,'Estação 2'!AJ330,'Estação 2'!AJ318,'Estação 2'!AJ306,'Estação 2'!AJ294,'Estação 2'!AJ282,'Estação 2'!AJ270,'Estação 2'!AJ258,'Estação 2'!AJ246,'Estação 2'!AJ234,'Estação 2'!AJ222,'Estação 2'!AJ210,'Estação 2'!AJ198,'Estação 2'!AJ186,'Estação 2'!AJ174,'Estação 2'!AJ162,'Estação 2'!AJ150,'Estação 2'!AJ138,'Estação 2'!AJ126,'Estação 2'!AJ114,'Estação 2'!AJ102,'Estação 2'!AJ90,'Estação 2'!AJ78,'Estação 2'!AJ66,'Estação 2'!AJ54,'Estação 2'!AJ42,'Estação 2'!AJ30,'Estação 2'!AJ18,)</f>
        <v>1.4203703703703701</v>
      </c>
      <c r="AB48" s="12">
        <f>AVERAGE('Estação 2'!AK642,'Estação 2'!AK630,'Estação 2'!AK618,'Estação 2'!AK606,'Estação 2'!AK594,'Estação 2'!AK582,'Estação 2'!AK570,'Estação 2'!AK558,'Estação 2'!AK546,'Estação 2'!AK534,'Estação 2'!AK522,'Estação 2'!AK510,'Estação 2'!AK498,'Estação 2'!AK486,'Estação 2'!AK474,'Estação 2'!AK462,'Estação 2'!AK450,'Estação 2'!AK438,'Estação 2'!AK426,'Estação 2'!AK414,'Estação 2'!AK402,'Estação 2'!AK390,'Estação 2'!AK378,'Estação 2'!AK366,'Estação 2'!AK354,'Estação 2'!AK342,'Estação 2'!AK330,'Estação 2'!AK318,'Estação 2'!AK306,'Estação 2'!AK294,'Estação 2'!AK282,'Estação 2'!AK270,'Estação 2'!AK258,'Estação 2'!AK246,'Estação 2'!AK234,'Estação 2'!AK222,'Estação 2'!AK210,'Estação 2'!AK198,'Estação 2'!AK186,'Estação 2'!AK174,'Estação 2'!AK162,'Estação 2'!AK150,'Estação 2'!AK138,'Estação 2'!AK126,'Estação 2'!AK114,'Estação 2'!AK102,'Estação 2'!AK90,'Estação 2'!AK78,'Estação 2'!AK66,'Estação 2'!AK54,'Estação 2'!AK42,'Estação 2'!AK30,'Estação 2'!AK18,)</f>
        <v>2.9722222222222223</v>
      </c>
      <c r="AC48" s="12">
        <f>AVERAGE('Estação 2'!AL642,'Estação 2'!AL630,'Estação 2'!AL618,'Estação 2'!AL606,'Estação 2'!AL594,'Estação 2'!AL582,'Estação 2'!AL570,'Estação 2'!AL558,'Estação 2'!AL546,'Estação 2'!AL534,'Estação 2'!AL522,'Estação 2'!AL510,'Estação 2'!AL498,'Estação 2'!AL486,'Estação 2'!AL474,'Estação 2'!AL462,'Estação 2'!AL450,'Estação 2'!AL438,'Estação 2'!AL426,'Estação 2'!AL414,'Estação 2'!AL402,'Estação 2'!AL390,'Estação 2'!AL378,'Estação 2'!AL366,'Estação 2'!AL354,'Estação 2'!AL342,'Estação 2'!AL330,'Estação 2'!AL318,'Estação 2'!AL306,'Estação 2'!AL294,'Estação 2'!AL282,'Estação 2'!AL270,'Estação 2'!AL258,'Estação 2'!AL246,'Estação 2'!AL234,'Estação 2'!AL222,'Estação 2'!AL210,'Estação 2'!AL198,'Estação 2'!AL186,'Estação 2'!AL174,'Estação 2'!AL162,'Estação 2'!AL150,'Estação 2'!AL138,'Estação 2'!AL126,'Estação 2'!AL114,'Estação 2'!AL102,'Estação 2'!AL90,'Estação 2'!AL78,'Estação 2'!AL66,'Estação 2'!AL54,'Estação 2'!AL42,'Estação 2'!AL30,'Estação 2'!AL18,)</f>
        <v>1.9296296296296296</v>
      </c>
      <c r="AD48" s="12">
        <f>AVERAGE('Estação 2'!AM642,'Estação 2'!AM630,'Estação 2'!AM618,'Estação 2'!AM606,'Estação 2'!AM594,'Estação 2'!AM582,'Estação 2'!AM570,'Estação 2'!AM558,'Estação 2'!AM546,'Estação 2'!AM534,'Estação 2'!AM522,'Estação 2'!AM510,'Estação 2'!AM498,'Estação 2'!AM486,'Estação 2'!AM474,'Estação 2'!AM462,'Estação 2'!AM450,'Estação 2'!AM438,'Estação 2'!AM426,'Estação 2'!AM414,'Estação 2'!AM402,'Estação 2'!AM390,'Estação 2'!AM378,'Estação 2'!AM366,'Estação 2'!AM354,'Estação 2'!AM342,'Estação 2'!AM330,'Estação 2'!AM318,'Estação 2'!AM306,'Estação 2'!AM294,'Estação 2'!AM282,'Estação 2'!AM270,'Estação 2'!AM258,'Estação 2'!AM246,'Estação 2'!AM234,'Estação 2'!AM222,'Estação 2'!AM210,'Estação 2'!AM198,'Estação 2'!AM186,'Estação 2'!AM174,'Estação 2'!AM162,'Estação 2'!AM150,'Estação 2'!AM138,'Estação 2'!AM126,'Estação 2'!AM114,'Estação 2'!AM102,'Estação 2'!AM90,'Estação 2'!AM78,'Estação 2'!AM66,'Estação 2'!AM54,'Estação 2'!AM42,'Estação 2'!AM30,'Estação 2'!AM18,)</f>
        <v>1.9851851851851856</v>
      </c>
      <c r="AE48" s="12">
        <f>AVERAGE('Estação 2'!AN642,'Estação 2'!AN630,'Estação 2'!AN618,'Estação 2'!AN606,'Estação 2'!AN594,'Estação 2'!AN582,'Estação 2'!AN570,'Estação 2'!AN558,'Estação 2'!AN546,'Estação 2'!AN534,'Estação 2'!AN522,'Estação 2'!AN510,'Estação 2'!AN498,'Estação 2'!AN486,'Estação 2'!AN474,'Estação 2'!AN462,'Estação 2'!AN450,'Estação 2'!AN438,'Estação 2'!AN426,'Estação 2'!AN414,'Estação 2'!AN402,'Estação 2'!AN390,'Estação 2'!AN378,'Estação 2'!AN366,'Estação 2'!AN354,'Estação 2'!AN342,'Estação 2'!AN330,'Estação 2'!AN318,'Estação 2'!AN306,'Estação 2'!AN294,'Estação 2'!AN282,'Estação 2'!AN270,'Estação 2'!AN258,'Estação 2'!AN246,'Estação 2'!AN234,'Estação 2'!AN222,'Estação 2'!AN210,'Estação 2'!AN198,'Estação 2'!AN186,'Estação 2'!AN174,'Estação 2'!AN162,'Estação 2'!AN150,'Estação 2'!AN138,'Estação 2'!AN126,'Estação 2'!AN114,'Estação 2'!AN102,'Estação 2'!AN90,'Estação 2'!AN78,'Estação 2'!AN66,'Estação 2'!AN54,'Estação 2'!AN42,'Estação 2'!AN30,'Estação 2'!AN18,)</f>
        <v>2.175925925925926</v>
      </c>
      <c r="AF48" s="12">
        <f>AVERAGE('Estação 2'!AO642,'Estação 2'!AO630,'Estação 2'!AO618,'Estação 2'!AO606,'Estação 2'!AO594,'Estação 2'!AO582,'Estação 2'!AO570,'Estação 2'!AO558,'Estação 2'!AO546,'Estação 2'!AO534,'Estação 2'!AO522,'Estação 2'!AO510,'Estação 2'!AO498,'Estação 2'!AO486,'Estação 2'!AO474,'Estação 2'!AO462,'Estação 2'!AO450,'Estação 2'!AO438,'Estação 2'!AO426,'Estação 2'!AO414,'Estação 2'!AO402,'Estação 2'!AO390,'Estação 2'!AO378,'Estação 2'!AO366,'Estação 2'!AO354,'Estação 2'!AO342,'Estação 2'!AO330,'Estação 2'!AO318,'Estação 2'!AO306,'Estação 2'!AO294,'Estação 2'!AO282,'Estação 2'!AO270,'Estação 2'!AO258,'Estação 2'!AO246,'Estação 2'!AO234,'Estação 2'!AO222,'Estação 2'!AO210,'Estação 2'!AO198,'Estação 2'!AO186,'Estação 2'!AO174,'Estação 2'!AO162,'Estação 2'!AO150,'Estação 2'!AO138,'Estação 2'!AO126,'Estação 2'!AO114,'Estação 2'!AO102,'Estação 2'!AO90,'Estação 2'!AO78,'Estação 2'!AO66,'Estação 2'!AO54,'Estação 2'!AO42,'Estação 2'!AO30,'Estação 2'!AO18,)</f>
        <v>2.0425925925925927</v>
      </c>
      <c r="AG48" s="12">
        <f>AVERAGE('Estação 2'!AP642,'Estação 2'!AP630,'Estação 2'!AP618,'Estação 2'!AP606,'Estação 2'!AP594,'Estação 2'!AP582,'Estação 2'!AP570,'Estação 2'!AP558,'Estação 2'!AP546,'Estação 2'!AP534,'Estação 2'!AP522,'Estação 2'!AP510,'Estação 2'!AP498,'Estação 2'!AP486,'Estação 2'!AP474,'Estação 2'!AP462,'Estação 2'!AP450,'Estação 2'!AP438,'Estação 2'!AP426,'Estação 2'!AP414,'Estação 2'!AP402,'Estação 2'!AP390,'Estação 2'!AP378,'Estação 2'!AP366,'Estação 2'!AP354,'Estação 2'!AP342,'Estação 2'!AP330,'Estação 2'!AP318,'Estação 2'!AP306,'Estação 2'!AP294,'Estação 2'!AP282,'Estação 2'!AP270,'Estação 2'!AP258,'Estação 2'!AP246,'Estação 2'!AP234,'Estação 2'!AP222,'Estação 2'!AP210,'Estação 2'!AP198,'Estação 2'!AP186,'Estação 2'!AP174,'Estação 2'!AP162,'Estação 2'!AP150,'Estação 2'!AP138,'Estação 2'!AP126,'Estação 2'!AP114,'Estação 2'!AP102,'Estação 2'!AP90,'Estação 2'!AP78,'Estação 2'!AP66,'Estação 2'!AP54,'Estação 2'!AP42,'Estação 2'!AP30,'Estação 2'!AP18,)</f>
        <v>2.4629629629629628</v>
      </c>
      <c r="AH48" s="12">
        <f>AVERAGE('Estação 2'!AQ642,'Estação 2'!AQ630,'Estação 2'!AQ618,'Estação 2'!AQ606,'Estação 2'!AQ594,'Estação 2'!AQ582,'Estação 2'!AQ570,'Estação 2'!AQ558,'Estação 2'!AQ546,'Estação 2'!AQ534,'Estação 2'!AQ522,'Estação 2'!AQ510,'Estação 2'!AQ498,'Estação 2'!AQ486,'Estação 2'!AQ474,'Estação 2'!AQ462,'Estação 2'!AQ450,'Estação 2'!AQ438,'Estação 2'!AQ426,'Estação 2'!AQ414,'Estação 2'!AQ402,'Estação 2'!AQ390,'Estação 2'!AQ378,'Estação 2'!AQ366,'Estação 2'!AQ354,'Estação 2'!AQ342,'Estação 2'!AQ330,'Estação 2'!AQ318,'Estação 2'!AQ306,'Estação 2'!AQ294,'Estação 2'!AQ282,'Estação 2'!AQ270,'Estação 2'!AQ258,'Estação 2'!AQ246,'Estação 2'!AQ234,'Estação 2'!AQ222,'Estação 2'!AQ210,'Estação 2'!AQ198,'Estação 2'!AQ186,'Estação 2'!AQ174,'Estação 2'!AQ162,'Estação 2'!AQ150,'Estação 2'!AQ138,'Estação 2'!AQ126,'Estação 2'!AQ114,'Estação 2'!AQ102,'Estação 2'!AQ90,'Estação 2'!AQ78,'Estação 2'!AQ66,'Estação 2'!AQ54,'Estação 2'!AQ42,'Estação 2'!AQ30,'Estação 2'!AQ18,)</f>
        <v>2.325925925925926</v>
      </c>
      <c r="AI48" s="24"/>
    </row>
    <row r="49" spans="4:35" x14ac:dyDescent="0.25">
      <c r="D49" s="56" t="s">
        <v>93</v>
      </c>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row>
    <row r="50" spans="4:35" x14ac:dyDescent="0.25">
      <c r="D50" s="11" t="s">
        <v>11</v>
      </c>
      <c r="E50" s="13">
        <v>33359</v>
      </c>
      <c r="F50" s="13">
        <v>33360</v>
      </c>
      <c r="G50" s="13">
        <v>33361</v>
      </c>
      <c r="H50" s="13">
        <v>33362</v>
      </c>
      <c r="I50" s="13">
        <v>33363</v>
      </c>
      <c r="J50" s="13">
        <v>33364</v>
      </c>
      <c r="K50" s="13">
        <v>33365</v>
      </c>
      <c r="L50" s="13">
        <v>33366</v>
      </c>
      <c r="M50" s="13">
        <v>33367</v>
      </c>
      <c r="N50" s="13">
        <v>33368</v>
      </c>
      <c r="O50" s="13">
        <v>33369</v>
      </c>
      <c r="P50" s="13">
        <v>33370</v>
      </c>
      <c r="Q50" s="13">
        <v>33371</v>
      </c>
      <c r="R50" s="13">
        <v>33372</v>
      </c>
      <c r="S50" s="13">
        <v>33373</v>
      </c>
      <c r="T50" s="13">
        <v>33374</v>
      </c>
      <c r="U50" s="13">
        <v>33375</v>
      </c>
      <c r="V50" s="13">
        <v>33376</v>
      </c>
      <c r="W50" s="13">
        <v>33377</v>
      </c>
      <c r="X50" s="13">
        <v>33378</v>
      </c>
      <c r="Y50" s="13">
        <v>33379</v>
      </c>
      <c r="Z50" s="13">
        <v>33380</v>
      </c>
      <c r="AA50" s="13">
        <v>33381</v>
      </c>
      <c r="AB50" s="13">
        <v>33382</v>
      </c>
      <c r="AC50" s="13">
        <v>33383</v>
      </c>
      <c r="AD50" s="13">
        <v>33384</v>
      </c>
      <c r="AE50" s="13">
        <v>33385</v>
      </c>
      <c r="AF50" s="13">
        <v>33386</v>
      </c>
      <c r="AG50" s="13">
        <v>33387</v>
      </c>
      <c r="AH50" s="13">
        <v>33388</v>
      </c>
      <c r="AI50" s="13">
        <v>33389</v>
      </c>
    </row>
    <row r="51" spans="4:35" x14ac:dyDescent="0.25">
      <c r="D51" s="11" t="s">
        <v>90</v>
      </c>
      <c r="E51" s="12">
        <f>AVERAGE('Estação 2'!N643,'Estação 2'!N631,'Estação 2'!N619,'Estação 2'!N607,'Estação 2'!N595,'Estação 2'!N583,'Estação 2'!N571,'Estação 2'!N559,'Estação 2'!N547,'Estação 2'!N535,'Estação 2'!N523,'Estação 2'!N511,'Estação 2'!N499,'Estação 2'!N487,'Estação 2'!N475,'Estação 2'!N463,'Estação 2'!N451,'Estação 2'!N439,'Estação 2'!N427,'Estação 2'!N415,'Estação 2'!N403,'Estação 2'!N391,'Estação 2'!N379,'Estação 2'!N367,'Estação 2'!N355,'Estação 2'!N343,'Estação 2'!N331,'Estação 2'!N319,'Estação 2'!N307,'Estação 2'!N295,'Estação 2'!N283,'Estação 2'!N271,'Estação 2'!N259,'Estação 2'!N247,'Estação 2'!N235,'Estação 2'!N223,'Estação 2'!N211,'Estação 2'!N199,'Estação 2'!N187,'Estação 2'!N175,'Estação 2'!N163,'Estação 2'!N151,'Estação 2'!N139,'Estação 2'!N127,'Estação 2'!N115,'Estação 2'!N103,'Estação 2'!N91,'Estação 2'!N79,'Estação 2'!N67,'Estação 2'!N55,'Estação 2'!N43,'Estação 2'!N31,'Estação 2'!N19,)</f>
        <v>1.8481481481481483</v>
      </c>
      <c r="F51" s="12">
        <f>AVERAGE('Estação 2'!O643,'Estação 2'!O631,'Estação 2'!O619,'Estação 2'!O607,'Estação 2'!O595,'Estação 2'!O583,'Estação 2'!O571,'Estação 2'!O559,'Estação 2'!O547,'Estação 2'!O535,'Estação 2'!O523,'Estação 2'!O511,'Estação 2'!O499,'Estação 2'!O487,'Estação 2'!O475,'Estação 2'!O463,'Estação 2'!O451,'Estação 2'!O439,'Estação 2'!O427,'Estação 2'!O415,'Estação 2'!O403,'Estação 2'!O391,'Estação 2'!O379,'Estação 2'!O367,'Estação 2'!O355,'Estação 2'!O343,'Estação 2'!O331,'Estação 2'!O319,'Estação 2'!O307,'Estação 2'!O295,'Estação 2'!O283,'Estação 2'!O271,'Estação 2'!O259,'Estação 2'!O247,'Estação 2'!O235,'Estação 2'!O223,'Estação 2'!O211,'Estação 2'!O199,'Estação 2'!O187,'Estação 2'!O175,'Estação 2'!O163,'Estação 2'!O151,'Estação 2'!O139,'Estação 2'!O127,'Estação 2'!O115,'Estação 2'!O103,'Estação 2'!O91,'Estação 2'!O79,'Estação 2'!O67,'Estação 2'!O55,'Estação 2'!O43,'Estação 2'!O31,'Estação 2'!O19,)</f>
        <v>2.588888888888889</v>
      </c>
      <c r="G51" s="12">
        <f>AVERAGE('Estação 2'!P643,'Estação 2'!P631,'Estação 2'!P619,'Estação 2'!P607,'Estação 2'!P595,'Estação 2'!P583,'Estação 2'!P571,'Estação 2'!P559,'Estação 2'!P547,'Estação 2'!P535,'Estação 2'!P523,'Estação 2'!P511,'Estação 2'!P499,'Estação 2'!P487,'Estação 2'!P475,'Estação 2'!P463,'Estação 2'!P451,'Estação 2'!P439,'Estação 2'!P427,'Estação 2'!P415,'Estação 2'!P403,'Estação 2'!P391,'Estação 2'!P379,'Estação 2'!P367,'Estação 2'!P355,'Estação 2'!P343,'Estação 2'!P331,'Estação 2'!P319,'Estação 2'!P307,'Estação 2'!P295,'Estação 2'!P283,'Estação 2'!P271,'Estação 2'!P259,'Estação 2'!P247,'Estação 2'!P235,'Estação 2'!P223,'Estação 2'!P211,'Estação 2'!P199,'Estação 2'!P187,'Estação 2'!P175,'Estação 2'!P163,'Estação 2'!P151,'Estação 2'!P139,'Estação 2'!P127,'Estação 2'!P115,'Estação 2'!P103,'Estação 2'!P91,'Estação 2'!P79,'Estação 2'!P67,'Estação 2'!P55,'Estação 2'!P43,'Estação 2'!P31,'Estação 2'!P19,)</f>
        <v>1.9407407407407407</v>
      </c>
      <c r="H51" s="12">
        <f>AVERAGE('Estação 2'!Q643,'Estação 2'!Q631,'Estação 2'!Q619,'Estação 2'!Q607,'Estação 2'!Q595,'Estação 2'!Q583,'Estação 2'!Q571,'Estação 2'!Q559,'Estação 2'!Q547,'Estação 2'!Q535,'Estação 2'!Q523,'Estação 2'!Q511,'Estação 2'!Q499,'Estação 2'!Q487,'Estação 2'!Q475,'Estação 2'!Q463,'Estação 2'!Q451,'Estação 2'!Q439,'Estação 2'!Q427,'Estação 2'!Q415,'Estação 2'!Q403,'Estação 2'!Q391,'Estação 2'!Q379,'Estação 2'!Q367,'Estação 2'!Q355,'Estação 2'!Q343,'Estação 2'!Q331,'Estação 2'!Q319,'Estação 2'!Q307,'Estação 2'!Q295,'Estação 2'!Q283,'Estação 2'!Q271,'Estação 2'!Q259,'Estação 2'!Q247,'Estação 2'!Q235,'Estação 2'!Q223,'Estação 2'!Q211,'Estação 2'!Q199,'Estação 2'!Q187,'Estação 2'!Q175,'Estação 2'!Q163,'Estação 2'!Q151,'Estação 2'!Q139,'Estação 2'!Q127,'Estação 2'!Q115,'Estação 2'!Q103,'Estação 2'!Q91,'Estação 2'!Q79,'Estação 2'!Q67,'Estação 2'!Q55,'Estação 2'!Q43,'Estação 2'!Q31,'Estação 2'!Q19,)</f>
        <v>2.092592592592593</v>
      </c>
      <c r="I51" s="12">
        <f>AVERAGE('Estação 2'!R643,'Estação 2'!R631,'Estação 2'!R619,'Estação 2'!R607,'Estação 2'!R595,'Estação 2'!R583,'Estação 2'!R571,'Estação 2'!R559,'Estação 2'!R547,'Estação 2'!R535,'Estação 2'!R523,'Estação 2'!R511,'Estação 2'!R499,'Estação 2'!R487,'Estação 2'!R475,'Estação 2'!R463,'Estação 2'!R451,'Estação 2'!R439,'Estação 2'!R427,'Estação 2'!R415,'Estação 2'!R403,'Estação 2'!R391,'Estação 2'!R379,'Estação 2'!R367,'Estação 2'!R355,'Estação 2'!R343,'Estação 2'!R331,'Estação 2'!R319,'Estação 2'!R307,'Estação 2'!R295,'Estação 2'!R283,'Estação 2'!R271,'Estação 2'!R259,'Estação 2'!R247,'Estação 2'!R235,'Estação 2'!R223,'Estação 2'!R211,'Estação 2'!R199,'Estação 2'!R187,'Estação 2'!R175,'Estação 2'!R163,'Estação 2'!R151,'Estação 2'!R139,'Estação 2'!R127,'Estação 2'!R115,'Estação 2'!R103,'Estação 2'!R91,'Estação 2'!R79,'Estação 2'!R67,'Estação 2'!R55,'Estação 2'!R43,'Estação 2'!R31,'Estação 2'!R19,)</f>
        <v>3.0907407407407401</v>
      </c>
      <c r="J51" s="12">
        <f>AVERAGE('Estação 2'!S643,'Estação 2'!S631,'Estação 2'!S619,'Estação 2'!S607,'Estação 2'!S595,'Estação 2'!S583,'Estação 2'!S571,'Estação 2'!S559,'Estação 2'!S547,'Estação 2'!S535,'Estação 2'!S523,'Estação 2'!S511,'Estação 2'!S499,'Estação 2'!S487,'Estação 2'!S475,'Estação 2'!S463,'Estação 2'!S451,'Estação 2'!S439,'Estação 2'!S427,'Estação 2'!S415,'Estação 2'!S403,'Estação 2'!S391,'Estação 2'!S379,'Estação 2'!S367,'Estação 2'!S355,'Estação 2'!S343,'Estação 2'!S331,'Estação 2'!S319,'Estação 2'!S307,'Estação 2'!S295,'Estação 2'!S283,'Estação 2'!S271,'Estação 2'!S259,'Estação 2'!S247,'Estação 2'!S235,'Estação 2'!S223,'Estação 2'!S211,'Estação 2'!S199,'Estação 2'!S187,'Estação 2'!S175,'Estação 2'!S163,'Estação 2'!S151,'Estação 2'!S139,'Estação 2'!S127,'Estação 2'!S115,'Estação 2'!S103,'Estação 2'!S91,'Estação 2'!S79,'Estação 2'!S67,'Estação 2'!S55,'Estação 2'!S43,'Estação 2'!S31,'Estação 2'!S19,)</f>
        <v>1.8462962962962963</v>
      </c>
      <c r="K51" s="12">
        <f>AVERAGE('Estação 2'!T643,'Estação 2'!T631,'Estação 2'!T619,'Estação 2'!T607,'Estação 2'!T595,'Estação 2'!T583,'Estação 2'!T571,'Estação 2'!T559,'Estação 2'!T547,'Estação 2'!T535,'Estação 2'!T523,'Estação 2'!T511,'Estação 2'!T499,'Estação 2'!T487,'Estação 2'!T475,'Estação 2'!T463,'Estação 2'!T451,'Estação 2'!T439,'Estação 2'!T427,'Estação 2'!T415,'Estação 2'!T403,'Estação 2'!T391,'Estação 2'!T379,'Estação 2'!T367,'Estação 2'!T355,'Estação 2'!T343,'Estação 2'!T331,'Estação 2'!T319,'Estação 2'!T307,'Estação 2'!T295,'Estação 2'!T283,'Estação 2'!T271,'Estação 2'!T259,'Estação 2'!T247,'Estação 2'!T235,'Estação 2'!T223,'Estação 2'!T211,'Estação 2'!T199,'Estação 2'!T187,'Estação 2'!T175,'Estação 2'!T163,'Estação 2'!T151,'Estação 2'!T139,'Estação 2'!T127,'Estação 2'!T115,'Estação 2'!T103,'Estação 2'!T91,'Estação 2'!T79,'Estação 2'!T67,'Estação 2'!T55,'Estação 2'!T43,'Estação 2'!T31,'Estação 2'!T19,)</f>
        <v>1.9574074074074075</v>
      </c>
      <c r="L51" s="12">
        <f>AVERAGE('Estação 2'!U643,'Estação 2'!U631,'Estação 2'!U619,'Estação 2'!U607,'Estação 2'!U595,'Estação 2'!U583,'Estação 2'!U571,'Estação 2'!U559,'Estação 2'!U547,'Estação 2'!U535,'Estação 2'!U523,'Estação 2'!U511,'Estação 2'!U499,'Estação 2'!U487,'Estação 2'!U475,'Estação 2'!U463,'Estação 2'!U451,'Estação 2'!U439,'Estação 2'!U427,'Estação 2'!U415,'Estação 2'!U403,'Estação 2'!U391,'Estação 2'!U379,'Estação 2'!U367,'Estação 2'!U355,'Estação 2'!U343,'Estação 2'!U331,'Estação 2'!U319,'Estação 2'!U307,'Estação 2'!U295,'Estação 2'!U283,'Estação 2'!U271,'Estação 2'!U259,'Estação 2'!U247,'Estação 2'!U235,'Estação 2'!U223,'Estação 2'!U211,'Estação 2'!U199,'Estação 2'!U187,'Estação 2'!U175,'Estação 2'!U163,'Estação 2'!U151,'Estação 2'!U139,'Estação 2'!U127,'Estação 2'!U115,'Estação 2'!U103,'Estação 2'!U91,'Estação 2'!U79,'Estação 2'!U67,'Estação 2'!U55,'Estação 2'!U43,'Estação 2'!U31,'Estação 2'!U19,)</f>
        <v>1.0592592592592593</v>
      </c>
      <c r="M51" s="12">
        <f>AVERAGE('Estação 2'!V643,'Estação 2'!V631,'Estação 2'!V619,'Estação 2'!V607,'Estação 2'!V595,'Estação 2'!V583,'Estação 2'!V571,'Estação 2'!V559,'Estação 2'!V547,'Estação 2'!V535,'Estação 2'!V523,'Estação 2'!V511,'Estação 2'!V499,'Estação 2'!V487,'Estação 2'!V475,'Estação 2'!V463,'Estação 2'!V451,'Estação 2'!V439,'Estação 2'!V427,'Estação 2'!V415,'Estação 2'!V403,'Estação 2'!V391,'Estação 2'!V379,'Estação 2'!V367,'Estação 2'!V355,'Estação 2'!V343,'Estação 2'!V331,'Estação 2'!V319,'Estação 2'!V307,'Estação 2'!V295,'Estação 2'!V283,'Estação 2'!V271,'Estação 2'!V259,'Estação 2'!V247,'Estação 2'!V235,'Estação 2'!V223,'Estação 2'!V211,'Estação 2'!V199,'Estação 2'!V187,'Estação 2'!V175,'Estação 2'!V163,'Estação 2'!V151,'Estação 2'!V139,'Estação 2'!V127,'Estação 2'!V115,'Estação 2'!V103,'Estação 2'!V91,'Estação 2'!V79,'Estação 2'!V67,'Estação 2'!V55,'Estação 2'!V43,'Estação 2'!V31,'Estação 2'!V19,)</f>
        <v>2.6925925925925926</v>
      </c>
      <c r="N51" s="12">
        <f>AVERAGE('Estação 2'!W643,'Estação 2'!W631,'Estação 2'!W619,'Estação 2'!W607,'Estação 2'!W595,'Estação 2'!W583,'Estação 2'!W571,'Estação 2'!W559,'Estação 2'!W547,'Estação 2'!W535,'Estação 2'!W523,'Estação 2'!W511,'Estação 2'!W499,'Estação 2'!W487,'Estação 2'!W475,'Estação 2'!W463,'Estação 2'!W451,'Estação 2'!W439,'Estação 2'!W427,'Estação 2'!W415,'Estação 2'!W403,'Estação 2'!W391,'Estação 2'!W379,'Estação 2'!W367,'Estação 2'!W355,'Estação 2'!W343,'Estação 2'!W331,'Estação 2'!W319,'Estação 2'!W307,'Estação 2'!W295,'Estação 2'!W283,'Estação 2'!W271,'Estação 2'!W259,'Estação 2'!W247,'Estação 2'!W235,'Estação 2'!W223,'Estação 2'!W211,'Estação 2'!W199,'Estação 2'!W187,'Estação 2'!W175,'Estação 2'!W163,'Estação 2'!W151,'Estação 2'!W139,'Estação 2'!W127,'Estação 2'!W115,'Estação 2'!W103,'Estação 2'!W91,'Estação 2'!W79,'Estação 2'!W67,'Estação 2'!W55,'Estação 2'!W43,'Estação 2'!W31,'Estação 2'!W19,)</f>
        <v>0.45185185185185184</v>
      </c>
      <c r="O51" s="12">
        <f>AVERAGE('Estação 2'!X643,'Estação 2'!X631,'Estação 2'!X619,'Estação 2'!X607,'Estação 2'!X595,'Estação 2'!X583,'Estação 2'!X571,'Estação 2'!X559,'Estação 2'!X547,'Estação 2'!X535,'Estação 2'!X523,'Estação 2'!X511,'Estação 2'!X499,'Estação 2'!X487,'Estação 2'!X475,'Estação 2'!X463,'Estação 2'!X451,'Estação 2'!X439,'Estação 2'!X427,'Estação 2'!X415,'Estação 2'!X403,'Estação 2'!X391,'Estação 2'!X379,'Estação 2'!X367,'Estação 2'!X355,'Estação 2'!X343,'Estação 2'!X331,'Estação 2'!X319,'Estação 2'!X307,'Estação 2'!X295,'Estação 2'!X283,'Estação 2'!X271,'Estação 2'!X259,'Estação 2'!X247,'Estação 2'!X235,'Estação 2'!X223,'Estação 2'!X211,'Estação 2'!X199,'Estação 2'!X187,'Estação 2'!X175,'Estação 2'!X163,'Estação 2'!X151,'Estação 2'!X139,'Estação 2'!X127,'Estação 2'!X115,'Estação 2'!X103,'Estação 2'!X91,'Estação 2'!X79,'Estação 2'!X67,'Estação 2'!X55,'Estação 2'!X43,'Estação 2'!X31,'Estação 2'!X19,)</f>
        <v>0.96481481481481468</v>
      </c>
      <c r="P51" s="12">
        <f>AVERAGE('Estação 2'!Y643,'Estação 2'!Y631,'Estação 2'!Y619,'Estação 2'!Y607,'Estação 2'!Y595,'Estação 2'!Y583,'Estação 2'!Y571,'Estação 2'!Y559,'Estação 2'!Y547,'Estação 2'!Y535,'Estação 2'!Y523,'Estação 2'!Y511,'Estação 2'!Y499,'Estação 2'!Y487,'Estação 2'!Y475,'Estação 2'!Y463,'Estação 2'!Y451,'Estação 2'!Y439,'Estação 2'!Y427,'Estação 2'!Y415,'Estação 2'!Y403,'Estação 2'!Y391,'Estação 2'!Y379,'Estação 2'!Y367,'Estação 2'!Y355,'Estação 2'!Y343,'Estação 2'!Y331,'Estação 2'!Y319,'Estação 2'!Y307,'Estação 2'!Y295,'Estação 2'!Y283,'Estação 2'!Y271,'Estação 2'!Y259,'Estação 2'!Y247,'Estação 2'!Y235,'Estação 2'!Y223,'Estação 2'!Y211,'Estação 2'!Y199,'Estação 2'!Y187,'Estação 2'!Y175,'Estação 2'!Y163,'Estação 2'!Y151,'Estação 2'!Y139,'Estação 2'!Y127,'Estação 2'!Y115,'Estação 2'!Y103,'Estação 2'!Y91,'Estação 2'!Y79,'Estação 2'!Y67,'Estação 2'!Y55,'Estação 2'!Y43,'Estação 2'!Y31,'Estação 2'!Y19,)</f>
        <v>1.9314814814814814</v>
      </c>
      <c r="Q51" s="12">
        <f>AVERAGE('Estação 2'!Z643,'Estação 2'!Z631,'Estação 2'!Z619,'Estação 2'!Z607,'Estação 2'!Z595,'Estação 2'!Z583,'Estação 2'!Z571,'Estação 2'!Z559,'Estação 2'!Z547,'Estação 2'!Z535,'Estação 2'!Z523,'Estação 2'!Z511,'Estação 2'!Z499,'Estação 2'!Z487,'Estação 2'!Z475,'Estação 2'!Z463,'Estação 2'!Z451,'Estação 2'!Z439,'Estação 2'!Z427,'Estação 2'!Z415,'Estação 2'!Z403,'Estação 2'!Z391,'Estação 2'!Z379,'Estação 2'!Z367,'Estação 2'!Z355,'Estação 2'!Z343,'Estação 2'!Z331,'Estação 2'!Z319,'Estação 2'!Z307,'Estação 2'!Z295,'Estação 2'!Z283,'Estação 2'!Z271,'Estação 2'!Z259,'Estação 2'!Z247,'Estação 2'!Z235,'Estação 2'!Z223,'Estação 2'!Z211,'Estação 2'!Z199,'Estação 2'!Z187,'Estação 2'!Z175,'Estação 2'!Z163,'Estação 2'!Z151,'Estação 2'!Z139,'Estação 2'!Z127,'Estação 2'!Z115,'Estação 2'!Z103,'Estação 2'!Z91,'Estação 2'!Z79,'Estação 2'!Z67,'Estação 2'!Z55,'Estação 2'!Z43,'Estação 2'!Z31,'Estação 2'!Z19,)</f>
        <v>3.9462962962962957</v>
      </c>
      <c r="R51" s="12">
        <f>AVERAGE('Estação 2'!AA643,'Estação 2'!AA631,'Estação 2'!AA619,'Estação 2'!AA607,'Estação 2'!AA595,'Estação 2'!AA583,'Estação 2'!AA571,'Estação 2'!AA559,'Estação 2'!AA547,'Estação 2'!AA535,'Estação 2'!AA523,'Estação 2'!AA511,'Estação 2'!AA499,'Estação 2'!AA487,'Estação 2'!AA475,'Estação 2'!AA463,'Estação 2'!AA451,'Estação 2'!AA439,'Estação 2'!AA427,'Estação 2'!AA415,'Estação 2'!AA403,'Estação 2'!AA391,'Estação 2'!AA379,'Estação 2'!AA367,'Estação 2'!AA355,'Estação 2'!AA343,'Estação 2'!AA331,'Estação 2'!AA319,'Estação 2'!AA307,'Estação 2'!AA295,'Estação 2'!AA283,'Estação 2'!AA271,'Estação 2'!AA259,'Estação 2'!AA247,'Estação 2'!AA235,'Estação 2'!AA223,'Estação 2'!AA211,'Estação 2'!AA199,'Estação 2'!AA187,'Estação 2'!AA175,'Estação 2'!AA163,'Estação 2'!AA151,'Estação 2'!AA139,'Estação 2'!AA127,'Estação 2'!AA115,'Estação 2'!AA103,'Estação 2'!AA91,'Estação 2'!AA79,'Estação 2'!AA67,'Estação 2'!AA55,'Estação 2'!AA43,'Estação 2'!AA31,'Estação 2'!AA19,)</f>
        <v>1.4851851851851852</v>
      </c>
      <c r="S51" s="12">
        <f>AVERAGE('Estação 2'!AB643,'Estação 2'!AB631,'Estação 2'!AB619,'Estação 2'!AB607,'Estação 2'!AB595,'Estação 2'!AB583,'Estação 2'!AB571,'Estação 2'!AB559,'Estação 2'!AB547,'Estação 2'!AB535,'Estação 2'!AB523,'Estação 2'!AB511,'Estação 2'!AB499,'Estação 2'!AB487,'Estação 2'!AB475,'Estação 2'!AB463,'Estação 2'!AB451,'Estação 2'!AB439,'Estação 2'!AB427,'Estação 2'!AB415,'Estação 2'!AB403,'Estação 2'!AB391,'Estação 2'!AB379,'Estação 2'!AB367,'Estação 2'!AB355,'Estação 2'!AB343,'Estação 2'!AB331,'Estação 2'!AB319,'Estação 2'!AB307,'Estação 2'!AB295,'Estação 2'!AB283,'Estação 2'!AB271,'Estação 2'!AB259,'Estação 2'!AB247,'Estação 2'!AB235,'Estação 2'!AB223,'Estação 2'!AB211,'Estação 2'!AB199,'Estação 2'!AB187,'Estação 2'!AB175,'Estação 2'!AB163,'Estação 2'!AB151,'Estação 2'!AB139,'Estação 2'!AB127,'Estação 2'!AB115,'Estação 2'!AB103,'Estação 2'!AB91,'Estação 2'!AB79,'Estação 2'!AB67,'Estação 2'!AB55,'Estação 2'!AB43,'Estação 2'!AB31,'Estação 2'!AB19,)</f>
        <v>3.3018518518518514</v>
      </c>
      <c r="T51" s="12">
        <f>AVERAGE('Estação 2'!AC643,'Estação 2'!AC631,'Estação 2'!AC619,'Estação 2'!AC607,'Estação 2'!AC595,'Estação 2'!AC583,'Estação 2'!AC571,'Estação 2'!AC559,'Estação 2'!AC547,'Estação 2'!AC535,'Estação 2'!AC523,'Estação 2'!AC511,'Estação 2'!AC499,'Estação 2'!AC487,'Estação 2'!AC475,'Estação 2'!AC463,'Estação 2'!AC451,'Estação 2'!AC439,'Estação 2'!AC427,'Estação 2'!AC415,'Estação 2'!AC403,'Estação 2'!AC391,'Estação 2'!AC379,'Estação 2'!AC367,'Estação 2'!AC355,'Estação 2'!AC343,'Estação 2'!AC331,'Estação 2'!AC319,'Estação 2'!AC307,'Estação 2'!AC295,'Estação 2'!AC283,'Estação 2'!AC271,'Estação 2'!AC259,'Estação 2'!AC247,'Estação 2'!AC235,'Estação 2'!AC223,'Estação 2'!AC211,'Estação 2'!AC199,'Estação 2'!AC187,'Estação 2'!AC175,'Estação 2'!AC163,'Estação 2'!AC151,'Estação 2'!AC139,'Estação 2'!AC127,'Estação 2'!AC115,'Estação 2'!AC103,'Estação 2'!AC91,'Estação 2'!AC79,'Estação 2'!AC67,'Estação 2'!AC55,'Estação 2'!AC43,'Estação 2'!AC31,'Estação 2'!AC19,)</f>
        <v>1.1351851851851851</v>
      </c>
      <c r="U51" s="12">
        <f>AVERAGE('Estação 2'!AD643,'Estação 2'!AD631,'Estação 2'!AD619,'Estação 2'!AD607,'Estação 2'!AD595,'Estação 2'!AD583,'Estação 2'!AD571,'Estação 2'!AD559,'Estação 2'!AD547,'Estação 2'!AD535,'Estação 2'!AD523,'Estação 2'!AD511,'Estação 2'!AD499,'Estação 2'!AD487,'Estação 2'!AD475,'Estação 2'!AD463,'Estação 2'!AD451,'Estação 2'!AD439,'Estação 2'!AD427,'Estação 2'!AD415,'Estação 2'!AD403,'Estação 2'!AD391,'Estação 2'!AD379,'Estação 2'!AD367,'Estação 2'!AD355,'Estação 2'!AD343,'Estação 2'!AD331,'Estação 2'!AD319,'Estação 2'!AD307,'Estação 2'!AD295,'Estação 2'!AD283,'Estação 2'!AD271,'Estação 2'!AD259,'Estação 2'!AD247,'Estação 2'!AD235,'Estação 2'!AD223,'Estação 2'!AD211,'Estação 2'!AD199,'Estação 2'!AD187,'Estação 2'!AD175,'Estação 2'!AD163,'Estação 2'!AD151,'Estação 2'!AD139,'Estação 2'!AD127,'Estação 2'!AD115,'Estação 2'!AD103,'Estação 2'!AD91,'Estação 2'!AD79,'Estação 2'!AD67,'Estação 2'!AD55,'Estação 2'!AD43,'Estação 2'!AD31,'Estação 2'!AD19,)</f>
        <v>4.4629629629629628</v>
      </c>
      <c r="V51" s="12">
        <f>AVERAGE('Estação 2'!AE643,'Estação 2'!AE631,'Estação 2'!AE619,'Estação 2'!AE607,'Estação 2'!AE595,'Estação 2'!AE583,'Estação 2'!AE571,'Estação 2'!AE559,'Estação 2'!AE547,'Estação 2'!AE535,'Estação 2'!AE523,'Estação 2'!AE511,'Estação 2'!AE499,'Estação 2'!AE487,'Estação 2'!AE475,'Estação 2'!AE463,'Estação 2'!AE451,'Estação 2'!AE439,'Estação 2'!AE427,'Estação 2'!AE415,'Estação 2'!AE403,'Estação 2'!AE391,'Estação 2'!AE379,'Estação 2'!AE367,'Estação 2'!AE355,'Estação 2'!AE343,'Estação 2'!AE331,'Estação 2'!AE319,'Estação 2'!AE307,'Estação 2'!AE295,'Estação 2'!AE283,'Estação 2'!AE271,'Estação 2'!AE259,'Estação 2'!AE247,'Estação 2'!AE235,'Estação 2'!AE223,'Estação 2'!AE211,'Estação 2'!AE199,'Estação 2'!AE187,'Estação 2'!AE175,'Estação 2'!AE163,'Estação 2'!AE151,'Estação 2'!AE139,'Estação 2'!AE127,'Estação 2'!AE115,'Estação 2'!AE103,'Estação 2'!AE91,'Estação 2'!AE79,'Estação 2'!AE67,'Estação 2'!AE55,'Estação 2'!AE43,'Estação 2'!AE31,'Estação 2'!AE19,)</f>
        <v>3.9925925925925925</v>
      </c>
      <c r="W51" s="12">
        <f>AVERAGE('Estação 2'!AF643,'Estação 2'!AF631,'Estação 2'!AF619,'Estação 2'!AF607,'Estação 2'!AF595,'Estação 2'!AF583,'Estação 2'!AF571,'Estação 2'!AF559,'Estação 2'!AF547,'Estação 2'!AF535,'Estação 2'!AF523,'Estação 2'!AF511,'Estação 2'!AF499,'Estação 2'!AF487,'Estação 2'!AF475,'Estação 2'!AF463,'Estação 2'!AF451,'Estação 2'!AF439,'Estação 2'!AF427,'Estação 2'!AF415,'Estação 2'!AF403,'Estação 2'!AF391,'Estação 2'!AF379,'Estação 2'!AF367,'Estação 2'!AF355,'Estação 2'!AF343,'Estação 2'!AF331,'Estação 2'!AF319,'Estação 2'!AF307,'Estação 2'!AF295,'Estação 2'!AF283,'Estação 2'!AF271,'Estação 2'!AF259,'Estação 2'!AF247,'Estação 2'!AF235,'Estação 2'!AF223,'Estação 2'!AF211,'Estação 2'!AF199,'Estação 2'!AF187,'Estação 2'!AF175,'Estação 2'!AF163,'Estação 2'!AF151,'Estação 2'!AF139,'Estação 2'!AF127,'Estação 2'!AF115,'Estação 2'!AF103,'Estação 2'!AF91,'Estação 2'!AF79,'Estação 2'!AF67,'Estação 2'!AF55,'Estação 2'!AF43,'Estação 2'!AF31,'Estação 2'!AF19,)</f>
        <v>5.5351851851851848</v>
      </c>
      <c r="X51" s="12">
        <f>AVERAGE('Estação 2'!AG643,'Estação 2'!AG631,'Estação 2'!AG619,'Estação 2'!AG607,'Estação 2'!AG595,'Estação 2'!AG583,'Estação 2'!AG571,'Estação 2'!AG559,'Estação 2'!AG547,'Estação 2'!AG535,'Estação 2'!AG523,'Estação 2'!AG511,'Estação 2'!AG499,'Estação 2'!AG487,'Estação 2'!AG475,'Estação 2'!AG463,'Estação 2'!AG451,'Estação 2'!AG439,'Estação 2'!AG427,'Estação 2'!AG415,'Estação 2'!AG403,'Estação 2'!AG391,'Estação 2'!AG379,'Estação 2'!AG367,'Estação 2'!AG355,'Estação 2'!AG343,'Estação 2'!AG331,'Estação 2'!AG319,'Estação 2'!AG307,'Estação 2'!AG295,'Estação 2'!AG283,'Estação 2'!AG271,'Estação 2'!AG259,'Estação 2'!AG247,'Estação 2'!AG235,'Estação 2'!AG223,'Estação 2'!AG211,'Estação 2'!AG199,'Estação 2'!AG187,'Estação 2'!AG175,'Estação 2'!AG163,'Estação 2'!AG151,'Estação 2'!AG139,'Estação 2'!AG127,'Estação 2'!AG115,'Estação 2'!AG103,'Estação 2'!AG91,'Estação 2'!AG79,'Estação 2'!AG67,'Estação 2'!AG55,'Estação 2'!AG43,'Estação 2'!AG31,'Estação 2'!AG19,)</f>
        <v>4.1148148148148147</v>
      </c>
      <c r="Y51" s="12">
        <f>AVERAGE('Estação 2'!AH643,'Estação 2'!AH631,'Estação 2'!AH619,'Estação 2'!AH607,'Estação 2'!AH595,'Estação 2'!AH583,'Estação 2'!AH571,'Estação 2'!AH559,'Estação 2'!AH547,'Estação 2'!AH535,'Estação 2'!AH523,'Estação 2'!AH511,'Estação 2'!AH499,'Estação 2'!AH487,'Estação 2'!AH475,'Estação 2'!AH463,'Estação 2'!AH451,'Estação 2'!AH439,'Estação 2'!AH427,'Estação 2'!AH415,'Estação 2'!AH403,'Estação 2'!AH391,'Estação 2'!AH379,'Estação 2'!AH367,'Estação 2'!AH355,'Estação 2'!AH343,'Estação 2'!AH331,'Estação 2'!AH319,'Estação 2'!AH307,'Estação 2'!AH295,'Estação 2'!AH283,'Estação 2'!AH271,'Estação 2'!AH259,'Estação 2'!AH247,'Estação 2'!AH235,'Estação 2'!AH223,'Estação 2'!AH211,'Estação 2'!AH199,'Estação 2'!AH187,'Estação 2'!AH175,'Estação 2'!AH163,'Estação 2'!AH151,'Estação 2'!AH139,'Estação 2'!AH127,'Estação 2'!AH115,'Estação 2'!AH103,'Estação 2'!AH91,'Estação 2'!AH79,'Estação 2'!AH67,'Estação 2'!AH55,'Estação 2'!AH43,'Estação 2'!AH31,'Estação 2'!AH19,)</f>
        <v>2.5037037037037035</v>
      </c>
      <c r="Z51" s="12">
        <f>AVERAGE('Estação 2'!AI643,'Estação 2'!AI631,'Estação 2'!AI619,'Estação 2'!AI607,'Estação 2'!AI595,'Estação 2'!AI583,'Estação 2'!AI571,'Estação 2'!AI559,'Estação 2'!AI547,'Estação 2'!AI535,'Estação 2'!AI523,'Estação 2'!AI511,'Estação 2'!AI499,'Estação 2'!AI487,'Estação 2'!AI475,'Estação 2'!AI463,'Estação 2'!AI451,'Estação 2'!AI439,'Estação 2'!AI427,'Estação 2'!AI415,'Estação 2'!AI403,'Estação 2'!AI391,'Estação 2'!AI379,'Estação 2'!AI367,'Estação 2'!AI355,'Estação 2'!AI343,'Estação 2'!AI331,'Estação 2'!AI319,'Estação 2'!AI307,'Estação 2'!AI295,'Estação 2'!AI283,'Estação 2'!AI271,'Estação 2'!AI259,'Estação 2'!AI247,'Estação 2'!AI235,'Estação 2'!AI223,'Estação 2'!AI211,'Estação 2'!AI199,'Estação 2'!AI187,'Estação 2'!AI175,'Estação 2'!AI163,'Estação 2'!AI151,'Estação 2'!AI139,'Estação 2'!AI127,'Estação 2'!AI115,'Estação 2'!AI103,'Estação 2'!AI91,'Estação 2'!AI79,'Estação 2'!AI67,'Estação 2'!AI55,'Estação 2'!AI43,'Estação 2'!AI31,'Estação 2'!AI19,)</f>
        <v>1.1240740740740742</v>
      </c>
      <c r="AA51" s="12">
        <f>AVERAGE('Estação 2'!AJ643,'Estação 2'!AJ631,'Estação 2'!AJ619,'Estação 2'!AJ607,'Estação 2'!AJ595,'Estação 2'!AJ583,'Estação 2'!AJ571,'Estação 2'!AJ559,'Estação 2'!AJ547,'Estação 2'!AJ535,'Estação 2'!AJ523,'Estação 2'!AJ511,'Estação 2'!AJ499,'Estação 2'!AJ487,'Estação 2'!AJ475,'Estação 2'!AJ463,'Estação 2'!AJ451,'Estação 2'!AJ439,'Estação 2'!AJ427,'Estação 2'!AJ415,'Estação 2'!AJ403,'Estação 2'!AJ391,'Estação 2'!AJ379,'Estação 2'!AJ367,'Estação 2'!AJ355,'Estação 2'!AJ343,'Estação 2'!AJ331,'Estação 2'!AJ319,'Estação 2'!AJ307,'Estação 2'!AJ295,'Estação 2'!AJ283,'Estação 2'!AJ271,'Estação 2'!AJ259,'Estação 2'!AJ247,'Estação 2'!AJ235,'Estação 2'!AJ223,'Estação 2'!AJ211,'Estação 2'!AJ199,'Estação 2'!AJ187,'Estação 2'!AJ175,'Estação 2'!AJ163,'Estação 2'!AJ151,'Estação 2'!AJ139,'Estação 2'!AJ127,'Estação 2'!AJ115,'Estação 2'!AJ103,'Estação 2'!AJ91,'Estação 2'!AJ79,'Estação 2'!AJ67,'Estação 2'!AJ55,'Estação 2'!AJ43,'Estação 2'!AJ31,'Estação 2'!AJ19,)</f>
        <v>2.3592592592592596</v>
      </c>
      <c r="AB51" s="12">
        <f>AVERAGE('Estação 2'!AK643,'Estação 2'!AK631,'Estação 2'!AK619,'Estação 2'!AK607,'Estação 2'!AK595,'Estação 2'!AK583,'Estação 2'!AK571,'Estação 2'!AK559,'Estação 2'!AK547,'Estação 2'!AK535,'Estação 2'!AK523,'Estação 2'!AK511,'Estação 2'!AK499,'Estação 2'!AK487,'Estação 2'!AK475,'Estação 2'!AK463,'Estação 2'!AK451,'Estação 2'!AK439,'Estação 2'!AK427,'Estação 2'!AK415,'Estação 2'!AK403,'Estação 2'!AK391,'Estação 2'!AK379,'Estação 2'!AK367,'Estação 2'!AK355,'Estação 2'!AK343,'Estação 2'!AK331,'Estação 2'!AK319,'Estação 2'!AK307,'Estação 2'!AK295,'Estação 2'!AK283,'Estação 2'!AK271,'Estação 2'!AK259,'Estação 2'!AK247,'Estação 2'!AK235,'Estação 2'!AK223,'Estação 2'!AK211,'Estação 2'!AK199,'Estação 2'!AK187,'Estação 2'!AK175,'Estação 2'!AK163,'Estação 2'!AK151,'Estação 2'!AK139,'Estação 2'!AK127,'Estação 2'!AK115,'Estação 2'!AK103,'Estação 2'!AK91,'Estação 2'!AK79,'Estação 2'!AK67,'Estação 2'!AK55,'Estação 2'!AK43,'Estação 2'!AK31,'Estação 2'!AK19,)</f>
        <v>1.4888888888888889</v>
      </c>
      <c r="AC51" s="12">
        <f>AVERAGE('Estação 2'!AL643,'Estação 2'!AL631,'Estação 2'!AL619,'Estação 2'!AL607,'Estação 2'!AL595,'Estação 2'!AL583,'Estação 2'!AL571,'Estação 2'!AL559,'Estação 2'!AL547,'Estação 2'!AL535,'Estação 2'!AL523,'Estação 2'!AL511,'Estação 2'!AL499,'Estação 2'!AL487,'Estação 2'!AL475,'Estação 2'!AL463,'Estação 2'!AL451,'Estação 2'!AL439,'Estação 2'!AL427,'Estação 2'!AL415,'Estação 2'!AL403,'Estação 2'!AL391,'Estação 2'!AL379,'Estação 2'!AL367,'Estação 2'!AL355,'Estação 2'!AL343,'Estação 2'!AL331,'Estação 2'!AL319,'Estação 2'!AL307,'Estação 2'!AL295,'Estação 2'!AL283,'Estação 2'!AL271,'Estação 2'!AL259,'Estação 2'!AL247,'Estação 2'!AL235,'Estação 2'!AL223,'Estação 2'!AL211,'Estação 2'!AL199,'Estação 2'!AL187,'Estação 2'!AL175,'Estação 2'!AL163,'Estação 2'!AL151,'Estação 2'!AL139,'Estação 2'!AL127,'Estação 2'!AL115,'Estação 2'!AL103,'Estação 2'!AL91,'Estação 2'!AL79,'Estação 2'!AL67,'Estação 2'!AL55,'Estação 2'!AL43,'Estação 2'!AL31,'Estação 2'!AL19,)</f>
        <v>3.0148148148148146</v>
      </c>
      <c r="AD51" s="12">
        <f>AVERAGE('Estação 2'!AM643,'Estação 2'!AM631,'Estação 2'!AM619,'Estação 2'!AM607,'Estação 2'!AM595,'Estação 2'!AM583,'Estação 2'!AM571,'Estação 2'!AM559,'Estação 2'!AM547,'Estação 2'!AM535,'Estação 2'!AM523,'Estação 2'!AM511,'Estação 2'!AM499,'Estação 2'!AM487,'Estação 2'!AM475,'Estação 2'!AM463,'Estação 2'!AM451,'Estação 2'!AM439,'Estação 2'!AM427,'Estação 2'!AM415,'Estação 2'!AM403,'Estação 2'!AM391,'Estação 2'!AM379,'Estação 2'!AM367,'Estação 2'!AM355,'Estação 2'!AM343,'Estação 2'!AM331,'Estação 2'!AM319,'Estação 2'!AM307,'Estação 2'!AM295,'Estação 2'!AM283,'Estação 2'!AM271,'Estação 2'!AM259,'Estação 2'!AM247,'Estação 2'!AM235,'Estação 2'!AM223,'Estação 2'!AM211,'Estação 2'!AM199,'Estação 2'!AM187,'Estação 2'!AM175,'Estação 2'!AM163,'Estação 2'!AM151,'Estação 2'!AM139,'Estação 2'!AM127,'Estação 2'!AM115,'Estação 2'!AM103,'Estação 2'!AM91,'Estação 2'!AM79,'Estação 2'!AM67,'Estação 2'!AM55,'Estação 2'!AM43,'Estação 2'!AM31,'Estação 2'!AM19,)</f>
        <v>1.5203703703703704</v>
      </c>
      <c r="AE51" s="12">
        <f>AVERAGE('Estação 2'!AN643,'Estação 2'!AN631,'Estação 2'!AN619,'Estação 2'!AN607,'Estação 2'!AN595,'Estação 2'!AN583,'Estação 2'!AN571,'Estação 2'!AN559,'Estação 2'!AN547,'Estação 2'!AN535,'Estação 2'!AN523,'Estação 2'!AN511,'Estação 2'!AN499,'Estação 2'!AN487,'Estação 2'!AN475,'Estação 2'!AN463,'Estação 2'!AN451,'Estação 2'!AN439,'Estação 2'!AN427,'Estação 2'!AN415,'Estação 2'!AN403,'Estação 2'!AN391,'Estação 2'!AN379,'Estação 2'!AN367,'Estação 2'!AN355,'Estação 2'!AN343,'Estação 2'!AN331,'Estação 2'!AN319,'Estação 2'!AN307,'Estação 2'!AN295,'Estação 2'!AN283,'Estação 2'!AN271,'Estação 2'!AN259,'Estação 2'!AN247,'Estação 2'!AN235,'Estação 2'!AN223,'Estação 2'!AN211,'Estação 2'!AN199,'Estação 2'!AN187,'Estação 2'!AN175,'Estação 2'!AN163,'Estação 2'!AN151,'Estação 2'!AN139,'Estação 2'!AN127,'Estação 2'!AN115,'Estação 2'!AN103,'Estação 2'!AN91,'Estação 2'!AN79,'Estação 2'!AN67,'Estação 2'!AN55,'Estação 2'!AN43,'Estação 2'!AN31,'Estação 2'!AN19,)</f>
        <v>1.1981481481481482</v>
      </c>
      <c r="AF51" s="12">
        <f>AVERAGE('Estação 2'!AO643,'Estação 2'!AO631,'Estação 2'!AO619,'Estação 2'!AO607,'Estação 2'!AO595,'Estação 2'!AO583,'Estação 2'!AO571,'Estação 2'!AO559,'Estação 2'!AO547,'Estação 2'!AO535,'Estação 2'!AO523,'Estação 2'!AO511,'Estação 2'!AO499,'Estação 2'!AO487,'Estação 2'!AO475,'Estação 2'!AO463,'Estação 2'!AO451,'Estação 2'!AO439,'Estação 2'!AO427,'Estação 2'!AO415,'Estação 2'!AO403,'Estação 2'!AO391,'Estação 2'!AO379,'Estação 2'!AO367,'Estação 2'!AO355,'Estação 2'!AO343,'Estação 2'!AO331,'Estação 2'!AO319,'Estação 2'!AO307,'Estação 2'!AO295,'Estação 2'!AO283,'Estação 2'!AO271,'Estação 2'!AO259,'Estação 2'!AO247,'Estação 2'!AO235,'Estação 2'!AO223,'Estação 2'!AO211,'Estação 2'!AO199,'Estação 2'!AO187,'Estação 2'!AO175,'Estação 2'!AO163,'Estação 2'!AO151,'Estação 2'!AO139,'Estação 2'!AO127,'Estação 2'!AO115,'Estação 2'!AO103,'Estação 2'!AO91,'Estação 2'!AO79,'Estação 2'!AO67,'Estação 2'!AO55,'Estação 2'!AO43,'Estação 2'!AO31,'Estação 2'!AO19,)</f>
        <v>2.9555555555555548</v>
      </c>
      <c r="AG51" s="12">
        <f>AVERAGE('Estação 2'!AP643,'Estação 2'!AP631,'Estação 2'!AP619,'Estação 2'!AP607,'Estação 2'!AP595,'Estação 2'!AP583,'Estação 2'!AP571,'Estação 2'!AP559,'Estação 2'!AP547,'Estação 2'!AP535,'Estação 2'!AP523,'Estação 2'!AP511,'Estação 2'!AP499,'Estação 2'!AP487,'Estação 2'!AP475,'Estação 2'!AP463,'Estação 2'!AP451,'Estação 2'!AP439,'Estação 2'!AP427,'Estação 2'!AP415,'Estação 2'!AP403,'Estação 2'!AP391,'Estação 2'!AP379,'Estação 2'!AP367,'Estação 2'!AP355,'Estação 2'!AP343,'Estação 2'!AP331,'Estação 2'!AP319,'Estação 2'!AP307,'Estação 2'!AP295,'Estação 2'!AP283,'Estação 2'!AP271,'Estação 2'!AP259,'Estação 2'!AP247,'Estação 2'!AP235,'Estação 2'!AP223,'Estação 2'!AP211,'Estação 2'!AP199,'Estação 2'!AP187,'Estação 2'!AP175,'Estação 2'!AP163,'Estação 2'!AP151,'Estação 2'!AP139,'Estação 2'!AP127,'Estação 2'!AP115,'Estação 2'!AP103,'Estação 2'!AP91,'Estação 2'!AP79,'Estação 2'!AP67,'Estação 2'!AP55,'Estação 2'!AP43,'Estação 2'!AP31,'Estação 2'!AP19,)</f>
        <v>2.4166666666666665</v>
      </c>
      <c r="AH51" s="12">
        <f>AVERAGE('Estação 2'!AQ643,'Estação 2'!AQ631,'Estação 2'!AQ619,'Estação 2'!AQ607,'Estação 2'!AQ595,'Estação 2'!AQ583,'Estação 2'!AQ571,'Estação 2'!AQ559,'Estação 2'!AQ547,'Estação 2'!AQ535,'Estação 2'!AQ523,'Estação 2'!AQ511,'Estação 2'!AQ499,'Estação 2'!AQ487,'Estação 2'!AQ475,'Estação 2'!AQ463,'Estação 2'!AQ451,'Estação 2'!AQ439,'Estação 2'!AQ427,'Estação 2'!AQ415,'Estação 2'!AQ403,'Estação 2'!AQ391,'Estação 2'!AQ379,'Estação 2'!AQ367,'Estação 2'!AQ355,'Estação 2'!AQ343,'Estação 2'!AQ331,'Estação 2'!AQ319,'Estação 2'!AQ307,'Estação 2'!AQ295,'Estação 2'!AQ283,'Estação 2'!AQ271,'Estação 2'!AQ259,'Estação 2'!AQ247,'Estação 2'!AQ235,'Estação 2'!AQ223,'Estação 2'!AQ211,'Estação 2'!AQ199,'Estação 2'!AQ187,'Estação 2'!AQ175,'Estação 2'!AQ163,'Estação 2'!AQ151,'Estação 2'!AQ139,'Estação 2'!AQ127,'Estação 2'!AQ115,'Estação 2'!AQ103,'Estação 2'!AQ91,'Estação 2'!AQ79,'Estação 2'!AQ67,'Estação 2'!AQ55,'Estação 2'!AQ43,'Estação 2'!AQ31,'Estação 2'!AQ19,)</f>
        <v>1.7018518518518519</v>
      </c>
      <c r="AI51" s="12">
        <f>AVERAGE('Estação 2'!AR643,'Estação 2'!AR631,'Estação 2'!AR619,'Estação 2'!AR607,'Estação 2'!AR595,'Estação 2'!AR583,'Estação 2'!AR571,'Estação 2'!AR559,'Estação 2'!AR547,'Estação 2'!AR535,'Estação 2'!AR523,'Estação 2'!AR511,'Estação 2'!AR499,'Estação 2'!AR487,'Estação 2'!AR475,'Estação 2'!AR463,'Estação 2'!AR451,'Estação 2'!AR439,'Estação 2'!AR427,'Estação 2'!AR415,'Estação 2'!AR403,'Estação 2'!AR391,'Estação 2'!AR379,'Estação 2'!AR367,'Estação 2'!AR355,'Estação 2'!AR343,'Estação 2'!AR331,'Estação 2'!AR319,'Estação 2'!AR307,'Estação 2'!AR295,'Estação 2'!AR283,'Estação 2'!AR271,'Estação 2'!AR259,'Estação 2'!AR247,'Estação 2'!AR235,'Estação 2'!AR223,'Estação 2'!AR211,'Estação 2'!AR199,'Estação 2'!AR187,'Estação 2'!AR175,'Estação 2'!AR163,'Estação 2'!AR151,'Estação 2'!AR139,'Estação 2'!AR127,'Estação 2'!AR115,'Estação 2'!AR103,'Estação 2'!AR91,'Estação 2'!AR79,'Estação 2'!AR67,'Estação 2'!AR55,'Estação 2'!AR43,'Estação 2'!AR31,'Estação 2'!AR19,)</f>
        <v>2.0703703703703704</v>
      </c>
    </row>
    <row r="52" spans="4:35" x14ac:dyDescent="0.25">
      <c r="D52" s="56" t="s">
        <v>99</v>
      </c>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24"/>
    </row>
    <row r="53" spans="4:35" x14ac:dyDescent="0.25">
      <c r="D53" s="11" t="s">
        <v>11</v>
      </c>
      <c r="E53" s="13">
        <v>33390</v>
      </c>
      <c r="F53" s="13">
        <v>33391</v>
      </c>
      <c r="G53" s="13">
        <v>33392</v>
      </c>
      <c r="H53" s="13">
        <v>33393</v>
      </c>
      <c r="I53" s="13">
        <v>33394</v>
      </c>
      <c r="J53" s="13">
        <v>33395</v>
      </c>
      <c r="K53" s="13">
        <v>33396</v>
      </c>
      <c r="L53" s="13">
        <v>33397</v>
      </c>
      <c r="M53" s="13">
        <v>33398</v>
      </c>
      <c r="N53" s="13">
        <v>33399</v>
      </c>
      <c r="O53" s="13">
        <v>33400</v>
      </c>
      <c r="P53" s="13">
        <v>33401</v>
      </c>
      <c r="Q53" s="13">
        <v>33402</v>
      </c>
      <c r="R53" s="13">
        <v>33403</v>
      </c>
      <c r="S53" s="13">
        <v>33404</v>
      </c>
      <c r="T53" s="13">
        <v>33405</v>
      </c>
      <c r="U53" s="13">
        <v>33406</v>
      </c>
      <c r="V53" s="13">
        <v>33407</v>
      </c>
      <c r="W53" s="13">
        <v>33408</v>
      </c>
      <c r="X53" s="13">
        <v>33409</v>
      </c>
      <c r="Y53" s="13">
        <v>33410</v>
      </c>
      <c r="Z53" s="13">
        <v>33411</v>
      </c>
      <c r="AA53" s="13">
        <v>33412</v>
      </c>
      <c r="AB53" s="13">
        <v>33413</v>
      </c>
      <c r="AC53" s="13">
        <v>33414</v>
      </c>
      <c r="AD53" s="13">
        <v>33415</v>
      </c>
      <c r="AE53" s="13">
        <v>33416</v>
      </c>
      <c r="AF53" s="13">
        <v>33417</v>
      </c>
      <c r="AG53" s="13">
        <v>33418</v>
      </c>
      <c r="AH53" s="13">
        <v>33419</v>
      </c>
      <c r="AI53" s="24"/>
    </row>
    <row r="54" spans="4:35" x14ac:dyDescent="0.25">
      <c r="D54" s="16" t="s">
        <v>90</v>
      </c>
      <c r="E54" s="14">
        <f>AVERAGE('Estação 2'!N644,'Estação 2'!N632,'Estação 2'!N620,'Estação 2'!N608,'Estação 2'!N596,'Estação 2'!N584,'Estação 2'!N572,'Estação 2'!N560,'Estação 2'!N548,'Estação 2'!N536,'Estação 2'!N524,'Estação 2'!N512,'Estação 2'!N500,'Estação 2'!N488,'Estação 2'!N476,'Estação 2'!N464,'Estação 2'!N452,'Estação 2'!N440,'Estação 2'!N428,'Estação 2'!N416,'Estação 2'!N404,'Estação 2'!N392,'Estação 2'!N380,'Estação 2'!N368,'Estação 2'!N356,'Estação 2'!N344,'Estação 2'!N332,'Estação 2'!N320,'Estação 2'!N308,'Estação 2'!N296,'Estação 2'!N284,'Estação 2'!N272,'Estação 2'!N260,'Estação 2'!N248,'Estação 2'!N236,'Estação 2'!N224,'Estação 2'!N212,'Estação 2'!N200,'Estação 2'!N188,'Estação 2'!N176,'Estação 2'!N164,'Estação 2'!N152,'Estação 2'!N140,'Estação 2'!N128,'Estação 2'!N116,'Estação 2'!N104,'Estação 2'!N92,'Estação 2'!N80,'Estação 2'!N68,'Estação 2'!N56,'Estação 2'!N44,'Estação 2'!N32,'Estação 2'!N20,)</f>
        <v>1.3444444444444443</v>
      </c>
      <c r="F54" s="14">
        <f>AVERAGE('Estação 2'!O644,'Estação 2'!O632,'Estação 2'!O620,'Estação 2'!O608,'Estação 2'!O596,'Estação 2'!O584,'Estação 2'!O572,'Estação 2'!O560,'Estação 2'!O548,'Estação 2'!O536,'Estação 2'!O524,'Estação 2'!O512,'Estação 2'!O500,'Estação 2'!O488,'Estação 2'!O476,'Estação 2'!O464,'Estação 2'!O452,'Estação 2'!O440,'Estação 2'!O428,'Estação 2'!O416,'Estação 2'!O404,'Estação 2'!O392,'Estação 2'!O380,'Estação 2'!O368,'Estação 2'!O356,'Estação 2'!O344,'Estação 2'!O332,'Estação 2'!O320,'Estação 2'!O308,'Estação 2'!O296,'Estação 2'!O284,'Estação 2'!O272,'Estação 2'!O260,'Estação 2'!O248,'Estação 2'!O236,'Estação 2'!O224,'Estação 2'!O212,'Estação 2'!O200,'Estação 2'!O188,'Estação 2'!O176,'Estação 2'!O164,'Estação 2'!O152,'Estação 2'!O140,'Estação 2'!O128,'Estação 2'!O116,'Estação 2'!O104,'Estação 2'!O92,'Estação 2'!O80,'Estação 2'!O68,'Estação 2'!O56,'Estação 2'!O44,'Estação 2'!O32,'Estação 2'!O20,)</f>
        <v>1.2333333333333332</v>
      </c>
      <c r="G54" s="14">
        <f>AVERAGE('Estação 2'!P644,'Estação 2'!P632,'Estação 2'!P620,'Estação 2'!P608,'Estação 2'!P596,'Estação 2'!P584,'Estação 2'!P572,'Estação 2'!P560,'Estação 2'!P548,'Estação 2'!P536,'Estação 2'!P524,'Estação 2'!P512,'Estação 2'!P500,'Estação 2'!P488,'Estação 2'!P476,'Estação 2'!P464,'Estação 2'!P452,'Estação 2'!P440,'Estação 2'!P428,'Estação 2'!P416,'Estação 2'!P404,'Estação 2'!P392,'Estação 2'!P380,'Estação 2'!P368,'Estação 2'!P356,'Estação 2'!P344,'Estação 2'!P332,'Estação 2'!P320,'Estação 2'!P308,'Estação 2'!P296,'Estação 2'!P284,'Estação 2'!P272,'Estação 2'!P260,'Estação 2'!P248,'Estação 2'!P236,'Estação 2'!P224,'Estação 2'!P212,'Estação 2'!P200,'Estação 2'!P188,'Estação 2'!P176,'Estação 2'!P164,'Estação 2'!P152,'Estação 2'!P140,'Estação 2'!P128,'Estação 2'!P116,'Estação 2'!P104,'Estação 2'!P92,'Estação 2'!P80,'Estação 2'!P68,'Estação 2'!P56,'Estação 2'!P44,'Estação 2'!P32,'Estação 2'!P20,)</f>
        <v>1.2074074074074075</v>
      </c>
      <c r="H54" s="14">
        <f>AVERAGE('Estação 2'!Q644,'Estação 2'!Q632,'Estação 2'!Q620,'Estação 2'!Q608,'Estação 2'!Q596,'Estação 2'!Q584,'Estação 2'!Q572,'Estação 2'!Q560,'Estação 2'!Q548,'Estação 2'!Q536,'Estação 2'!Q524,'Estação 2'!Q512,'Estação 2'!Q500,'Estação 2'!Q488,'Estação 2'!Q476,'Estação 2'!Q464,'Estação 2'!Q452,'Estação 2'!Q440,'Estação 2'!Q428,'Estação 2'!Q416,'Estação 2'!Q404,'Estação 2'!Q392,'Estação 2'!Q380,'Estação 2'!Q368,'Estação 2'!Q356,'Estação 2'!Q344,'Estação 2'!Q332,'Estação 2'!Q320,'Estação 2'!Q308,'Estação 2'!Q296,'Estação 2'!Q284,'Estação 2'!Q272,'Estação 2'!Q260,'Estação 2'!Q248,'Estação 2'!Q236,'Estação 2'!Q224,'Estação 2'!Q212,'Estação 2'!Q200,'Estação 2'!Q188,'Estação 2'!Q176,'Estação 2'!Q164,'Estação 2'!Q152,'Estação 2'!Q140,'Estação 2'!Q128,'Estação 2'!Q116,'Estação 2'!Q104,'Estação 2'!Q92,'Estação 2'!Q80,'Estação 2'!Q68,'Estação 2'!Q56,'Estação 2'!Q44,'Estação 2'!Q32,'Estação 2'!Q20,)</f>
        <v>1.9333333333333333</v>
      </c>
      <c r="I54" s="14">
        <f>AVERAGE('Estação 2'!R644,'Estação 2'!R632,'Estação 2'!R620,'Estação 2'!R608,'Estação 2'!R596,'Estação 2'!R584,'Estação 2'!R572,'Estação 2'!R560,'Estação 2'!R548,'Estação 2'!R536,'Estação 2'!R524,'Estação 2'!R512,'Estação 2'!R500,'Estação 2'!R488,'Estação 2'!R476,'Estação 2'!R464,'Estação 2'!R452,'Estação 2'!R440,'Estação 2'!R428,'Estação 2'!R416,'Estação 2'!R404,'Estação 2'!R392,'Estação 2'!R380,'Estação 2'!R368,'Estação 2'!R356,'Estação 2'!R344,'Estação 2'!R332,'Estação 2'!R320,'Estação 2'!R308,'Estação 2'!R296,'Estação 2'!R284,'Estação 2'!R272,'Estação 2'!R260,'Estação 2'!R248,'Estação 2'!R236,'Estação 2'!R224,'Estação 2'!R212,'Estação 2'!R200,'Estação 2'!R188,'Estação 2'!R176,'Estação 2'!R164,'Estação 2'!R152,'Estação 2'!R140,'Estação 2'!R128,'Estação 2'!R116,'Estação 2'!R104,'Estação 2'!R92,'Estação 2'!R80,'Estação 2'!R68,'Estação 2'!R56,'Estação 2'!R44,'Estação 2'!R32,'Estação 2'!R20,)</f>
        <v>2.0648148148148149</v>
      </c>
      <c r="J54" s="14">
        <f>AVERAGE('Estação 2'!S644,'Estação 2'!S632,'Estação 2'!S620,'Estação 2'!S608,'Estação 2'!S596,'Estação 2'!S584,'Estação 2'!S572,'Estação 2'!S560,'Estação 2'!S548,'Estação 2'!S536,'Estação 2'!S524,'Estação 2'!S512,'Estação 2'!S500,'Estação 2'!S488,'Estação 2'!S476,'Estação 2'!S464,'Estação 2'!S452,'Estação 2'!S440,'Estação 2'!S428,'Estação 2'!S416,'Estação 2'!S404,'Estação 2'!S392,'Estação 2'!S380,'Estação 2'!S368,'Estação 2'!S356,'Estação 2'!S344,'Estação 2'!S332,'Estação 2'!S320,'Estação 2'!S308,'Estação 2'!S296,'Estação 2'!S284,'Estação 2'!S272,'Estação 2'!S260,'Estação 2'!S248,'Estação 2'!S236,'Estação 2'!S224,'Estação 2'!S212,'Estação 2'!S200,'Estação 2'!S188,'Estação 2'!S176,'Estação 2'!S164,'Estação 2'!S152,'Estação 2'!S140,'Estação 2'!S128,'Estação 2'!S116,'Estação 2'!S104,'Estação 2'!S92,'Estação 2'!S80,'Estação 2'!S68,'Estação 2'!S56,'Estação 2'!S44,'Estação 2'!S32,'Estação 2'!S20,)</f>
        <v>3.8425925925925921</v>
      </c>
      <c r="K54" s="14">
        <f>AVERAGE('Estação 2'!T644,'Estação 2'!T632,'Estação 2'!T620,'Estação 2'!T608,'Estação 2'!T596,'Estação 2'!T584,'Estação 2'!T572,'Estação 2'!T560,'Estação 2'!T548,'Estação 2'!T536,'Estação 2'!T524,'Estação 2'!T512,'Estação 2'!T500,'Estação 2'!T488,'Estação 2'!T476,'Estação 2'!T464,'Estação 2'!T452,'Estação 2'!T440,'Estação 2'!T428,'Estação 2'!T416,'Estação 2'!T404,'Estação 2'!T392,'Estação 2'!T380,'Estação 2'!T368,'Estação 2'!T356,'Estação 2'!T344,'Estação 2'!T332,'Estação 2'!T320,'Estação 2'!T308,'Estação 2'!T296,'Estação 2'!T284,'Estação 2'!T272,'Estação 2'!T260,'Estação 2'!T248,'Estação 2'!T236,'Estação 2'!T224,'Estação 2'!T212,'Estação 2'!T200,'Estação 2'!T188,'Estação 2'!T176,'Estação 2'!T164,'Estação 2'!T152,'Estação 2'!T140,'Estação 2'!T128,'Estação 2'!T116,'Estação 2'!T104,'Estação 2'!T92,'Estação 2'!T80,'Estação 2'!T68,'Estação 2'!T56,'Estação 2'!T44,'Estação 2'!T32,'Estação 2'!T20,)</f>
        <v>3.0333333333333323</v>
      </c>
      <c r="L54" s="14">
        <f>AVERAGE('Estação 2'!U644,'Estação 2'!U632,'Estação 2'!U620,'Estação 2'!U608,'Estação 2'!U596,'Estação 2'!U584,'Estação 2'!U572,'Estação 2'!U560,'Estação 2'!U548,'Estação 2'!U536,'Estação 2'!U524,'Estação 2'!U512,'Estação 2'!U500,'Estação 2'!U488,'Estação 2'!U476,'Estação 2'!U464,'Estação 2'!U452,'Estação 2'!U440,'Estação 2'!U428,'Estação 2'!U416,'Estação 2'!U404,'Estação 2'!U392,'Estação 2'!U380,'Estação 2'!U368,'Estação 2'!U356,'Estação 2'!U344,'Estação 2'!U332,'Estação 2'!U320,'Estação 2'!U308,'Estação 2'!U296,'Estação 2'!U284,'Estação 2'!U272,'Estação 2'!U260,'Estação 2'!U248,'Estação 2'!U236,'Estação 2'!U224,'Estação 2'!U212,'Estação 2'!U200,'Estação 2'!U188,'Estação 2'!U176,'Estação 2'!U164,'Estação 2'!U152,'Estação 2'!U140,'Estação 2'!U128,'Estação 2'!U116,'Estação 2'!U104,'Estação 2'!U92,'Estação 2'!U80,'Estação 2'!U68,'Estação 2'!U56,'Estação 2'!U44,'Estação 2'!U32,'Estação 2'!U20,)</f>
        <v>1.0481481481481483</v>
      </c>
      <c r="M54" s="14">
        <f>AVERAGE('Estação 2'!V644,'Estação 2'!V632,'Estação 2'!V620,'Estação 2'!V608,'Estação 2'!V596,'Estação 2'!V584,'Estação 2'!V572,'Estação 2'!V560,'Estação 2'!V548,'Estação 2'!V536,'Estação 2'!V524,'Estação 2'!V512,'Estação 2'!V500,'Estação 2'!V488,'Estação 2'!V476,'Estação 2'!V464,'Estação 2'!V452,'Estação 2'!V440,'Estação 2'!V428,'Estação 2'!V416,'Estação 2'!V404,'Estação 2'!V392,'Estação 2'!V380,'Estação 2'!V368,'Estação 2'!V356,'Estação 2'!V344,'Estação 2'!V332,'Estação 2'!V320,'Estação 2'!V308,'Estação 2'!V296,'Estação 2'!V284,'Estação 2'!V272,'Estação 2'!V260,'Estação 2'!V248,'Estação 2'!V236,'Estação 2'!V224,'Estação 2'!V212,'Estação 2'!V200,'Estação 2'!V188,'Estação 2'!V176,'Estação 2'!V164,'Estação 2'!V152,'Estação 2'!V140,'Estação 2'!V128,'Estação 2'!V116,'Estação 2'!V104,'Estação 2'!V92,'Estação 2'!V80,'Estação 2'!V68,'Estação 2'!V56,'Estação 2'!V44,'Estação 2'!V32,'Estação 2'!V20,)</f>
        <v>1.8444444444444443</v>
      </c>
      <c r="N54" s="14">
        <f>AVERAGE('Estação 2'!W644,'Estação 2'!W632,'Estação 2'!W620,'Estação 2'!W608,'Estação 2'!W596,'Estação 2'!W584,'Estação 2'!W572,'Estação 2'!W560,'Estação 2'!W548,'Estação 2'!W536,'Estação 2'!W524,'Estação 2'!W512,'Estação 2'!W500,'Estação 2'!W488,'Estação 2'!W476,'Estação 2'!W464,'Estação 2'!W452,'Estação 2'!W440,'Estação 2'!W428,'Estação 2'!W416,'Estação 2'!W404,'Estação 2'!W392,'Estação 2'!W380,'Estação 2'!W368,'Estação 2'!W356,'Estação 2'!W344,'Estação 2'!W332,'Estação 2'!W320,'Estação 2'!W308,'Estação 2'!W296,'Estação 2'!W284,'Estação 2'!W272,'Estação 2'!W260,'Estação 2'!W248,'Estação 2'!W236,'Estação 2'!W224,'Estação 2'!W212,'Estação 2'!W200,'Estação 2'!W188,'Estação 2'!W176,'Estação 2'!W164,'Estação 2'!W152,'Estação 2'!W140,'Estação 2'!W128,'Estação 2'!W116,'Estação 2'!W104,'Estação 2'!W92,'Estação 2'!W80,'Estação 2'!W68,'Estação 2'!W56,'Estação 2'!W44,'Estação 2'!W32,'Estação 2'!W20,)</f>
        <v>2.4907407407407409</v>
      </c>
      <c r="O54" s="14">
        <f>AVERAGE('Estação 2'!X644,'Estação 2'!X632,'Estação 2'!X620,'Estação 2'!X608,'Estação 2'!X596,'Estação 2'!X584,'Estação 2'!X572,'Estação 2'!X560,'Estação 2'!X548,'Estação 2'!X536,'Estação 2'!X524,'Estação 2'!X512,'Estação 2'!X500,'Estação 2'!X488,'Estação 2'!X476,'Estação 2'!X464,'Estação 2'!X452,'Estação 2'!X440,'Estação 2'!X428,'Estação 2'!X416,'Estação 2'!X404,'Estação 2'!X392,'Estação 2'!X380,'Estação 2'!X368,'Estação 2'!X356,'Estação 2'!X344,'Estação 2'!X332,'Estação 2'!X320,'Estação 2'!X308,'Estação 2'!X296,'Estação 2'!X284,'Estação 2'!X272,'Estação 2'!X260,'Estação 2'!X248,'Estação 2'!X236,'Estação 2'!X224,'Estação 2'!X212,'Estação 2'!X200,'Estação 2'!X188,'Estação 2'!X176,'Estação 2'!X164,'Estação 2'!X152,'Estação 2'!X140,'Estação 2'!X128,'Estação 2'!X116,'Estação 2'!X104,'Estação 2'!X92,'Estação 2'!X80,'Estação 2'!X68,'Estação 2'!X56,'Estação 2'!X44,'Estação 2'!X32,'Estação 2'!X20,)</f>
        <v>2.8462962962962961</v>
      </c>
      <c r="P54" s="14">
        <f>AVERAGE('Estação 2'!Y644,'Estação 2'!Y632,'Estação 2'!Y620,'Estação 2'!Y608,'Estação 2'!Y596,'Estação 2'!Y584,'Estação 2'!Y572,'Estação 2'!Y560,'Estação 2'!Y548,'Estação 2'!Y536,'Estação 2'!Y524,'Estação 2'!Y512,'Estação 2'!Y500,'Estação 2'!Y488,'Estação 2'!Y476,'Estação 2'!Y464,'Estação 2'!Y452,'Estação 2'!Y440,'Estação 2'!Y428,'Estação 2'!Y416,'Estação 2'!Y404,'Estação 2'!Y392,'Estação 2'!Y380,'Estação 2'!Y368,'Estação 2'!Y356,'Estação 2'!Y344,'Estação 2'!Y332,'Estação 2'!Y320,'Estação 2'!Y308,'Estação 2'!Y296,'Estação 2'!Y284,'Estação 2'!Y272,'Estação 2'!Y260,'Estação 2'!Y248,'Estação 2'!Y236,'Estação 2'!Y224,'Estação 2'!Y212,'Estação 2'!Y200,'Estação 2'!Y188,'Estação 2'!Y176,'Estação 2'!Y164,'Estação 2'!Y152,'Estação 2'!Y140,'Estação 2'!Y128,'Estação 2'!Y116,'Estação 2'!Y104,'Estação 2'!Y92,'Estação 2'!Y80,'Estação 2'!Y68,'Estação 2'!Y56,'Estação 2'!Y44,'Estação 2'!Y32,'Estação 2'!Y20,)</f>
        <v>4.5574074074074069</v>
      </c>
      <c r="Q54" s="14">
        <f>AVERAGE('Estação 2'!Z644,'Estação 2'!Z632,'Estação 2'!Z620,'Estação 2'!Z608,'Estação 2'!Z596,'Estação 2'!Z584,'Estação 2'!Z572,'Estação 2'!Z560,'Estação 2'!Z548,'Estação 2'!Z536,'Estação 2'!Z524,'Estação 2'!Z512,'Estação 2'!Z500,'Estação 2'!Z488,'Estação 2'!Z476,'Estação 2'!Z464,'Estação 2'!Z452,'Estação 2'!Z440,'Estação 2'!Z428,'Estação 2'!Z416,'Estação 2'!Z404,'Estação 2'!Z392,'Estação 2'!Z380,'Estação 2'!Z368,'Estação 2'!Z356,'Estação 2'!Z344,'Estação 2'!Z332,'Estação 2'!Z320,'Estação 2'!Z308,'Estação 2'!Z296,'Estação 2'!Z284,'Estação 2'!Z272,'Estação 2'!Z260,'Estação 2'!Z248,'Estação 2'!Z236,'Estação 2'!Z224,'Estação 2'!Z212,'Estação 2'!Z200,'Estação 2'!Z188,'Estação 2'!Z176,'Estação 2'!Z164,'Estação 2'!Z152,'Estação 2'!Z140,'Estação 2'!Z128,'Estação 2'!Z116,'Estação 2'!Z104,'Estação 2'!Z92,'Estação 2'!Z80,'Estação 2'!Z68,'Estação 2'!Z56,'Estação 2'!Z44,'Estação 2'!Z32,'Estação 2'!Z20,)</f>
        <v>3.24074074074074</v>
      </c>
      <c r="R54" s="14">
        <f>AVERAGE('Estação 2'!AA644,'Estação 2'!AA632,'Estação 2'!AA620,'Estação 2'!AA608,'Estação 2'!AA596,'Estação 2'!AA584,'Estação 2'!AA572,'Estação 2'!AA560,'Estação 2'!AA548,'Estação 2'!AA536,'Estação 2'!AA524,'Estação 2'!AA512,'Estação 2'!AA500,'Estação 2'!AA488,'Estação 2'!AA476,'Estação 2'!AA464,'Estação 2'!AA452,'Estação 2'!AA440,'Estação 2'!AA428,'Estação 2'!AA416,'Estação 2'!AA404,'Estação 2'!AA392,'Estação 2'!AA380,'Estação 2'!AA368,'Estação 2'!AA356,'Estação 2'!AA344,'Estação 2'!AA332,'Estação 2'!AA320,'Estação 2'!AA308,'Estação 2'!AA296,'Estação 2'!AA284,'Estação 2'!AA272,'Estação 2'!AA260,'Estação 2'!AA248,'Estação 2'!AA236,'Estação 2'!AA224,'Estação 2'!AA212,'Estação 2'!AA200,'Estação 2'!AA188,'Estação 2'!AA176,'Estação 2'!AA164,'Estação 2'!AA152,'Estação 2'!AA140,'Estação 2'!AA128,'Estação 2'!AA116,'Estação 2'!AA104,'Estação 2'!AA92,'Estação 2'!AA80,'Estação 2'!AA68,'Estação 2'!AA56,'Estação 2'!AA44,'Estação 2'!AA32,'Estação 2'!AA20,)</f>
        <v>3.3648148148148147</v>
      </c>
      <c r="S54" s="14">
        <f>AVERAGE('Estação 2'!AB644,'Estação 2'!AB632,'Estação 2'!AB620,'Estação 2'!AB608,'Estação 2'!AB596,'Estação 2'!AB584,'Estação 2'!AB572,'Estação 2'!AB560,'Estação 2'!AB548,'Estação 2'!AB536,'Estação 2'!AB524,'Estação 2'!AB512,'Estação 2'!AB500,'Estação 2'!AB488,'Estação 2'!AB476,'Estação 2'!AB464,'Estação 2'!AB452,'Estação 2'!AB440,'Estação 2'!AB428,'Estação 2'!AB416,'Estação 2'!AB404,'Estação 2'!AB392,'Estação 2'!AB380,'Estação 2'!AB368,'Estação 2'!AB356,'Estação 2'!AB344,'Estação 2'!AB332,'Estação 2'!AB320,'Estação 2'!AB308,'Estação 2'!AB296,'Estação 2'!AB284,'Estação 2'!AB272,'Estação 2'!AB260,'Estação 2'!AB248,'Estação 2'!AB236,'Estação 2'!AB224,'Estação 2'!AB212,'Estação 2'!AB200,'Estação 2'!AB188,'Estação 2'!AB176,'Estação 2'!AB164,'Estação 2'!AB152,'Estação 2'!AB140,'Estação 2'!AB128,'Estação 2'!AB116,'Estação 2'!AB104,'Estação 2'!AB92,'Estação 2'!AB80,'Estação 2'!AB68,'Estação 2'!AB56,'Estação 2'!AB44,'Estação 2'!AB32,'Estação 2'!AB20,)</f>
        <v>3.4185185185185172</v>
      </c>
      <c r="T54" s="14">
        <f>AVERAGE('Estação 2'!AC644,'Estação 2'!AC632,'Estação 2'!AC620,'Estação 2'!AC608,'Estação 2'!AC596,'Estação 2'!AC584,'Estação 2'!AC572,'Estação 2'!AC560,'Estação 2'!AC548,'Estação 2'!AC536,'Estação 2'!AC524,'Estação 2'!AC512,'Estação 2'!AC500,'Estação 2'!AC488,'Estação 2'!AC476,'Estação 2'!AC464,'Estação 2'!AC452,'Estação 2'!AC440,'Estação 2'!AC428,'Estação 2'!AC416,'Estação 2'!AC404,'Estação 2'!AC392,'Estação 2'!AC380,'Estação 2'!AC368,'Estação 2'!AC356,'Estação 2'!AC344,'Estação 2'!AC332,'Estação 2'!AC320,'Estação 2'!AC308,'Estação 2'!AC296,'Estação 2'!AC284,'Estação 2'!AC272,'Estação 2'!AC260,'Estação 2'!AC248,'Estação 2'!AC236,'Estação 2'!AC224,'Estação 2'!AC212,'Estação 2'!AC200,'Estação 2'!AC188,'Estação 2'!AC176,'Estação 2'!AC164,'Estação 2'!AC152,'Estação 2'!AC140,'Estação 2'!AC128,'Estação 2'!AC116,'Estação 2'!AC104,'Estação 2'!AC92,'Estação 2'!AC80,'Estação 2'!AC68,'Estação 2'!AC56,'Estação 2'!AC44,'Estação 2'!AC32,'Estação 2'!AC20,)</f>
        <v>2.1555555555555559</v>
      </c>
      <c r="U54" s="14">
        <f>AVERAGE('Estação 2'!AD644,'Estação 2'!AD632,'Estação 2'!AD620,'Estação 2'!AD608,'Estação 2'!AD596,'Estação 2'!AD584,'Estação 2'!AD572,'Estação 2'!AD560,'Estação 2'!AD548,'Estação 2'!AD536,'Estação 2'!AD524,'Estação 2'!AD512,'Estação 2'!AD500,'Estação 2'!AD488,'Estação 2'!AD476,'Estação 2'!AD464,'Estação 2'!AD452,'Estação 2'!AD440,'Estação 2'!AD428,'Estação 2'!AD416,'Estação 2'!AD404,'Estação 2'!AD392,'Estação 2'!AD380,'Estação 2'!AD368,'Estação 2'!AD356,'Estação 2'!AD344,'Estação 2'!AD332,'Estação 2'!AD320,'Estação 2'!AD308,'Estação 2'!AD296,'Estação 2'!AD284,'Estação 2'!AD272,'Estação 2'!AD260,'Estação 2'!AD248,'Estação 2'!AD236,'Estação 2'!AD224,'Estação 2'!AD212,'Estação 2'!AD200,'Estação 2'!AD188,'Estação 2'!AD176,'Estação 2'!AD164,'Estação 2'!AD152,'Estação 2'!AD140,'Estação 2'!AD128,'Estação 2'!AD116,'Estação 2'!AD104,'Estação 2'!AD92,'Estação 2'!AD80,'Estação 2'!AD68,'Estação 2'!AD56,'Estação 2'!AD44,'Estação 2'!AD32,'Estação 2'!AD20,)</f>
        <v>1.85</v>
      </c>
      <c r="V54" s="14">
        <f>AVERAGE('Estação 2'!AE644,'Estação 2'!AE632,'Estação 2'!AE620,'Estação 2'!AE608,'Estação 2'!AE596,'Estação 2'!AE584,'Estação 2'!AE572,'Estação 2'!AE560,'Estação 2'!AE548,'Estação 2'!AE536,'Estação 2'!AE524,'Estação 2'!AE512,'Estação 2'!AE500,'Estação 2'!AE488,'Estação 2'!AE476,'Estação 2'!AE464,'Estação 2'!AE452,'Estação 2'!AE440,'Estação 2'!AE428,'Estação 2'!AE416,'Estação 2'!AE404,'Estação 2'!AE392,'Estação 2'!AE380,'Estação 2'!AE368,'Estação 2'!AE356,'Estação 2'!AE344,'Estação 2'!AE332,'Estação 2'!AE320,'Estação 2'!AE308,'Estação 2'!AE296,'Estação 2'!AE284,'Estação 2'!AE272,'Estação 2'!AE260,'Estação 2'!AE248,'Estação 2'!AE236,'Estação 2'!AE224,'Estação 2'!AE212,'Estação 2'!AE200,'Estação 2'!AE188,'Estação 2'!AE176,'Estação 2'!AE164,'Estação 2'!AE152,'Estação 2'!AE140,'Estação 2'!AE128,'Estação 2'!AE116,'Estação 2'!AE104,'Estação 2'!AE92,'Estação 2'!AE80,'Estação 2'!AE68,'Estação 2'!AE56,'Estação 2'!AE44,'Estação 2'!AE32,'Estação 2'!AE20,)</f>
        <v>4.242592592592592</v>
      </c>
      <c r="W54" s="14">
        <f>AVERAGE('Estação 2'!AF644,'Estação 2'!AF632,'Estação 2'!AF620,'Estação 2'!AF608,'Estação 2'!AF596,'Estação 2'!AF584,'Estação 2'!AF572,'Estação 2'!AF560,'Estação 2'!AF548,'Estação 2'!AF536,'Estação 2'!AF524,'Estação 2'!AF512,'Estação 2'!AF500,'Estação 2'!AF488,'Estação 2'!AF476,'Estação 2'!AF464,'Estação 2'!AF452,'Estação 2'!AF440,'Estação 2'!AF428,'Estação 2'!AF416,'Estação 2'!AF404,'Estação 2'!AF392,'Estação 2'!AF380,'Estação 2'!AF368,'Estação 2'!AF356,'Estação 2'!AF344,'Estação 2'!AF332,'Estação 2'!AF320,'Estação 2'!AF308,'Estação 2'!AF296,'Estação 2'!AF284,'Estação 2'!AF272,'Estação 2'!AF260,'Estação 2'!AF248,'Estação 2'!AF236,'Estação 2'!AF224,'Estação 2'!AF212,'Estação 2'!AF200,'Estação 2'!AF188,'Estação 2'!AF176,'Estação 2'!AF164,'Estação 2'!AF152,'Estação 2'!AF140,'Estação 2'!AF128,'Estação 2'!AF116,'Estação 2'!AF104,'Estação 2'!AF92,'Estação 2'!AF80,'Estação 2'!AF68,'Estação 2'!AF56,'Estação 2'!AF44,'Estação 2'!AF32,'Estação 2'!AF20,)</f>
        <v>1.2629629629629631</v>
      </c>
      <c r="X54" s="14">
        <f>AVERAGE('Estação 2'!AG644,'Estação 2'!AG632,'Estação 2'!AG620,'Estação 2'!AG608,'Estação 2'!AG596,'Estação 2'!AG584,'Estação 2'!AG572,'Estação 2'!AG560,'Estação 2'!AG548,'Estação 2'!AG536,'Estação 2'!AG524,'Estação 2'!AG512,'Estação 2'!AG500,'Estação 2'!AG488,'Estação 2'!AG476,'Estação 2'!AG464,'Estação 2'!AG452,'Estação 2'!AG440,'Estação 2'!AG428,'Estação 2'!AG416,'Estação 2'!AG404,'Estação 2'!AG392,'Estação 2'!AG380,'Estação 2'!AG368,'Estação 2'!AG356,'Estação 2'!AG344,'Estação 2'!AG332,'Estação 2'!AG320,'Estação 2'!AG308,'Estação 2'!AG296,'Estação 2'!AG284,'Estação 2'!AG272,'Estação 2'!AG260,'Estação 2'!AG248,'Estação 2'!AG236,'Estação 2'!AG224,'Estação 2'!AG212,'Estação 2'!AG200,'Estação 2'!AG188,'Estação 2'!AG176,'Estação 2'!AG164,'Estação 2'!AG152,'Estação 2'!AG140,'Estação 2'!AG128,'Estação 2'!AG116,'Estação 2'!AG104,'Estação 2'!AG92,'Estação 2'!AG80,'Estação 2'!AG68,'Estação 2'!AG56,'Estação 2'!AG44,'Estação 2'!AG32,'Estação 2'!AG20,)</f>
        <v>2.4851851851851849</v>
      </c>
      <c r="Y54" s="14">
        <f>AVERAGE('Estação 2'!AH644,'Estação 2'!AH632,'Estação 2'!AH620,'Estação 2'!AH608,'Estação 2'!AH596,'Estação 2'!AH584,'Estação 2'!AH572,'Estação 2'!AH560,'Estação 2'!AH548,'Estação 2'!AH536,'Estação 2'!AH524,'Estação 2'!AH512,'Estação 2'!AH500,'Estação 2'!AH488,'Estação 2'!AH476,'Estação 2'!AH464,'Estação 2'!AH452,'Estação 2'!AH440,'Estação 2'!AH428,'Estação 2'!AH416,'Estação 2'!AH404,'Estação 2'!AH392,'Estação 2'!AH380,'Estação 2'!AH368,'Estação 2'!AH356,'Estação 2'!AH344,'Estação 2'!AH332,'Estação 2'!AH320,'Estação 2'!AH308,'Estação 2'!AH296,'Estação 2'!AH284,'Estação 2'!AH272,'Estação 2'!AH260,'Estação 2'!AH248,'Estação 2'!AH236,'Estação 2'!AH224,'Estação 2'!AH212,'Estação 2'!AH200,'Estação 2'!AH188,'Estação 2'!AH176,'Estação 2'!AH164,'Estação 2'!AH152,'Estação 2'!AH140,'Estação 2'!AH128,'Estação 2'!AH116,'Estação 2'!AH104,'Estação 2'!AH92,'Estação 2'!AH80,'Estação 2'!AH68,'Estação 2'!AH56,'Estação 2'!AH44,'Estação 2'!AH32,'Estação 2'!AH20,)</f>
        <v>2.7222222222222223</v>
      </c>
      <c r="Z54" s="14">
        <f>AVERAGE('Estação 2'!AI644,'Estação 2'!AI632,'Estação 2'!AI620,'Estação 2'!AI608,'Estação 2'!AI596,'Estação 2'!AI584,'Estação 2'!AI572,'Estação 2'!AI560,'Estação 2'!AI548,'Estação 2'!AI536,'Estação 2'!AI524,'Estação 2'!AI512,'Estação 2'!AI500,'Estação 2'!AI488,'Estação 2'!AI476,'Estação 2'!AI464,'Estação 2'!AI452,'Estação 2'!AI440,'Estação 2'!AI428,'Estação 2'!AI416,'Estação 2'!AI404,'Estação 2'!AI392,'Estação 2'!AI380,'Estação 2'!AI368,'Estação 2'!AI356,'Estação 2'!AI344,'Estação 2'!AI332,'Estação 2'!AI320,'Estação 2'!AI308,'Estação 2'!AI296,'Estação 2'!AI284,'Estação 2'!AI272,'Estação 2'!AI260,'Estação 2'!AI248,'Estação 2'!AI236,'Estação 2'!AI224,'Estação 2'!AI212,'Estação 2'!AI200,'Estação 2'!AI188,'Estação 2'!AI176,'Estação 2'!AI164,'Estação 2'!AI152,'Estação 2'!AI140,'Estação 2'!AI128,'Estação 2'!AI116,'Estação 2'!AI104,'Estação 2'!AI92,'Estação 2'!AI80,'Estação 2'!AI68,'Estação 2'!AI56,'Estação 2'!AI44,'Estação 2'!AI32,'Estação 2'!AI20,)</f>
        <v>3.5944444444444446</v>
      </c>
      <c r="AA54" s="14">
        <f>AVERAGE('Estação 2'!AJ644,'Estação 2'!AJ632,'Estação 2'!AJ620,'Estação 2'!AJ608,'Estação 2'!AJ596,'Estação 2'!AJ584,'Estação 2'!AJ572,'Estação 2'!AJ560,'Estação 2'!AJ548,'Estação 2'!AJ536,'Estação 2'!AJ524,'Estação 2'!AJ512,'Estação 2'!AJ500,'Estação 2'!AJ488,'Estação 2'!AJ476,'Estação 2'!AJ464,'Estação 2'!AJ452,'Estação 2'!AJ440,'Estação 2'!AJ428,'Estação 2'!AJ416,'Estação 2'!AJ404,'Estação 2'!AJ392,'Estação 2'!AJ380,'Estação 2'!AJ368,'Estação 2'!AJ356,'Estação 2'!AJ344,'Estação 2'!AJ332,'Estação 2'!AJ320,'Estação 2'!AJ308,'Estação 2'!AJ296,'Estação 2'!AJ284,'Estação 2'!AJ272,'Estação 2'!AJ260,'Estação 2'!AJ248,'Estação 2'!AJ236,'Estação 2'!AJ224,'Estação 2'!AJ212,'Estação 2'!AJ200,'Estação 2'!AJ188,'Estação 2'!AJ176,'Estação 2'!AJ164,'Estação 2'!AJ152,'Estação 2'!AJ140,'Estação 2'!AJ128,'Estação 2'!AJ116,'Estação 2'!AJ104,'Estação 2'!AJ92,'Estação 2'!AJ80,'Estação 2'!AJ68,'Estação 2'!AJ56,'Estação 2'!AJ44,'Estação 2'!AJ32,'Estação 2'!AJ20,)</f>
        <v>2.2148148148148148</v>
      </c>
      <c r="AB54" s="14">
        <f>AVERAGE('Estação 2'!AK644,'Estação 2'!AK632,'Estação 2'!AK620,'Estação 2'!AK608,'Estação 2'!AK596,'Estação 2'!AK584,'Estação 2'!AK572,'Estação 2'!AK560,'Estação 2'!AK548,'Estação 2'!AK536,'Estação 2'!AK524,'Estação 2'!AK512,'Estação 2'!AK500,'Estação 2'!AK488,'Estação 2'!AK476,'Estação 2'!AK464,'Estação 2'!AK452,'Estação 2'!AK440,'Estação 2'!AK428,'Estação 2'!AK416,'Estação 2'!AK404,'Estação 2'!AK392,'Estação 2'!AK380,'Estação 2'!AK368,'Estação 2'!AK356,'Estação 2'!AK344,'Estação 2'!AK332,'Estação 2'!AK320,'Estação 2'!AK308,'Estação 2'!AK296,'Estação 2'!AK284,'Estação 2'!AK272,'Estação 2'!AK260,'Estação 2'!AK248,'Estação 2'!AK236,'Estação 2'!AK224,'Estação 2'!AK212,'Estação 2'!AK200,'Estação 2'!AK188,'Estação 2'!AK176,'Estação 2'!AK164,'Estação 2'!AK152,'Estação 2'!AK140,'Estação 2'!AK128,'Estação 2'!AK116,'Estação 2'!AK104,'Estação 2'!AK92,'Estação 2'!AK80,'Estação 2'!AK68,'Estação 2'!AK56,'Estação 2'!AK44,'Estação 2'!AK32,'Estação 2'!AK20,)</f>
        <v>1.9907407407407407</v>
      </c>
      <c r="AC54" s="14">
        <f>AVERAGE('Estação 2'!AL644,'Estação 2'!AL632,'Estação 2'!AL620,'Estação 2'!AL608,'Estação 2'!AL596,'Estação 2'!AL584,'Estação 2'!AL572,'Estação 2'!AL560,'Estação 2'!AL548,'Estação 2'!AL536,'Estação 2'!AL524,'Estação 2'!AL512,'Estação 2'!AL500,'Estação 2'!AL488,'Estação 2'!AL476,'Estação 2'!AL464,'Estação 2'!AL452,'Estação 2'!AL440,'Estação 2'!AL428,'Estação 2'!AL416,'Estação 2'!AL404,'Estação 2'!AL392,'Estação 2'!AL380,'Estação 2'!AL368,'Estação 2'!AL356,'Estação 2'!AL344,'Estação 2'!AL332,'Estação 2'!AL320,'Estação 2'!AL308,'Estação 2'!AL296,'Estação 2'!AL284,'Estação 2'!AL272,'Estação 2'!AL260,'Estação 2'!AL248,'Estação 2'!AL236,'Estação 2'!AL224,'Estação 2'!AL212,'Estação 2'!AL200,'Estação 2'!AL188,'Estação 2'!AL176,'Estação 2'!AL164,'Estação 2'!AL152,'Estação 2'!AL140,'Estação 2'!AL128,'Estação 2'!AL116,'Estação 2'!AL104,'Estação 2'!AL92,'Estação 2'!AL80,'Estação 2'!AL68,'Estação 2'!AL56,'Estação 2'!AL44,'Estação 2'!AL32,'Estação 2'!AL20,)</f>
        <v>5.2296296296296312</v>
      </c>
      <c r="AD54" s="14">
        <f>AVERAGE('Estação 2'!AM644,'Estação 2'!AM632,'Estação 2'!AM620,'Estação 2'!AM608,'Estação 2'!AM596,'Estação 2'!AM584,'Estação 2'!AM572,'Estação 2'!AM560,'Estação 2'!AM548,'Estação 2'!AM536,'Estação 2'!AM524,'Estação 2'!AM512,'Estação 2'!AM500,'Estação 2'!AM488,'Estação 2'!AM476,'Estação 2'!AM464,'Estação 2'!AM452,'Estação 2'!AM440,'Estação 2'!AM428,'Estação 2'!AM416,'Estação 2'!AM404,'Estação 2'!AM392,'Estação 2'!AM380,'Estação 2'!AM368,'Estação 2'!AM356,'Estação 2'!AM344,'Estação 2'!AM332,'Estação 2'!AM320,'Estação 2'!AM308,'Estação 2'!AM296,'Estação 2'!AM284,'Estação 2'!AM272,'Estação 2'!AM260,'Estação 2'!AM248,'Estação 2'!AM236,'Estação 2'!AM224,'Estação 2'!AM212,'Estação 2'!AM200,'Estação 2'!AM188,'Estação 2'!AM176,'Estação 2'!AM164,'Estação 2'!AM152,'Estação 2'!AM140,'Estação 2'!AM128,'Estação 2'!AM116,'Estação 2'!AM104,'Estação 2'!AM92,'Estação 2'!AM80,'Estação 2'!AM68,'Estação 2'!AM56,'Estação 2'!AM44,'Estação 2'!AM32,'Estação 2'!AM20,)</f>
        <v>2.3462962962962965</v>
      </c>
      <c r="AE54" s="14">
        <f>AVERAGE('Estação 2'!AN644,'Estação 2'!AN632,'Estação 2'!AN620,'Estação 2'!AN608,'Estação 2'!AN596,'Estação 2'!AN584,'Estação 2'!AN572,'Estação 2'!AN560,'Estação 2'!AN548,'Estação 2'!AN536,'Estação 2'!AN524,'Estação 2'!AN512,'Estação 2'!AN500,'Estação 2'!AN488,'Estação 2'!AN476,'Estação 2'!AN464,'Estação 2'!AN452,'Estação 2'!AN440,'Estação 2'!AN428,'Estação 2'!AN416,'Estação 2'!AN404,'Estação 2'!AN392,'Estação 2'!AN380,'Estação 2'!AN368,'Estação 2'!AN356,'Estação 2'!AN344,'Estação 2'!AN332,'Estação 2'!AN320,'Estação 2'!AN308,'Estação 2'!AN296,'Estação 2'!AN284,'Estação 2'!AN272,'Estação 2'!AN260,'Estação 2'!AN248,'Estação 2'!AN236,'Estação 2'!AN224,'Estação 2'!AN212,'Estação 2'!AN200,'Estação 2'!AN188,'Estação 2'!AN176,'Estação 2'!AN164,'Estação 2'!AN152,'Estação 2'!AN140,'Estação 2'!AN128,'Estação 2'!AN116,'Estação 2'!AN104,'Estação 2'!AN92,'Estação 2'!AN80,'Estação 2'!AN68,'Estação 2'!AN56,'Estação 2'!AN44,'Estação 2'!AN32,'Estação 2'!AN20,)</f>
        <v>0.53333333333333333</v>
      </c>
      <c r="AF54" s="14">
        <f>AVERAGE('Estação 2'!AO644,'Estação 2'!AO632,'Estação 2'!AO620,'Estação 2'!AO608,'Estação 2'!AO596,'Estação 2'!AO584,'Estação 2'!AO572,'Estação 2'!AO560,'Estação 2'!AO548,'Estação 2'!AO536,'Estação 2'!AO524,'Estação 2'!AO512,'Estação 2'!AO500,'Estação 2'!AO488,'Estação 2'!AO476,'Estação 2'!AO464,'Estação 2'!AO452,'Estação 2'!AO440,'Estação 2'!AO428,'Estação 2'!AO416,'Estação 2'!AO404,'Estação 2'!AO392,'Estação 2'!AO380,'Estação 2'!AO368,'Estação 2'!AO356,'Estação 2'!AO344,'Estação 2'!AO332,'Estação 2'!AO320,'Estação 2'!AO308,'Estação 2'!AO296,'Estação 2'!AO284,'Estação 2'!AO272,'Estação 2'!AO260,'Estação 2'!AO248,'Estação 2'!AO236,'Estação 2'!AO224,'Estação 2'!AO212,'Estação 2'!AO200,'Estação 2'!AO188,'Estação 2'!AO176,'Estação 2'!AO164,'Estação 2'!AO152,'Estação 2'!AO140,'Estação 2'!AO128,'Estação 2'!AO116,'Estação 2'!AO104,'Estação 2'!AO92,'Estação 2'!AO80,'Estação 2'!AO68,'Estação 2'!AO56,'Estação 2'!AO44,'Estação 2'!AO32,'Estação 2'!AO20,)</f>
        <v>1.0296296296296297</v>
      </c>
      <c r="AG54" s="14">
        <f>AVERAGE('Estação 2'!AP644,'Estação 2'!AP632,'Estação 2'!AP620,'Estação 2'!AP608,'Estação 2'!AP596,'Estação 2'!AP584,'Estação 2'!AP572,'Estação 2'!AP560,'Estação 2'!AP548,'Estação 2'!AP536,'Estação 2'!AP524,'Estação 2'!AP512,'Estação 2'!AP500,'Estação 2'!AP488,'Estação 2'!AP476,'Estação 2'!AP464,'Estação 2'!AP452,'Estação 2'!AP440,'Estação 2'!AP428,'Estação 2'!AP416,'Estação 2'!AP404,'Estação 2'!AP392,'Estação 2'!AP380,'Estação 2'!AP368,'Estação 2'!AP356,'Estação 2'!AP344,'Estação 2'!AP332,'Estação 2'!AP320,'Estação 2'!AP308,'Estação 2'!AP296,'Estação 2'!AP284,'Estação 2'!AP272,'Estação 2'!AP260,'Estação 2'!AP248,'Estação 2'!AP236,'Estação 2'!AP224,'Estação 2'!AP212,'Estação 2'!AP200,'Estação 2'!AP188,'Estação 2'!AP176,'Estação 2'!AP164,'Estação 2'!AP152,'Estação 2'!AP140,'Estação 2'!AP128,'Estação 2'!AP116,'Estação 2'!AP104,'Estação 2'!AP92,'Estação 2'!AP80,'Estação 2'!AP68,'Estação 2'!AP56,'Estação 2'!AP44,'Estação 2'!AP32,'Estação 2'!AP20,)</f>
        <v>1.4574074074074075</v>
      </c>
      <c r="AH54" s="14">
        <f>AVERAGE('Estação 2'!AQ644,'Estação 2'!AQ632,'Estação 2'!AQ620,'Estação 2'!AQ608,'Estação 2'!AQ596,'Estação 2'!AQ584,'Estação 2'!AQ572,'Estação 2'!AQ560,'Estação 2'!AQ548,'Estação 2'!AQ536,'Estação 2'!AQ524,'Estação 2'!AQ512,'Estação 2'!AQ500,'Estação 2'!AQ488,'Estação 2'!AQ476,'Estação 2'!AQ464,'Estação 2'!AQ452,'Estação 2'!AQ440,'Estação 2'!AQ428,'Estação 2'!AQ416,'Estação 2'!AQ404,'Estação 2'!AQ392,'Estação 2'!AQ380,'Estação 2'!AQ368,'Estação 2'!AQ356,'Estação 2'!AQ344,'Estação 2'!AQ332,'Estação 2'!AQ320,'Estação 2'!AQ308,'Estação 2'!AQ296,'Estação 2'!AQ284,'Estação 2'!AQ272,'Estação 2'!AQ260,'Estação 2'!AQ248,'Estação 2'!AQ236,'Estação 2'!AQ224,'Estação 2'!AQ212,'Estação 2'!AQ200,'Estação 2'!AQ188,'Estação 2'!AQ176,'Estação 2'!AQ164,'Estação 2'!AQ152,'Estação 2'!AQ140,'Estação 2'!AQ128,'Estação 2'!AQ116,'Estação 2'!AQ104,'Estação 2'!AQ92,'Estação 2'!AQ80,'Estação 2'!AQ68,'Estação 2'!AQ56,'Estação 2'!AQ44,'Estação 2'!AQ32,'Estação 2'!AQ20,)</f>
        <v>0.99259259259259258</v>
      </c>
      <c r="AI54" s="24"/>
    </row>
    <row r="55" spans="4:35" x14ac:dyDescent="0.25">
      <c r="D55" s="58"/>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60"/>
    </row>
    <row r="56" spans="4:35" x14ac:dyDescent="0.25">
      <c r="D56" s="57" t="s">
        <v>101</v>
      </c>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c r="AG56" s="57"/>
      <c r="AH56" s="57"/>
      <c r="AI56" s="57"/>
    </row>
    <row r="57" spans="4:35" x14ac:dyDescent="0.25">
      <c r="D57" s="63" t="s">
        <v>94</v>
      </c>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24"/>
    </row>
    <row r="58" spans="4:35" x14ac:dyDescent="0.25">
      <c r="D58" s="11" t="s">
        <v>11</v>
      </c>
      <c r="E58" s="13">
        <v>41518</v>
      </c>
      <c r="F58" s="13">
        <v>41519</v>
      </c>
      <c r="G58" s="13">
        <v>41520</v>
      </c>
      <c r="H58" s="13">
        <v>41521</v>
      </c>
      <c r="I58" s="13">
        <v>41522</v>
      </c>
      <c r="J58" s="13">
        <v>41523</v>
      </c>
      <c r="K58" s="13">
        <v>41524</v>
      </c>
      <c r="L58" s="13">
        <v>41525</v>
      </c>
      <c r="M58" s="13">
        <v>41526</v>
      </c>
      <c r="N58" s="13">
        <v>41527</v>
      </c>
      <c r="O58" s="13">
        <v>41528</v>
      </c>
      <c r="P58" s="13">
        <v>41529</v>
      </c>
      <c r="Q58" s="13">
        <v>41530</v>
      </c>
      <c r="R58" s="13">
        <v>41531</v>
      </c>
      <c r="S58" s="13">
        <v>41532</v>
      </c>
      <c r="T58" s="13">
        <v>41533</v>
      </c>
      <c r="U58" s="13">
        <v>41534</v>
      </c>
      <c r="V58" s="13">
        <v>41535</v>
      </c>
      <c r="W58" s="13">
        <v>41536</v>
      </c>
      <c r="X58" s="13">
        <v>41537</v>
      </c>
      <c r="Y58" s="13">
        <v>41538</v>
      </c>
      <c r="Z58" s="13">
        <v>41539</v>
      </c>
      <c r="AA58" s="13">
        <v>41540</v>
      </c>
      <c r="AB58" s="13">
        <v>41541</v>
      </c>
      <c r="AC58" s="13">
        <v>41542</v>
      </c>
      <c r="AD58" s="13">
        <v>41543</v>
      </c>
      <c r="AE58" s="13">
        <v>41544</v>
      </c>
      <c r="AF58" s="13">
        <v>41545</v>
      </c>
      <c r="AG58" s="13">
        <v>41546</v>
      </c>
      <c r="AH58" s="13">
        <v>41547</v>
      </c>
      <c r="AI58" s="24"/>
    </row>
    <row r="59" spans="4:35" x14ac:dyDescent="0.25">
      <c r="D59" s="11" t="s">
        <v>90</v>
      </c>
      <c r="E59" s="12">
        <f>AVERAGE('Estação 2'!N1635,'Estação 2'!N1623,'Estação 2'!N1602,'Estação 2'!N1597,'Estação 2'!N1584,'Estação 2'!N1575,'Estação 2'!N1565,'Estação 2'!N1563,'Estação 2'!N1539,'Estação 2'!N1527,'Estação 2'!N1515,'Estação 2'!N1503,'Estação 2'!N755,'Estação 2'!N743,'Estação 2'!N731,'Estação 2'!N719,'Estação 2'!N707,'Estação 2'!N695,'Estação 2'!N683,'Estação 2'!N671,'Estação 2'!N659,'Estação 2'!N647,'Estação 2'!N635,'Estação 2'!N623,'Estação 2'!N611,'Estação 2'!N599,'Estação 2'!N587,'Estação 2'!N575,'Estação 2'!N563,'Estação 2'!N551,'Estação 2'!N539,'Estação 2'!N527,'Estação 2'!N515,'Estação 2'!N503,'Estação 2'!N491,'Estação 2'!N479,'Estação 2'!N467,'Estação 2'!N455,'Estação 2'!N443,'Estação 2'!N431,'Estação 2'!N419,'Estação 2'!N407,'Estação 2'!N395,'Estação 2'!N383,'Estação 2'!N371,'Estação 2'!N359,'Estação 2'!N347,'Estação 2'!N335,'Estação 2'!N323,'Estação 2'!N311,'Estação 2'!N299,'Estação 2'!N287,'Estação 2'!N275,'Estação 2'!N263,'Estação 2'!N251,'Estação 2'!N239,'Estação 2'!N227,'Estação 2'!N215,'Estação 2'!N203,'Estação 2'!N191,'Estação 2'!N179,'Estação 2'!N167,'Estação 2'!N155,'Estação 2'!N143,'Estação 2'!N131,'Estação 2'!N119,'Estação 2'!N107,'Estação 2'!N95,'Estação 2'!N83,'Estação 2'!N71,'Estação 2'!N59,'Estação 2'!N47,'Estação 2'!N35,'Estação 2'!N23,)</f>
        <v>3.3159999999999998</v>
      </c>
      <c r="F59" s="12">
        <f>AVERAGE('Estação 2'!O1635,'Estação 2'!O1623,'Estação 2'!O1602,'Estação 2'!O1597,'Estação 2'!O1584,'Estação 2'!O1575,'Estação 2'!O1565,'Estação 2'!O1563,'Estação 2'!O1539,'Estação 2'!O1527,'Estação 2'!O1515,'Estação 2'!O1503,'Estação 2'!O755,'Estação 2'!O743,'Estação 2'!O731,'Estação 2'!O719,'Estação 2'!O707,'Estação 2'!O695,'Estação 2'!O683,'Estação 2'!O671,'Estação 2'!O659,'Estação 2'!O647,'Estação 2'!O635,'Estação 2'!O623,'Estação 2'!O611,'Estação 2'!O599,'Estação 2'!O587,'Estação 2'!O575,'Estação 2'!O563,'Estação 2'!O551,'Estação 2'!O539,'Estação 2'!O527,'Estação 2'!O515,'Estação 2'!O503,'Estação 2'!O491,'Estação 2'!O479,'Estação 2'!O467,'Estação 2'!O455,'Estação 2'!O443,'Estação 2'!O431,'Estação 2'!O419,'Estação 2'!O407,'Estação 2'!O395,'Estação 2'!O383,'Estação 2'!O371,'Estação 2'!O359,'Estação 2'!O347,'Estação 2'!O335,'Estação 2'!O323,'Estação 2'!O311,'Estação 2'!O299,'Estação 2'!O287,'Estação 2'!O275,'Estação 2'!O263,'Estação 2'!O251,'Estação 2'!O239,'Estação 2'!O227,'Estação 2'!O215,'Estação 2'!O203,'Estação 2'!O191,'Estação 2'!O179,'Estação 2'!O167,'Estação 2'!O155,'Estação 2'!O143,'Estação 2'!O131,'Estação 2'!O119,'Estação 2'!O107,'Estação 2'!O95,'Estação 2'!O83,'Estação 2'!O71,'Estação 2'!O59,'Estação 2'!O47,'Estação 2'!O35,'Estação 2'!O23,)</f>
        <v>2.8973333333333335</v>
      </c>
      <c r="G59" s="12">
        <f>AVERAGE('Estação 2'!P1635,'Estação 2'!P1623,'Estação 2'!P1602,'Estação 2'!P1597,'Estação 2'!P1584,'Estação 2'!P1575,'Estação 2'!P1565,'Estação 2'!P1563,'Estação 2'!P1539,'Estação 2'!P1527,'Estação 2'!P1515,'Estação 2'!P1503,'Estação 2'!P755,'Estação 2'!P743,'Estação 2'!P731,'Estação 2'!P719,'Estação 2'!P707,'Estação 2'!P695,'Estação 2'!P683,'Estação 2'!P671,'Estação 2'!P659,'Estação 2'!P647,'Estação 2'!P635,'Estação 2'!P623,'Estação 2'!P611,'Estação 2'!P599,'Estação 2'!P587,'Estação 2'!P575,'Estação 2'!P563,'Estação 2'!P551,'Estação 2'!P539,'Estação 2'!P527,'Estação 2'!P515,'Estação 2'!P503,'Estação 2'!P491,'Estação 2'!P479,'Estação 2'!P467,'Estação 2'!P455,'Estação 2'!P443,'Estação 2'!P431,'Estação 2'!P419,'Estação 2'!P407,'Estação 2'!P395,'Estação 2'!P383,'Estação 2'!P371,'Estação 2'!P359,'Estação 2'!P347,'Estação 2'!P335,'Estação 2'!P323,'Estação 2'!P311,'Estação 2'!P299,'Estação 2'!P287,'Estação 2'!P275,'Estação 2'!P263,'Estação 2'!P251,'Estação 2'!P239,'Estação 2'!P227,'Estação 2'!P215,'Estação 2'!P203,'Estação 2'!P191,'Estação 2'!P179,'Estação 2'!P167,'Estação 2'!P155,'Estação 2'!P143,'Estação 2'!P131,'Estação 2'!P119,'Estação 2'!P107,'Estação 2'!P95,'Estação 2'!P83,'Estação 2'!P71,'Estação 2'!P59,'Estação 2'!P47,'Estação 2'!P35,'Estação 2'!P23,)</f>
        <v>3.1759999999999993</v>
      </c>
      <c r="H59" s="12">
        <f>AVERAGE('Estação 2'!Q1635,'Estação 2'!Q1623,'Estação 2'!Q1602,'Estação 2'!Q1597,'Estação 2'!Q1584,'Estação 2'!Q1575,'Estação 2'!Q1565,'Estação 2'!Q1563,'Estação 2'!Q1539,'Estação 2'!Q1527,'Estação 2'!Q1515,'Estação 2'!Q1503,'Estação 2'!Q755,'Estação 2'!Q743,'Estação 2'!Q731,'Estação 2'!Q719,'Estação 2'!Q707,'Estação 2'!Q695,'Estação 2'!Q683,'Estação 2'!Q671,'Estação 2'!Q659,'Estação 2'!Q647,'Estação 2'!Q635,'Estação 2'!Q623,'Estação 2'!Q611,'Estação 2'!Q599,'Estação 2'!Q587,'Estação 2'!Q575,'Estação 2'!Q563,'Estação 2'!Q551,'Estação 2'!Q539,'Estação 2'!Q527,'Estação 2'!Q515,'Estação 2'!Q503,'Estação 2'!Q491,'Estação 2'!Q479,'Estação 2'!Q467,'Estação 2'!Q455,'Estação 2'!Q443,'Estação 2'!Q431,'Estação 2'!Q419,'Estação 2'!Q407,'Estação 2'!Q395,'Estação 2'!Q383,'Estação 2'!Q371,'Estação 2'!Q359,'Estação 2'!Q347,'Estação 2'!Q335,'Estação 2'!Q323,'Estação 2'!Q311,'Estação 2'!Q299,'Estação 2'!Q287,'Estação 2'!Q275,'Estação 2'!Q263,'Estação 2'!Q251,'Estação 2'!Q239,'Estação 2'!Q227,'Estação 2'!Q215,'Estação 2'!Q203,'Estação 2'!Q191,'Estação 2'!Q179,'Estação 2'!Q167,'Estação 2'!Q155,'Estação 2'!Q143,'Estação 2'!Q131,'Estação 2'!Q119,'Estação 2'!Q107,'Estação 2'!Q95,'Estação 2'!Q83,'Estação 2'!Q71,'Estação 2'!Q59,'Estação 2'!Q47,'Estação 2'!Q35,'Estação 2'!Q23,)</f>
        <v>3.1586666666666665</v>
      </c>
      <c r="I59" s="12">
        <f>AVERAGE('Estação 2'!R1635,'Estação 2'!R1623,'Estação 2'!R1602,'Estação 2'!R1597,'Estação 2'!R1584,'Estação 2'!R1575,'Estação 2'!R1565,'Estação 2'!R1563,'Estação 2'!R1539,'Estação 2'!R1527,'Estação 2'!R1515,'Estação 2'!R1503,'Estação 2'!R755,'Estação 2'!R743,'Estação 2'!R731,'Estação 2'!R719,'Estação 2'!R707,'Estação 2'!R695,'Estação 2'!R683,'Estação 2'!R671,'Estação 2'!R659,'Estação 2'!R647,'Estação 2'!R635,'Estação 2'!R623,'Estação 2'!R611,'Estação 2'!R599,'Estação 2'!R587,'Estação 2'!R575,'Estação 2'!R563,'Estação 2'!R551,'Estação 2'!R539,'Estação 2'!R527,'Estação 2'!R515,'Estação 2'!R503,'Estação 2'!R491,'Estação 2'!R479,'Estação 2'!R467,'Estação 2'!R455,'Estação 2'!R443,'Estação 2'!R431,'Estação 2'!R419,'Estação 2'!R407,'Estação 2'!R395,'Estação 2'!R383,'Estação 2'!R371,'Estação 2'!R359,'Estação 2'!R347,'Estação 2'!R335,'Estação 2'!R323,'Estação 2'!R311,'Estação 2'!R299,'Estação 2'!R287,'Estação 2'!R275,'Estação 2'!R263,'Estação 2'!R251,'Estação 2'!R239,'Estação 2'!R227,'Estação 2'!R215,'Estação 2'!R203,'Estação 2'!R191,'Estação 2'!R179,'Estação 2'!R167,'Estação 2'!R155,'Estação 2'!R143,'Estação 2'!R131,'Estação 2'!R119,'Estação 2'!R107,'Estação 2'!R95,'Estação 2'!R83,'Estação 2'!R71,'Estação 2'!R59,'Estação 2'!R47,'Estação 2'!R35,'Estação 2'!R23,)</f>
        <v>2.250666666666667</v>
      </c>
      <c r="J59" s="12">
        <f>AVERAGE('Estação 2'!S1635,'Estação 2'!S1623,'Estação 2'!S1602,'Estação 2'!S1597,'Estação 2'!S1584,'Estação 2'!S1575,'Estação 2'!S1565,'Estação 2'!S1563,'Estação 2'!S1539,'Estação 2'!S1527,'Estação 2'!S1515,'Estação 2'!S1503,'Estação 2'!S755,'Estação 2'!S743,'Estação 2'!S731,'Estação 2'!S719,'Estação 2'!S707,'Estação 2'!S695,'Estação 2'!S683,'Estação 2'!S671,'Estação 2'!S659,'Estação 2'!S647,'Estação 2'!S635,'Estação 2'!S623,'Estação 2'!S611,'Estação 2'!S599,'Estação 2'!S587,'Estação 2'!S575,'Estação 2'!S563,'Estação 2'!S551,'Estação 2'!S539,'Estação 2'!S527,'Estação 2'!S515,'Estação 2'!S503,'Estação 2'!S491,'Estação 2'!S479,'Estação 2'!S467,'Estação 2'!S455,'Estação 2'!S443,'Estação 2'!S431,'Estação 2'!S419,'Estação 2'!S407,'Estação 2'!S395,'Estação 2'!S383,'Estação 2'!S371,'Estação 2'!S359,'Estação 2'!S347,'Estação 2'!S335,'Estação 2'!S323,'Estação 2'!S311,'Estação 2'!S299,'Estação 2'!S287,'Estação 2'!S275,'Estação 2'!S263,'Estação 2'!S251,'Estação 2'!S239,'Estação 2'!S227,'Estação 2'!S215,'Estação 2'!S203,'Estação 2'!S191,'Estação 2'!S179,'Estação 2'!S167,'Estação 2'!S155,'Estação 2'!S143,'Estação 2'!S131,'Estação 2'!S119,'Estação 2'!S107,'Estação 2'!S95,'Estação 2'!S83,'Estação 2'!S71,'Estação 2'!S59,'Estação 2'!S47,'Estação 2'!S35,'Estação 2'!S23,)</f>
        <v>1.8959999999999999</v>
      </c>
      <c r="K59" s="12">
        <f>AVERAGE('Estação 2'!T1635,'Estação 2'!T1623,'Estação 2'!T1602,'Estação 2'!T1597,'Estação 2'!T1584,'Estação 2'!T1575,'Estação 2'!T1565,'Estação 2'!T1563,'Estação 2'!T1539,'Estação 2'!T1527,'Estação 2'!T1515,'Estação 2'!T1503,'Estação 2'!T755,'Estação 2'!T743,'Estação 2'!T731,'Estação 2'!T719,'Estação 2'!T707,'Estação 2'!T695,'Estação 2'!T683,'Estação 2'!T671,'Estação 2'!T659,'Estação 2'!T647,'Estação 2'!T635,'Estação 2'!T623,'Estação 2'!T611,'Estação 2'!T599,'Estação 2'!T587,'Estação 2'!T575,'Estação 2'!T563,'Estação 2'!T551,'Estação 2'!T539,'Estação 2'!T527,'Estação 2'!T515,'Estação 2'!T503,'Estação 2'!T491,'Estação 2'!T479,'Estação 2'!T467,'Estação 2'!T455,'Estação 2'!T443,'Estação 2'!T431,'Estação 2'!T419,'Estação 2'!T407,'Estação 2'!T395,'Estação 2'!T383,'Estação 2'!T371,'Estação 2'!T359,'Estação 2'!T347,'Estação 2'!T335,'Estação 2'!T323,'Estação 2'!T311,'Estação 2'!T299,'Estação 2'!T287,'Estação 2'!T275,'Estação 2'!T263,'Estação 2'!T251,'Estação 2'!T239,'Estação 2'!T227,'Estação 2'!T215,'Estação 2'!T203,'Estação 2'!T191,'Estação 2'!T179,'Estação 2'!T167,'Estação 2'!T155,'Estação 2'!T143,'Estação 2'!T131,'Estação 2'!T119,'Estação 2'!T107,'Estação 2'!T95,'Estação 2'!T83,'Estação 2'!T71,'Estação 2'!T59,'Estação 2'!T47,'Estação 2'!T35,'Estação 2'!T23,)</f>
        <v>2.0746666666666664</v>
      </c>
      <c r="L59" s="12">
        <f>AVERAGE('Estação 2'!U1635,'Estação 2'!U1623,'Estação 2'!U1602,'Estação 2'!U1597,'Estação 2'!U1584,'Estação 2'!U1575,'Estação 2'!U1565,'Estação 2'!U1563,'Estação 2'!U1539,'Estação 2'!U1527,'Estação 2'!U1515,'Estação 2'!U1503,'Estação 2'!U755,'Estação 2'!U743,'Estação 2'!U731,'Estação 2'!U719,'Estação 2'!U707,'Estação 2'!U695,'Estação 2'!U683,'Estação 2'!U671,'Estação 2'!U659,'Estação 2'!U647,'Estação 2'!U635,'Estação 2'!U623,'Estação 2'!U611,'Estação 2'!U599,'Estação 2'!U587,'Estação 2'!U575,'Estação 2'!U563,'Estação 2'!U551,'Estação 2'!U539,'Estação 2'!U527,'Estação 2'!U515,'Estação 2'!U503,'Estação 2'!U491,'Estação 2'!U479,'Estação 2'!U467,'Estação 2'!U455,'Estação 2'!U443,'Estação 2'!U431,'Estação 2'!U419,'Estação 2'!U407,'Estação 2'!U395,'Estação 2'!U383,'Estação 2'!U371,'Estação 2'!U359,'Estação 2'!U347,'Estação 2'!U335,'Estação 2'!U323,'Estação 2'!U311,'Estação 2'!U299,'Estação 2'!U287,'Estação 2'!U275,'Estação 2'!U263,'Estação 2'!U251,'Estação 2'!U239,'Estação 2'!U227,'Estação 2'!U215,'Estação 2'!U203,'Estação 2'!U191,'Estação 2'!U179,'Estação 2'!U167,'Estação 2'!U155,'Estação 2'!U143,'Estação 2'!U131,'Estação 2'!U119,'Estação 2'!U107,'Estação 2'!U95,'Estação 2'!U83,'Estação 2'!U71,'Estação 2'!U59,'Estação 2'!U47,'Estação 2'!U35,'Estação 2'!U23,)</f>
        <v>4.1079999999999997</v>
      </c>
      <c r="M59" s="12">
        <f>AVERAGE('Estação 2'!V1635,'Estação 2'!V1623,'Estação 2'!V1602,'Estação 2'!V1597,'Estação 2'!V1584,'Estação 2'!V1575,'Estação 2'!V1565,'Estação 2'!V1563,'Estação 2'!V1539,'Estação 2'!V1527,'Estação 2'!V1515,'Estação 2'!V1503,'Estação 2'!V755,'Estação 2'!V743,'Estação 2'!V731,'Estação 2'!V719,'Estação 2'!V707,'Estação 2'!V695,'Estação 2'!V683,'Estação 2'!V671,'Estação 2'!V659,'Estação 2'!V647,'Estação 2'!V635,'Estação 2'!V623,'Estação 2'!V611,'Estação 2'!V599,'Estação 2'!V587,'Estação 2'!V575,'Estação 2'!V563,'Estação 2'!V551,'Estação 2'!V539,'Estação 2'!V527,'Estação 2'!V515,'Estação 2'!V503,'Estação 2'!V491,'Estação 2'!V479,'Estação 2'!V467,'Estação 2'!V455,'Estação 2'!V443,'Estação 2'!V431,'Estação 2'!V419,'Estação 2'!V407,'Estação 2'!V395,'Estação 2'!V383,'Estação 2'!V371,'Estação 2'!V359,'Estação 2'!V347,'Estação 2'!V335,'Estação 2'!V323,'Estação 2'!V311,'Estação 2'!V299,'Estação 2'!V287,'Estação 2'!V275,'Estação 2'!V263,'Estação 2'!V251,'Estação 2'!V239,'Estação 2'!V227,'Estação 2'!V215,'Estação 2'!V203,'Estação 2'!V191,'Estação 2'!V179,'Estação 2'!V167,'Estação 2'!V155,'Estação 2'!V143,'Estação 2'!V131,'Estação 2'!V119,'Estação 2'!V107,'Estação 2'!V95,'Estação 2'!V83,'Estação 2'!V71,'Estação 2'!V59,'Estação 2'!V47,'Estação 2'!V35,'Estação 2'!V23,)</f>
        <v>2.4879999999999995</v>
      </c>
      <c r="N59" s="12">
        <f>AVERAGE('Estação 2'!W1635,'Estação 2'!W1623,'Estação 2'!W1602,'Estação 2'!W1597,'Estação 2'!W1584,'Estação 2'!W1575,'Estação 2'!W1565,'Estação 2'!W1563,'Estação 2'!W1539,'Estação 2'!W1527,'Estação 2'!W1515,'Estação 2'!W1503,'Estação 2'!W755,'Estação 2'!W743,'Estação 2'!W731,'Estação 2'!W719,'Estação 2'!W707,'Estação 2'!W695,'Estação 2'!W683,'Estação 2'!W671,'Estação 2'!W659,'Estação 2'!W647,'Estação 2'!W635,'Estação 2'!W623,'Estação 2'!W611,'Estação 2'!W599,'Estação 2'!W587,'Estação 2'!W575,'Estação 2'!W563,'Estação 2'!W551,'Estação 2'!W539,'Estação 2'!W527,'Estação 2'!W515,'Estação 2'!W503,'Estação 2'!W491,'Estação 2'!W479,'Estação 2'!W467,'Estação 2'!W455,'Estação 2'!W443,'Estação 2'!W431,'Estação 2'!W419,'Estação 2'!W407,'Estação 2'!W395,'Estação 2'!W383,'Estação 2'!W371,'Estação 2'!W359,'Estação 2'!W347,'Estação 2'!W335,'Estação 2'!W323,'Estação 2'!W311,'Estação 2'!W299,'Estação 2'!W287,'Estação 2'!W275,'Estação 2'!W263,'Estação 2'!W251,'Estação 2'!W239,'Estação 2'!W227,'Estação 2'!W215,'Estação 2'!W203,'Estação 2'!W191,'Estação 2'!W179,'Estação 2'!W167,'Estação 2'!W155,'Estação 2'!W143,'Estação 2'!W131,'Estação 2'!W119,'Estação 2'!W107,'Estação 2'!W95,'Estação 2'!W83,'Estação 2'!W71,'Estação 2'!W59,'Estação 2'!W47,'Estação 2'!W35,'Estação 2'!W23,)</f>
        <v>3.0026666666666664</v>
      </c>
      <c r="O59" s="12">
        <f>AVERAGE('Estação 2'!X1635,'Estação 2'!X1623,'Estação 2'!X1602,'Estação 2'!X1597,'Estação 2'!X1584,'Estação 2'!X1575,'Estação 2'!X1565,'Estação 2'!X1563,'Estação 2'!X1539,'Estação 2'!X1527,'Estação 2'!X1515,'Estação 2'!X1503,'Estação 2'!X755,'Estação 2'!X743,'Estação 2'!X731,'Estação 2'!X719,'Estação 2'!X707,'Estação 2'!X695,'Estação 2'!X683,'Estação 2'!X671,'Estação 2'!X659,'Estação 2'!X647,'Estação 2'!X635,'Estação 2'!X623,'Estação 2'!X611,'Estação 2'!X599,'Estação 2'!X587,'Estação 2'!X575,'Estação 2'!X563,'Estação 2'!X551,'Estação 2'!X539,'Estação 2'!X527,'Estação 2'!X515,'Estação 2'!X503,'Estação 2'!X491,'Estação 2'!X479,'Estação 2'!X467,'Estação 2'!X455,'Estação 2'!X443,'Estação 2'!X431,'Estação 2'!X419,'Estação 2'!X407,'Estação 2'!X395,'Estação 2'!X383,'Estação 2'!X371,'Estação 2'!X359,'Estação 2'!X347,'Estação 2'!X335,'Estação 2'!X323,'Estação 2'!X311,'Estação 2'!X299,'Estação 2'!X287,'Estação 2'!X275,'Estação 2'!X263,'Estação 2'!X251,'Estação 2'!X239,'Estação 2'!X227,'Estação 2'!X215,'Estação 2'!X203,'Estação 2'!X191,'Estação 2'!X179,'Estação 2'!X167,'Estação 2'!X155,'Estação 2'!X143,'Estação 2'!X131,'Estação 2'!X119,'Estação 2'!X107,'Estação 2'!X95,'Estação 2'!X83,'Estação 2'!X71,'Estação 2'!X59,'Estação 2'!X47,'Estação 2'!X35,'Estação 2'!X23,)</f>
        <v>1.8933333333333333</v>
      </c>
      <c r="P59" s="12">
        <f>AVERAGE('Estação 2'!Y1635,'Estação 2'!Y1623,'Estação 2'!Y1602,'Estação 2'!Y1597,'Estação 2'!Y1584,'Estação 2'!Y1575,'Estação 2'!Y1565,'Estação 2'!Y1563,'Estação 2'!Y1539,'Estação 2'!Y1527,'Estação 2'!Y1515,'Estação 2'!Y1503,'Estação 2'!Y755,'Estação 2'!Y743,'Estação 2'!Y731,'Estação 2'!Y719,'Estação 2'!Y707,'Estação 2'!Y695,'Estação 2'!Y683,'Estação 2'!Y671,'Estação 2'!Y659,'Estação 2'!Y647,'Estação 2'!Y635,'Estação 2'!Y623,'Estação 2'!Y611,'Estação 2'!Y599,'Estação 2'!Y587,'Estação 2'!Y575,'Estação 2'!Y563,'Estação 2'!Y551,'Estação 2'!Y539,'Estação 2'!Y527,'Estação 2'!Y515,'Estação 2'!Y503,'Estação 2'!Y491,'Estação 2'!Y479,'Estação 2'!Y467,'Estação 2'!Y455,'Estação 2'!Y443,'Estação 2'!Y431,'Estação 2'!Y419,'Estação 2'!Y407,'Estação 2'!Y395,'Estação 2'!Y383,'Estação 2'!Y371,'Estação 2'!Y359,'Estação 2'!Y347,'Estação 2'!Y335,'Estação 2'!Y323,'Estação 2'!Y311,'Estação 2'!Y299,'Estação 2'!Y287,'Estação 2'!Y275,'Estação 2'!Y263,'Estação 2'!Y251,'Estação 2'!Y239,'Estação 2'!Y227,'Estação 2'!Y215,'Estação 2'!Y203,'Estação 2'!Y191,'Estação 2'!Y179,'Estação 2'!Y167,'Estação 2'!Y155,'Estação 2'!Y143,'Estação 2'!Y131,'Estação 2'!Y119,'Estação 2'!Y107,'Estação 2'!Y95,'Estação 2'!Y83,'Estação 2'!Y71,'Estação 2'!Y59,'Estação 2'!Y47,'Estação 2'!Y35,'Estação 2'!Y23,)</f>
        <v>4.4693333333333332</v>
      </c>
      <c r="Q59" s="12">
        <f>AVERAGE('Estação 2'!Z1635,'Estação 2'!Z1623,'Estação 2'!Z1602,'Estação 2'!Z1597,'Estação 2'!Z1584,'Estação 2'!Z1575,'Estação 2'!Z1565,'Estação 2'!Z1563,'Estação 2'!Z1539,'Estação 2'!Z1527,'Estação 2'!Z1515,'Estação 2'!Z1503,'Estação 2'!Z755,'Estação 2'!Z743,'Estação 2'!Z731,'Estação 2'!Z719,'Estação 2'!Z707,'Estação 2'!Z695,'Estação 2'!Z683,'Estação 2'!Z671,'Estação 2'!Z659,'Estação 2'!Z647,'Estação 2'!Z635,'Estação 2'!Z623,'Estação 2'!Z611,'Estação 2'!Z599,'Estação 2'!Z587,'Estação 2'!Z575,'Estação 2'!Z563,'Estação 2'!Z551,'Estação 2'!Z539,'Estação 2'!Z527,'Estação 2'!Z515,'Estação 2'!Z503,'Estação 2'!Z491,'Estação 2'!Z479,'Estação 2'!Z467,'Estação 2'!Z455,'Estação 2'!Z443,'Estação 2'!Z431,'Estação 2'!Z419,'Estação 2'!Z407,'Estação 2'!Z395,'Estação 2'!Z383,'Estação 2'!Z371,'Estação 2'!Z359,'Estação 2'!Z347,'Estação 2'!Z335,'Estação 2'!Z323,'Estação 2'!Z311,'Estação 2'!Z299,'Estação 2'!Z287,'Estação 2'!Z275,'Estação 2'!Z263,'Estação 2'!Z251,'Estação 2'!Z239,'Estação 2'!Z227,'Estação 2'!Z215,'Estação 2'!Z203,'Estação 2'!Z191,'Estação 2'!Z179,'Estação 2'!Z167,'Estação 2'!Z155,'Estação 2'!Z143,'Estação 2'!Z131,'Estação 2'!Z119,'Estação 2'!Z107,'Estação 2'!Z95,'Estação 2'!Z83,'Estação 2'!Z71,'Estação 2'!Z59,'Estação 2'!Z47,'Estação 2'!Z35,'Estação 2'!Z23,)</f>
        <v>4.516</v>
      </c>
      <c r="R59" s="12">
        <f>AVERAGE('Estação 2'!AA1635,'Estação 2'!AA1623,'Estação 2'!AA1602,'Estação 2'!AA1597,'Estação 2'!AA1584,'Estação 2'!AA1575,'Estação 2'!AA1565,'Estação 2'!AA1563,'Estação 2'!AA1539,'Estação 2'!AA1527,'Estação 2'!AA1515,'Estação 2'!AA1503,'Estação 2'!AA755,'Estação 2'!AA743,'Estação 2'!AA731,'Estação 2'!AA719,'Estação 2'!AA707,'Estação 2'!AA695,'Estação 2'!AA683,'Estação 2'!AA671,'Estação 2'!AA659,'Estação 2'!AA647,'Estação 2'!AA635,'Estação 2'!AA623,'Estação 2'!AA611,'Estação 2'!AA599,'Estação 2'!AA587,'Estação 2'!AA575,'Estação 2'!AA563,'Estação 2'!AA551,'Estação 2'!AA539,'Estação 2'!AA527,'Estação 2'!AA515,'Estação 2'!AA503,'Estação 2'!AA491,'Estação 2'!AA479,'Estação 2'!AA467,'Estação 2'!AA455,'Estação 2'!AA443,'Estação 2'!AA431,'Estação 2'!AA419,'Estação 2'!AA407,'Estação 2'!AA395,'Estação 2'!AA383,'Estação 2'!AA371,'Estação 2'!AA359,'Estação 2'!AA347,'Estação 2'!AA335,'Estação 2'!AA323,'Estação 2'!AA311,'Estação 2'!AA299,'Estação 2'!AA287,'Estação 2'!AA275,'Estação 2'!AA263,'Estação 2'!AA251,'Estação 2'!AA239,'Estação 2'!AA227,'Estação 2'!AA215,'Estação 2'!AA203,'Estação 2'!AA191,'Estação 2'!AA179,'Estação 2'!AA167,'Estação 2'!AA155,'Estação 2'!AA143,'Estação 2'!AA131,'Estação 2'!AA119,'Estação 2'!AA107,'Estação 2'!AA95,'Estação 2'!AA83,'Estação 2'!AA71,'Estação 2'!AA59,'Estação 2'!AA47,'Estação 2'!AA35,'Estação 2'!AA23,)</f>
        <v>3.6733333333333333</v>
      </c>
      <c r="S59" s="12">
        <f>AVERAGE('Estação 2'!AB1635,'Estação 2'!AB1623,'Estação 2'!AB1602,'Estação 2'!AB1597,'Estação 2'!AB1584,'Estação 2'!AB1575,'Estação 2'!AB1565,'Estação 2'!AB1563,'Estação 2'!AB1539,'Estação 2'!AB1527,'Estação 2'!AB1515,'Estação 2'!AB1503,'Estação 2'!AB755,'Estação 2'!AB743,'Estação 2'!AB731,'Estação 2'!AB719,'Estação 2'!AB707,'Estação 2'!AB695,'Estação 2'!AB683,'Estação 2'!AB671,'Estação 2'!AB659,'Estação 2'!AB647,'Estação 2'!AB635,'Estação 2'!AB623,'Estação 2'!AB611,'Estação 2'!AB599,'Estação 2'!AB587,'Estação 2'!AB575,'Estação 2'!AB563,'Estação 2'!AB551,'Estação 2'!AB539,'Estação 2'!AB527,'Estação 2'!AB515,'Estação 2'!AB503,'Estação 2'!AB491,'Estação 2'!AB479,'Estação 2'!AB467,'Estação 2'!AB455,'Estação 2'!AB443,'Estação 2'!AB431,'Estação 2'!AB419,'Estação 2'!AB407,'Estação 2'!AB395,'Estação 2'!AB383,'Estação 2'!AB371,'Estação 2'!AB359,'Estação 2'!AB347,'Estação 2'!AB335,'Estação 2'!AB323,'Estação 2'!AB311,'Estação 2'!AB299,'Estação 2'!AB287,'Estação 2'!AB275,'Estação 2'!AB263,'Estação 2'!AB251,'Estação 2'!AB239,'Estação 2'!AB227,'Estação 2'!AB215,'Estação 2'!AB203,'Estação 2'!AB191,'Estação 2'!AB179,'Estação 2'!AB167,'Estação 2'!AB155,'Estação 2'!AB143,'Estação 2'!AB131,'Estação 2'!AB119,'Estação 2'!AB107,'Estação 2'!AB95,'Estação 2'!AB83,'Estação 2'!AB71,'Estação 2'!AB59,'Estação 2'!AB47,'Estação 2'!AB35,'Estação 2'!AB23,)</f>
        <v>4.8066666666666675</v>
      </c>
      <c r="T59" s="12">
        <f>AVERAGE('Estação 2'!AC1635,'Estação 2'!AC1623,'Estação 2'!AC1602,'Estação 2'!AC1597,'Estação 2'!AC1584,'Estação 2'!AC1575,'Estação 2'!AC1565,'Estação 2'!AC1563,'Estação 2'!AC1539,'Estação 2'!AC1527,'Estação 2'!AC1515,'Estação 2'!AC1503,'Estação 2'!AC755,'Estação 2'!AC743,'Estação 2'!AC731,'Estação 2'!AC719,'Estação 2'!AC707,'Estação 2'!AC695,'Estação 2'!AC683,'Estação 2'!AC671,'Estação 2'!AC659,'Estação 2'!AC647,'Estação 2'!AC635,'Estação 2'!AC623,'Estação 2'!AC611,'Estação 2'!AC599,'Estação 2'!AC587,'Estação 2'!AC575,'Estação 2'!AC563,'Estação 2'!AC551,'Estação 2'!AC539,'Estação 2'!AC527,'Estação 2'!AC515,'Estação 2'!AC503,'Estação 2'!AC491,'Estação 2'!AC479,'Estação 2'!AC467,'Estação 2'!AC455,'Estação 2'!AC443,'Estação 2'!AC431,'Estação 2'!AC419,'Estação 2'!AC407,'Estação 2'!AC395,'Estação 2'!AC383,'Estação 2'!AC371,'Estação 2'!AC359,'Estação 2'!AC347,'Estação 2'!AC335,'Estação 2'!AC323,'Estação 2'!AC311,'Estação 2'!AC299,'Estação 2'!AC287,'Estação 2'!AC275,'Estação 2'!AC263,'Estação 2'!AC251,'Estação 2'!AC239,'Estação 2'!AC227,'Estação 2'!AC215,'Estação 2'!AC203,'Estação 2'!AC191,'Estação 2'!AC179,'Estação 2'!AC167,'Estação 2'!AC155,'Estação 2'!AC143,'Estação 2'!AC131,'Estação 2'!AC119,'Estação 2'!AC107,'Estação 2'!AC95,'Estação 2'!AC83,'Estação 2'!AC71,'Estação 2'!AC59,'Estação 2'!AC47,'Estação 2'!AC35,'Estação 2'!AC23,)</f>
        <v>4.0333333333333323</v>
      </c>
      <c r="U59" s="12">
        <f>AVERAGE('Estação 2'!AD1635,'Estação 2'!AD1623,'Estação 2'!AD1602,'Estação 2'!AD1597,'Estação 2'!AD1584,'Estação 2'!AD1575,'Estação 2'!AD1565,'Estação 2'!AD1563,'Estação 2'!AD1539,'Estação 2'!AD1527,'Estação 2'!AD1515,'Estação 2'!AD1503,'Estação 2'!AD755,'Estação 2'!AD743,'Estação 2'!AD731,'Estação 2'!AD719,'Estação 2'!AD707,'Estação 2'!AD695,'Estação 2'!AD683,'Estação 2'!AD671,'Estação 2'!AD659,'Estação 2'!AD647,'Estação 2'!AD635,'Estação 2'!AD623,'Estação 2'!AD611,'Estação 2'!AD599,'Estação 2'!AD587,'Estação 2'!AD575,'Estação 2'!AD563,'Estação 2'!AD551,'Estação 2'!AD539,'Estação 2'!AD527,'Estação 2'!AD515,'Estação 2'!AD503,'Estação 2'!AD491,'Estação 2'!AD479,'Estação 2'!AD467,'Estação 2'!AD455,'Estação 2'!AD443,'Estação 2'!AD431,'Estação 2'!AD419,'Estação 2'!AD407,'Estação 2'!AD395,'Estação 2'!AD383,'Estação 2'!AD371,'Estação 2'!AD359,'Estação 2'!AD347,'Estação 2'!AD335,'Estação 2'!AD323,'Estação 2'!AD311,'Estação 2'!AD299,'Estação 2'!AD287,'Estação 2'!AD275,'Estação 2'!AD263,'Estação 2'!AD251,'Estação 2'!AD239,'Estação 2'!AD227,'Estação 2'!AD215,'Estação 2'!AD203,'Estação 2'!AD191,'Estação 2'!AD179,'Estação 2'!AD167,'Estação 2'!AD155,'Estação 2'!AD143,'Estação 2'!AD131,'Estação 2'!AD119,'Estação 2'!AD107,'Estação 2'!AD95,'Estação 2'!AD83,'Estação 2'!AD71,'Estação 2'!AD59,'Estação 2'!AD47,'Estação 2'!AD35,'Estação 2'!AD23,)</f>
        <v>2.5106666666666659</v>
      </c>
      <c r="V59" s="12">
        <f>AVERAGE('Estação 2'!AE1635,'Estação 2'!AE1623,'Estação 2'!AE1602,'Estação 2'!AE1597,'Estação 2'!AE1584,'Estação 2'!AE1575,'Estação 2'!AE1565,'Estação 2'!AE1563,'Estação 2'!AE1539,'Estação 2'!AE1527,'Estação 2'!AE1515,'Estação 2'!AE1503,'Estação 2'!AE755,'Estação 2'!AE743,'Estação 2'!AE731,'Estação 2'!AE719,'Estação 2'!AE707,'Estação 2'!AE695,'Estação 2'!AE683,'Estação 2'!AE671,'Estação 2'!AE659,'Estação 2'!AE647,'Estação 2'!AE635,'Estação 2'!AE623,'Estação 2'!AE611,'Estação 2'!AE599,'Estação 2'!AE587,'Estação 2'!AE575,'Estação 2'!AE563,'Estação 2'!AE551,'Estação 2'!AE539,'Estação 2'!AE527,'Estação 2'!AE515,'Estação 2'!AE503,'Estação 2'!AE491,'Estação 2'!AE479,'Estação 2'!AE467,'Estação 2'!AE455,'Estação 2'!AE443,'Estação 2'!AE431,'Estação 2'!AE419,'Estação 2'!AE407,'Estação 2'!AE395,'Estação 2'!AE383,'Estação 2'!AE371,'Estação 2'!AE359,'Estação 2'!AE347,'Estação 2'!AE335,'Estação 2'!AE323,'Estação 2'!AE311,'Estação 2'!AE299,'Estação 2'!AE287,'Estação 2'!AE275,'Estação 2'!AE263,'Estação 2'!AE251,'Estação 2'!AE239,'Estação 2'!AE227,'Estação 2'!AE215,'Estação 2'!AE203,'Estação 2'!AE191,'Estação 2'!AE179,'Estação 2'!AE167,'Estação 2'!AE155,'Estação 2'!AE143,'Estação 2'!AE131,'Estação 2'!AE119,'Estação 2'!AE107,'Estação 2'!AE95,'Estação 2'!AE83,'Estação 2'!AE71,'Estação 2'!AE59,'Estação 2'!AE47,'Estação 2'!AE35,'Estação 2'!AE23,)</f>
        <v>3.206666666666667</v>
      </c>
      <c r="W59" s="12">
        <f>AVERAGE('Estação 2'!AF1635,'Estação 2'!AF1623,'Estação 2'!AF1602,'Estação 2'!AF1597,'Estação 2'!AF1584,'Estação 2'!AF1575,'Estação 2'!AF1565,'Estação 2'!AF1563,'Estação 2'!AF1539,'Estação 2'!AF1527,'Estação 2'!AF1515,'Estação 2'!AF1503,'Estação 2'!AF755,'Estação 2'!AF743,'Estação 2'!AF731,'Estação 2'!AF719,'Estação 2'!AF707,'Estação 2'!AF695,'Estação 2'!AF683,'Estação 2'!AF671,'Estação 2'!AF659,'Estação 2'!AF647,'Estação 2'!AF635,'Estação 2'!AF623,'Estação 2'!AF611,'Estação 2'!AF599,'Estação 2'!AF587,'Estação 2'!AF575,'Estação 2'!AF563,'Estação 2'!AF551,'Estação 2'!AF539,'Estação 2'!AF527,'Estação 2'!AF515,'Estação 2'!AF503,'Estação 2'!AF491,'Estação 2'!AF479,'Estação 2'!AF467,'Estação 2'!AF455,'Estação 2'!AF443,'Estação 2'!AF431,'Estação 2'!AF419,'Estação 2'!AF407,'Estação 2'!AF395,'Estação 2'!AF383,'Estação 2'!AF371,'Estação 2'!AF359,'Estação 2'!AF347,'Estação 2'!AF335,'Estação 2'!AF323,'Estação 2'!AF311,'Estação 2'!AF299,'Estação 2'!AF287,'Estação 2'!AF275,'Estação 2'!AF263,'Estação 2'!AF251,'Estação 2'!AF239,'Estação 2'!AF227,'Estação 2'!AF215,'Estação 2'!AF203,'Estação 2'!AF191,'Estação 2'!AF179,'Estação 2'!AF167,'Estação 2'!AF155,'Estação 2'!AF143,'Estação 2'!AF131,'Estação 2'!AF119,'Estação 2'!AF107,'Estação 2'!AF95,'Estação 2'!AF83,'Estação 2'!AF71,'Estação 2'!AF59,'Estação 2'!AF47,'Estação 2'!AF35,'Estação 2'!AF23,)</f>
        <v>4.6386666666666665</v>
      </c>
      <c r="X59" s="12">
        <f>AVERAGE('Estação 2'!AG1635,'Estação 2'!AG1623,'Estação 2'!AG1602,'Estação 2'!AG1597,'Estação 2'!AG1584,'Estação 2'!AG1575,'Estação 2'!AG1565,'Estação 2'!AG1563,'Estação 2'!AG1539,'Estação 2'!AG1527,'Estação 2'!AG1515,'Estação 2'!AG1503,'Estação 2'!AG755,'Estação 2'!AG743,'Estação 2'!AG731,'Estação 2'!AG719,'Estação 2'!AG707,'Estação 2'!AG695,'Estação 2'!AG683,'Estação 2'!AG671,'Estação 2'!AG659,'Estação 2'!AG647,'Estação 2'!AG635,'Estação 2'!AG623,'Estação 2'!AG611,'Estação 2'!AG599,'Estação 2'!AG587,'Estação 2'!AG575,'Estação 2'!AG563,'Estação 2'!AG551,'Estação 2'!AG539,'Estação 2'!AG527,'Estação 2'!AG515,'Estação 2'!AG503,'Estação 2'!AG491,'Estação 2'!AG479,'Estação 2'!AG467,'Estação 2'!AG455,'Estação 2'!AG443,'Estação 2'!AG431,'Estação 2'!AG419,'Estação 2'!AG407,'Estação 2'!AG395,'Estação 2'!AG383,'Estação 2'!AG371,'Estação 2'!AG359,'Estação 2'!AG347,'Estação 2'!AG335,'Estação 2'!AG323,'Estação 2'!AG311,'Estação 2'!AG299,'Estação 2'!AG287,'Estação 2'!AG275,'Estação 2'!AG263,'Estação 2'!AG251,'Estação 2'!AG239,'Estação 2'!AG227,'Estação 2'!AG215,'Estação 2'!AG203,'Estação 2'!AG191,'Estação 2'!AG179,'Estação 2'!AG167,'Estação 2'!AG155,'Estação 2'!AG143,'Estação 2'!AG131,'Estação 2'!AG119,'Estação 2'!AG107,'Estação 2'!AG95,'Estação 2'!AG83,'Estação 2'!AG71,'Estação 2'!AG59,'Estação 2'!AG47,'Estação 2'!AG35,'Estação 2'!AG23,)</f>
        <v>2.7986666666666671</v>
      </c>
      <c r="Y59" s="12">
        <f>AVERAGE('Estação 2'!AH1635,'Estação 2'!AH1623,'Estação 2'!AH1602,'Estação 2'!AH1597,'Estação 2'!AH1584,'Estação 2'!AH1575,'Estação 2'!AH1565,'Estação 2'!AH1563,'Estação 2'!AH1539,'Estação 2'!AH1527,'Estação 2'!AH1515,'Estação 2'!AH1503,'Estação 2'!AH755,'Estação 2'!AH743,'Estação 2'!AH731,'Estação 2'!AH719,'Estação 2'!AH707,'Estação 2'!AH695,'Estação 2'!AH683,'Estação 2'!AH671,'Estação 2'!AH659,'Estação 2'!AH647,'Estação 2'!AH635,'Estação 2'!AH623,'Estação 2'!AH611,'Estação 2'!AH599,'Estação 2'!AH587,'Estação 2'!AH575,'Estação 2'!AH563,'Estação 2'!AH551,'Estação 2'!AH539,'Estação 2'!AH527,'Estação 2'!AH515,'Estação 2'!AH503,'Estação 2'!AH491,'Estação 2'!AH479,'Estação 2'!AH467,'Estação 2'!AH455,'Estação 2'!AH443,'Estação 2'!AH431,'Estação 2'!AH419,'Estação 2'!AH407,'Estação 2'!AH395,'Estação 2'!AH383,'Estação 2'!AH371,'Estação 2'!AH359,'Estação 2'!AH347,'Estação 2'!AH335,'Estação 2'!AH323,'Estação 2'!AH311,'Estação 2'!AH299,'Estação 2'!AH287,'Estação 2'!AH275,'Estação 2'!AH263,'Estação 2'!AH251,'Estação 2'!AH239,'Estação 2'!AH227,'Estação 2'!AH215,'Estação 2'!AH203,'Estação 2'!AH191,'Estação 2'!AH179,'Estação 2'!AH167,'Estação 2'!AH155,'Estação 2'!AH143,'Estação 2'!AH131,'Estação 2'!AH119,'Estação 2'!AH107,'Estação 2'!AH95,'Estação 2'!AH83,'Estação 2'!AH71,'Estação 2'!AH59,'Estação 2'!AH47,'Estação 2'!AH35,'Estação 2'!AH23,)</f>
        <v>3.9453333333333331</v>
      </c>
      <c r="Z59" s="12">
        <f>AVERAGE('Estação 2'!AI1635,'Estação 2'!AI1623,'Estação 2'!AI1602,'Estação 2'!AI1597,'Estação 2'!AI1584,'Estação 2'!AI1575,'Estação 2'!AI1565,'Estação 2'!AI1563,'Estação 2'!AI1539,'Estação 2'!AI1527,'Estação 2'!AI1515,'Estação 2'!AI1503,'Estação 2'!AI755,'Estação 2'!AI743,'Estação 2'!AI731,'Estação 2'!AI719,'Estação 2'!AI707,'Estação 2'!AI695,'Estação 2'!AI683,'Estação 2'!AI671,'Estação 2'!AI659,'Estação 2'!AI647,'Estação 2'!AI635,'Estação 2'!AI623,'Estação 2'!AI611,'Estação 2'!AI599,'Estação 2'!AI587,'Estação 2'!AI575,'Estação 2'!AI563,'Estação 2'!AI551,'Estação 2'!AI539,'Estação 2'!AI527,'Estação 2'!AI515,'Estação 2'!AI503,'Estação 2'!AI491,'Estação 2'!AI479,'Estação 2'!AI467,'Estação 2'!AI455,'Estação 2'!AI443,'Estação 2'!AI431,'Estação 2'!AI419,'Estação 2'!AI407,'Estação 2'!AI395,'Estação 2'!AI383,'Estação 2'!AI371,'Estação 2'!AI359,'Estação 2'!AI347,'Estação 2'!AI335,'Estação 2'!AI323,'Estação 2'!AI311,'Estação 2'!AI299,'Estação 2'!AI287,'Estação 2'!AI275,'Estação 2'!AI263,'Estação 2'!AI251,'Estação 2'!AI239,'Estação 2'!AI227,'Estação 2'!AI215,'Estação 2'!AI203,'Estação 2'!AI191,'Estação 2'!AI179,'Estação 2'!AI167,'Estação 2'!AI155,'Estação 2'!AI143,'Estação 2'!AI131,'Estação 2'!AI119,'Estação 2'!AI107,'Estação 2'!AI95,'Estação 2'!AI83,'Estação 2'!AI71,'Estação 2'!AI59,'Estação 2'!AI47,'Estação 2'!AI35,'Estação 2'!AI23,)</f>
        <v>2.7760000000000002</v>
      </c>
      <c r="AA59" s="12">
        <f>AVERAGE('Estação 2'!AJ1635,'Estação 2'!AJ1623,'Estação 2'!AJ1602,'Estação 2'!AJ1597,'Estação 2'!AJ1584,'Estação 2'!AJ1575,'Estação 2'!AJ1565,'Estação 2'!AJ1563,'Estação 2'!AJ1539,'Estação 2'!AJ1527,'Estação 2'!AJ1515,'Estação 2'!AJ1503,'Estação 2'!AJ755,'Estação 2'!AJ743,'Estação 2'!AJ731,'Estação 2'!AJ719,'Estação 2'!AJ707,'Estação 2'!AJ695,'Estação 2'!AJ683,'Estação 2'!AJ671,'Estação 2'!AJ659,'Estação 2'!AJ647,'Estação 2'!AJ635,'Estação 2'!AJ623,'Estação 2'!AJ611,'Estação 2'!AJ599,'Estação 2'!AJ587,'Estação 2'!AJ575,'Estação 2'!AJ563,'Estação 2'!AJ551,'Estação 2'!AJ539,'Estação 2'!AJ527,'Estação 2'!AJ515,'Estação 2'!AJ503,'Estação 2'!AJ491,'Estação 2'!AJ479,'Estação 2'!AJ467,'Estação 2'!AJ455,'Estação 2'!AJ443,'Estação 2'!AJ431,'Estação 2'!AJ419,'Estação 2'!AJ407,'Estação 2'!AJ395,'Estação 2'!AJ383,'Estação 2'!AJ371,'Estação 2'!AJ359,'Estação 2'!AJ347,'Estação 2'!AJ335,'Estação 2'!AJ323,'Estação 2'!AJ311,'Estação 2'!AJ299,'Estação 2'!AJ287,'Estação 2'!AJ275,'Estação 2'!AJ263,'Estação 2'!AJ251,'Estação 2'!AJ239,'Estação 2'!AJ227,'Estação 2'!AJ215,'Estação 2'!AJ203,'Estação 2'!AJ191,'Estação 2'!AJ179,'Estação 2'!AJ167,'Estação 2'!AJ155,'Estação 2'!AJ143,'Estação 2'!AJ131,'Estação 2'!AJ119,'Estação 2'!AJ107,'Estação 2'!AJ95,'Estação 2'!AJ83,'Estação 2'!AJ71,'Estação 2'!AJ59,'Estação 2'!AJ47,'Estação 2'!AJ35,'Estação 2'!AJ23,)</f>
        <v>4.0506666666666664</v>
      </c>
      <c r="AB59" s="12">
        <f>AVERAGE('Estação 2'!AK1635,'Estação 2'!AK1623,'Estação 2'!AK1602,'Estação 2'!AK1597,'Estação 2'!AK1584,'Estação 2'!AK1575,'Estação 2'!AK1565,'Estação 2'!AK1563,'Estação 2'!AK1539,'Estação 2'!AK1527,'Estação 2'!AK1515,'Estação 2'!AK1503,'Estação 2'!AK755,'Estação 2'!AK743,'Estação 2'!AK731,'Estação 2'!AK719,'Estação 2'!AK707,'Estação 2'!AK695,'Estação 2'!AK683,'Estação 2'!AK671,'Estação 2'!AK659,'Estação 2'!AK647,'Estação 2'!AK635,'Estação 2'!AK623,'Estação 2'!AK611,'Estação 2'!AK599,'Estação 2'!AK587,'Estação 2'!AK575,'Estação 2'!AK563,'Estação 2'!AK551,'Estação 2'!AK539,'Estação 2'!AK527,'Estação 2'!AK515,'Estação 2'!AK503,'Estação 2'!AK491,'Estação 2'!AK479,'Estação 2'!AK467,'Estação 2'!AK455,'Estação 2'!AK443,'Estação 2'!AK431,'Estação 2'!AK419,'Estação 2'!AK407,'Estação 2'!AK395,'Estação 2'!AK383,'Estação 2'!AK371,'Estação 2'!AK359,'Estação 2'!AK347,'Estação 2'!AK335,'Estação 2'!AK323,'Estação 2'!AK311,'Estação 2'!AK299,'Estação 2'!AK287,'Estação 2'!AK275,'Estação 2'!AK263,'Estação 2'!AK251,'Estação 2'!AK239,'Estação 2'!AK227,'Estação 2'!AK215,'Estação 2'!AK203,'Estação 2'!AK191,'Estação 2'!AK179,'Estação 2'!AK167,'Estação 2'!AK155,'Estação 2'!AK143,'Estação 2'!AK131,'Estação 2'!AK119,'Estação 2'!AK107,'Estação 2'!AK95,'Estação 2'!AK83,'Estação 2'!AK71,'Estação 2'!AK59,'Estação 2'!AK47,'Estação 2'!AK35,'Estação 2'!AK23,)</f>
        <v>3.1226666666666665</v>
      </c>
      <c r="AC59" s="12">
        <f>AVERAGE('Estação 2'!AL1635,'Estação 2'!AL1623,'Estação 2'!AL1602,'Estação 2'!AL1597,'Estação 2'!AL1584,'Estação 2'!AL1575,'Estação 2'!AL1565,'Estação 2'!AL1563,'Estação 2'!AL1539,'Estação 2'!AL1527,'Estação 2'!AL1515,'Estação 2'!AL1503,'Estação 2'!AL755,'Estação 2'!AL743,'Estação 2'!AL731,'Estação 2'!AL719,'Estação 2'!AL707,'Estação 2'!AL695,'Estação 2'!AL683,'Estação 2'!AL671,'Estação 2'!AL659,'Estação 2'!AL647,'Estação 2'!AL635,'Estação 2'!AL623,'Estação 2'!AL611,'Estação 2'!AL599,'Estação 2'!AL587,'Estação 2'!AL575,'Estação 2'!AL563,'Estação 2'!AL551,'Estação 2'!AL539,'Estação 2'!AL527,'Estação 2'!AL515,'Estação 2'!AL503,'Estação 2'!AL491,'Estação 2'!AL479,'Estação 2'!AL467,'Estação 2'!AL455,'Estação 2'!AL443,'Estação 2'!AL431,'Estação 2'!AL419,'Estação 2'!AL407,'Estação 2'!AL395,'Estação 2'!AL383,'Estação 2'!AL371,'Estação 2'!AL359,'Estação 2'!AL347,'Estação 2'!AL335,'Estação 2'!AL323,'Estação 2'!AL311,'Estação 2'!AL299,'Estação 2'!AL287,'Estação 2'!AL275,'Estação 2'!AL263,'Estação 2'!AL251,'Estação 2'!AL239,'Estação 2'!AL227,'Estação 2'!AL215,'Estação 2'!AL203,'Estação 2'!AL191,'Estação 2'!AL179,'Estação 2'!AL167,'Estação 2'!AL155,'Estação 2'!AL143,'Estação 2'!AL131,'Estação 2'!AL119,'Estação 2'!AL107,'Estação 2'!AL95,'Estação 2'!AL83,'Estação 2'!AL71,'Estação 2'!AL59,'Estação 2'!AL47,'Estação 2'!AL35,'Estação 2'!AL23,)</f>
        <v>3.6613333333333338</v>
      </c>
      <c r="AD59" s="12">
        <f>AVERAGE('Estação 2'!AM1635,'Estação 2'!AM1623,'Estação 2'!AM1602,'Estação 2'!AM1597,'Estação 2'!AM1584,'Estação 2'!AM1575,'Estação 2'!AM1565,'Estação 2'!AM1563,'Estação 2'!AM1539,'Estação 2'!AM1527,'Estação 2'!AM1515,'Estação 2'!AM1503,'Estação 2'!AM755,'Estação 2'!AM743,'Estação 2'!AM731,'Estação 2'!AM719,'Estação 2'!AM707,'Estação 2'!AM695,'Estação 2'!AM683,'Estação 2'!AM671,'Estação 2'!AM659,'Estação 2'!AM647,'Estação 2'!AM635,'Estação 2'!AM623,'Estação 2'!AM611,'Estação 2'!AM599,'Estação 2'!AM587,'Estação 2'!AM575,'Estação 2'!AM563,'Estação 2'!AM551,'Estação 2'!AM539,'Estação 2'!AM527,'Estação 2'!AM515,'Estação 2'!AM503,'Estação 2'!AM491,'Estação 2'!AM479,'Estação 2'!AM467,'Estação 2'!AM455,'Estação 2'!AM443,'Estação 2'!AM431,'Estação 2'!AM419,'Estação 2'!AM407,'Estação 2'!AM395,'Estação 2'!AM383,'Estação 2'!AM371,'Estação 2'!AM359,'Estação 2'!AM347,'Estação 2'!AM335,'Estação 2'!AM323,'Estação 2'!AM311,'Estação 2'!AM299,'Estação 2'!AM287,'Estação 2'!AM275,'Estação 2'!AM263,'Estação 2'!AM251,'Estação 2'!AM239,'Estação 2'!AM227,'Estação 2'!AM215,'Estação 2'!AM203,'Estação 2'!AM191,'Estação 2'!AM179,'Estação 2'!AM167,'Estação 2'!AM155,'Estação 2'!AM143,'Estação 2'!AM131,'Estação 2'!AM119,'Estação 2'!AM107,'Estação 2'!AM95,'Estação 2'!AM83,'Estação 2'!AM71,'Estação 2'!AM59,'Estação 2'!AM47,'Estação 2'!AM35,'Estação 2'!AM23,)</f>
        <v>5.6666666666666652</v>
      </c>
      <c r="AE59" s="12">
        <f>AVERAGE('Estação 2'!AN1635,'Estação 2'!AN1623,'Estação 2'!AN1602,'Estação 2'!AN1597,'Estação 2'!AN1584,'Estação 2'!AN1575,'Estação 2'!AN1565,'Estação 2'!AN1563,'Estação 2'!AN1539,'Estação 2'!AN1527,'Estação 2'!AN1515,'Estação 2'!AN1503,'Estação 2'!AN755,'Estação 2'!AN743,'Estação 2'!AN731,'Estação 2'!AN719,'Estação 2'!AN707,'Estação 2'!AN695,'Estação 2'!AN683,'Estação 2'!AN671,'Estação 2'!AN659,'Estação 2'!AN647,'Estação 2'!AN635,'Estação 2'!AN623,'Estação 2'!AN611,'Estação 2'!AN599,'Estação 2'!AN587,'Estação 2'!AN575,'Estação 2'!AN563,'Estação 2'!AN551,'Estação 2'!AN539,'Estação 2'!AN527,'Estação 2'!AN515,'Estação 2'!AN503,'Estação 2'!AN491,'Estação 2'!AN479,'Estação 2'!AN467,'Estação 2'!AN455,'Estação 2'!AN443,'Estação 2'!AN431,'Estação 2'!AN419,'Estação 2'!AN407,'Estação 2'!AN395,'Estação 2'!AN383,'Estação 2'!AN371,'Estação 2'!AN359,'Estação 2'!AN347,'Estação 2'!AN335,'Estação 2'!AN323,'Estação 2'!AN311,'Estação 2'!AN299,'Estação 2'!AN287,'Estação 2'!AN275,'Estação 2'!AN263,'Estação 2'!AN251,'Estação 2'!AN239,'Estação 2'!AN227,'Estação 2'!AN215,'Estação 2'!AN203,'Estação 2'!AN191,'Estação 2'!AN179,'Estação 2'!AN167,'Estação 2'!AN155,'Estação 2'!AN143,'Estação 2'!AN131,'Estação 2'!AN119,'Estação 2'!AN107,'Estação 2'!AN95,'Estação 2'!AN83,'Estação 2'!AN71,'Estação 2'!AN59,'Estação 2'!AN47,'Estação 2'!AN35,'Estação 2'!AN23,)</f>
        <v>2.230666666666667</v>
      </c>
      <c r="AF59" s="12">
        <f>AVERAGE('Estação 2'!AO1635,'Estação 2'!AO1623,'Estação 2'!AO1602,'Estação 2'!AO1597,'Estação 2'!AO1584,'Estação 2'!AO1575,'Estação 2'!AO1565,'Estação 2'!AO1563,'Estação 2'!AO1539,'Estação 2'!AO1527,'Estação 2'!AO1515,'Estação 2'!AO1503,'Estação 2'!AO755,'Estação 2'!AO743,'Estação 2'!AO731,'Estação 2'!AO719,'Estação 2'!AO707,'Estação 2'!AO695,'Estação 2'!AO683,'Estação 2'!AO671,'Estação 2'!AO659,'Estação 2'!AO647,'Estação 2'!AO635,'Estação 2'!AO623,'Estação 2'!AO611,'Estação 2'!AO599,'Estação 2'!AO587,'Estação 2'!AO575,'Estação 2'!AO563,'Estação 2'!AO551,'Estação 2'!AO539,'Estação 2'!AO527,'Estação 2'!AO515,'Estação 2'!AO503,'Estação 2'!AO491,'Estação 2'!AO479,'Estação 2'!AO467,'Estação 2'!AO455,'Estação 2'!AO443,'Estação 2'!AO431,'Estação 2'!AO419,'Estação 2'!AO407,'Estação 2'!AO395,'Estação 2'!AO383,'Estação 2'!AO371,'Estação 2'!AO359,'Estação 2'!AO347,'Estação 2'!AO335,'Estação 2'!AO323,'Estação 2'!AO311,'Estação 2'!AO299,'Estação 2'!AO287,'Estação 2'!AO275,'Estação 2'!AO263,'Estação 2'!AO251,'Estação 2'!AO239,'Estação 2'!AO227,'Estação 2'!AO215,'Estação 2'!AO203,'Estação 2'!AO191,'Estação 2'!AO179,'Estação 2'!AO167,'Estação 2'!AO155,'Estação 2'!AO143,'Estação 2'!AO131,'Estação 2'!AO119,'Estação 2'!AO107,'Estação 2'!AO95,'Estação 2'!AO83,'Estação 2'!AO71,'Estação 2'!AO59,'Estação 2'!AO47,'Estação 2'!AO35,'Estação 2'!AO23,)</f>
        <v>2.634666666666666</v>
      </c>
      <c r="AG59" s="12">
        <f>AVERAGE('Estação 2'!AP1635,'Estação 2'!AP1623,'Estação 2'!AP1602,'Estação 2'!AP1597,'Estação 2'!AP1584,'Estação 2'!AP1575,'Estação 2'!AP1565,'Estação 2'!AP1563,'Estação 2'!AP1539,'Estação 2'!AP1527,'Estação 2'!AP1515,'Estação 2'!AP1503,'Estação 2'!AP755,'Estação 2'!AP743,'Estação 2'!AP731,'Estação 2'!AP719,'Estação 2'!AP707,'Estação 2'!AP695,'Estação 2'!AP683,'Estação 2'!AP671,'Estação 2'!AP659,'Estação 2'!AP647,'Estação 2'!AP635,'Estação 2'!AP623,'Estação 2'!AP611,'Estação 2'!AP599,'Estação 2'!AP587,'Estação 2'!AP575,'Estação 2'!AP563,'Estação 2'!AP551,'Estação 2'!AP539,'Estação 2'!AP527,'Estação 2'!AP515,'Estação 2'!AP503,'Estação 2'!AP491,'Estação 2'!AP479,'Estação 2'!AP467,'Estação 2'!AP455,'Estação 2'!AP443,'Estação 2'!AP431,'Estação 2'!AP419,'Estação 2'!AP407,'Estação 2'!AP395,'Estação 2'!AP383,'Estação 2'!AP371,'Estação 2'!AP359,'Estação 2'!AP347,'Estação 2'!AP335,'Estação 2'!AP323,'Estação 2'!AP311,'Estação 2'!AP299,'Estação 2'!AP287,'Estação 2'!AP275,'Estação 2'!AP263,'Estação 2'!AP251,'Estação 2'!AP239,'Estação 2'!AP227,'Estação 2'!AP215,'Estação 2'!AP203,'Estação 2'!AP191,'Estação 2'!AP179,'Estação 2'!AP167,'Estação 2'!AP155,'Estação 2'!AP143,'Estação 2'!AP131,'Estação 2'!AP119,'Estação 2'!AP107,'Estação 2'!AP95,'Estação 2'!AP83,'Estação 2'!AP71,'Estação 2'!AP59,'Estação 2'!AP47,'Estação 2'!AP35,'Estação 2'!AP23,)</f>
        <v>3.56</v>
      </c>
      <c r="AH59" s="12">
        <f>AVERAGE('Estação 2'!AQ1635,'Estação 2'!AQ1623,'Estação 2'!AQ1602,'Estação 2'!AQ1597,'Estação 2'!AQ1584,'Estação 2'!AQ1575,'Estação 2'!AQ1565,'Estação 2'!AQ1563,'Estação 2'!AQ1539,'Estação 2'!AQ1527,'Estação 2'!AQ1515,'Estação 2'!AQ1503,'Estação 2'!AQ755,'Estação 2'!AQ743,'Estação 2'!AQ731,'Estação 2'!AQ719,'Estação 2'!AQ707,'Estação 2'!AQ695,'Estação 2'!AQ683,'Estação 2'!AQ671,'Estação 2'!AQ659,'Estação 2'!AQ647,'Estação 2'!AQ635,'Estação 2'!AQ623,'Estação 2'!AQ611,'Estação 2'!AQ599,'Estação 2'!AQ587,'Estação 2'!AQ575,'Estação 2'!AQ563,'Estação 2'!AQ551,'Estação 2'!AQ539,'Estação 2'!AQ527,'Estação 2'!AQ515,'Estação 2'!AQ503,'Estação 2'!AQ491,'Estação 2'!AQ479,'Estação 2'!AQ467,'Estação 2'!AQ455,'Estação 2'!AQ443,'Estação 2'!AQ431,'Estação 2'!AQ419,'Estação 2'!AQ407,'Estação 2'!AQ395,'Estação 2'!AQ383,'Estação 2'!AQ371,'Estação 2'!AQ359,'Estação 2'!AQ347,'Estação 2'!AQ335,'Estação 2'!AQ323,'Estação 2'!AQ311,'Estação 2'!AQ299,'Estação 2'!AQ287,'Estação 2'!AQ275,'Estação 2'!AQ263,'Estação 2'!AQ251,'Estação 2'!AQ239,'Estação 2'!AQ227,'Estação 2'!AQ215,'Estação 2'!AQ203,'Estação 2'!AQ191,'Estação 2'!AQ179,'Estação 2'!AQ167,'Estação 2'!AQ155,'Estação 2'!AQ143,'Estação 2'!AQ131,'Estação 2'!AQ119,'Estação 2'!AQ107,'Estação 2'!AQ95,'Estação 2'!AQ83,'Estação 2'!AQ71,'Estação 2'!AQ59,'Estação 2'!AQ47,'Estação 2'!AQ35,'Estação 2'!AQ23,)</f>
        <v>3.4026666666666663</v>
      </c>
      <c r="AI59" s="24"/>
    </row>
    <row r="60" spans="4:35" x14ac:dyDescent="0.25">
      <c r="D60" s="56" t="s">
        <v>102</v>
      </c>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row>
    <row r="61" spans="4:35" x14ac:dyDescent="0.25">
      <c r="D61" s="11" t="s">
        <v>11</v>
      </c>
      <c r="E61" s="13">
        <v>41548</v>
      </c>
      <c r="F61" s="13">
        <v>41549</v>
      </c>
      <c r="G61" s="13">
        <v>41550</v>
      </c>
      <c r="H61" s="13">
        <v>41551</v>
      </c>
      <c r="I61" s="13">
        <v>41552</v>
      </c>
      <c r="J61" s="13">
        <v>41553</v>
      </c>
      <c r="K61" s="13">
        <v>41554</v>
      </c>
      <c r="L61" s="13">
        <v>41555</v>
      </c>
      <c r="M61" s="13">
        <v>41556</v>
      </c>
      <c r="N61" s="13">
        <v>41557</v>
      </c>
      <c r="O61" s="13">
        <v>41558</v>
      </c>
      <c r="P61" s="13">
        <v>41559</v>
      </c>
      <c r="Q61" s="13">
        <v>41560</v>
      </c>
      <c r="R61" s="13">
        <v>41561</v>
      </c>
      <c r="S61" s="13">
        <v>41562</v>
      </c>
      <c r="T61" s="13">
        <v>41563</v>
      </c>
      <c r="U61" s="13">
        <v>41564</v>
      </c>
      <c r="V61" s="13">
        <v>41565</v>
      </c>
      <c r="W61" s="13">
        <v>41566</v>
      </c>
      <c r="X61" s="13">
        <v>41567</v>
      </c>
      <c r="Y61" s="13">
        <v>41568</v>
      </c>
      <c r="Z61" s="13">
        <v>41569</v>
      </c>
      <c r="AA61" s="13">
        <v>41570</v>
      </c>
      <c r="AB61" s="13">
        <v>41571</v>
      </c>
      <c r="AC61" s="13">
        <v>41572</v>
      </c>
      <c r="AD61" s="13">
        <v>41573</v>
      </c>
      <c r="AE61" s="13">
        <v>41574</v>
      </c>
      <c r="AF61" s="13">
        <v>41575</v>
      </c>
      <c r="AG61" s="13">
        <v>41576</v>
      </c>
      <c r="AH61" s="13">
        <v>41577</v>
      </c>
      <c r="AI61" s="13">
        <v>41578</v>
      </c>
    </row>
    <row r="62" spans="4:35" x14ac:dyDescent="0.25">
      <c r="D62" s="11" t="s">
        <v>90</v>
      </c>
      <c r="E62" s="12">
        <f>AVERAGE('Estação 2'!N1636,'Estação 2'!N1624,'Estação 2'!N1603,'Estação 2'!N1598,'Estação 2'!N1585,'Estação 2'!N1576,'Estação 2'!N1566,'Estação 2'!N1564,'Estação 2'!N1540,'Estação 2'!N1528,'Estação 2'!N1516,'Estação 2'!N1504,'Estação 2'!N756,'Estação 2'!N744,'Estação 2'!N732,'Estação 2'!N720,'Estação 2'!N708,'Estação 2'!N696,'Estação 2'!N684,'Estação 2'!N672,'Estação 2'!N660,'Estação 2'!N648,'Estação 2'!N636,'Estação 2'!N624,'Estação 2'!N612,'Estação 2'!N600,'Estação 2'!N588,'Estação 2'!N576,'Estação 2'!N564,'Estação 2'!N552,'Estação 2'!N540,'Estação 2'!N528,'Estação 2'!N516,'Estação 2'!N504,'Estação 2'!N492,'Estação 2'!N480,'Estação 2'!N468,'Estação 2'!N456,'Estação 2'!N444,'Estação 2'!N432,'Estação 2'!N420,'Estação 2'!N408,'Estação 2'!N396,'Estação 2'!N384,'Estação 2'!N372,'Estação 2'!N360,'Estação 2'!N348,'Estação 2'!N336,'Estação 2'!N324,'Estação 2'!N312,'Estação 2'!N300,'Estação 2'!N288,'Estação 2'!N276,'Estação 2'!N264,'Estação 2'!N252,'Estação 2'!N240,'Estação 2'!N228,'Estação 2'!N216,'Estação 2'!N204,'Estação 2'!N192,'Estação 2'!N180,'Estação 2'!N168,'Estação 2'!N156,'Estação 2'!N144,'Estação 2'!N132,'Estação 2'!N120,'Estação 2'!N108,'Estação 2'!N96,'Estação 2'!N84,'Estação 2'!N72,'Estação 2'!N60,'Estação 2'!N48,'Estação 2'!N36,'Estação 2'!N24,)</f>
        <v>3.0626666666666664</v>
      </c>
      <c r="F62" s="12">
        <f>AVERAGE('Estação 2'!O1636,'Estação 2'!O1624,'Estação 2'!O1603,'Estação 2'!O1598,'Estação 2'!O1585,'Estação 2'!O1576,'Estação 2'!O1566,'Estação 2'!O1564,'Estação 2'!O1540,'Estação 2'!O1528,'Estação 2'!O1516,'Estação 2'!O1504,'Estação 2'!O756,'Estação 2'!O744,'Estação 2'!O732,'Estação 2'!O720,'Estação 2'!O708,'Estação 2'!O696,'Estação 2'!O684,'Estação 2'!O672,'Estação 2'!O660,'Estação 2'!O648,'Estação 2'!O636,'Estação 2'!O624,'Estação 2'!O612,'Estação 2'!O600,'Estação 2'!O588,'Estação 2'!O576,'Estação 2'!O564,'Estação 2'!O552,'Estação 2'!O540,'Estação 2'!O528,'Estação 2'!O516,'Estação 2'!O504,'Estação 2'!O492,'Estação 2'!O480,'Estação 2'!O468,'Estação 2'!O456,'Estação 2'!O444,'Estação 2'!O432,'Estação 2'!O420,'Estação 2'!O408,'Estação 2'!O396,'Estação 2'!O384,'Estação 2'!O372,'Estação 2'!O360,'Estação 2'!O348,'Estação 2'!O336,'Estação 2'!O324,'Estação 2'!O312,'Estação 2'!O300,'Estação 2'!O288,'Estação 2'!O276,'Estação 2'!O264,'Estação 2'!O252,'Estação 2'!O240,'Estação 2'!O228,'Estação 2'!O216,'Estação 2'!O204,'Estação 2'!O192,'Estação 2'!O180,'Estação 2'!O168,'Estação 2'!O156,'Estação 2'!O144,'Estação 2'!O132,'Estação 2'!O120,'Estação 2'!O108,'Estação 2'!O96,'Estação 2'!O84,'Estação 2'!O72,'Estação 2'!O60,'Estação 2'!O48,'Estação 2'!O36,'Estação 2'!O24,)</f>
        <v>3.8239999999999994</v>
      </c>
      <c r="G62" s="12">
        <f>AVERAGE('Estação 2'!P1636,'Estação 2'!P1624,'Estação 2'!P1603,'Estação 2'!P1598,'Estação 2'!P1585,'Estação 2'!P1576,'Estação 2'!P1566,'Estação 2'!P1564,'Estação 2'!P1540,'Estação 2'!P1528,'Estação 2'!P1516,'Estação 2'!P1504,'Estação 2'!P756,'Estação 2'!P744,'Estação 2'!P732,'Estação 2'!P720,'Estação 2'!P708,'Estação 2'!P696,'Estação 2'!P684,'Estação 2'!P672,'Estação 2'!P660,'Estação 2'!P648,'Estação 2'!P636,'Estação 2'!P624,'Estação 2'!P612,'Estação 2'!P600,'Estação 2'!P588,'Estação 2'!P576,'Estação 2'!P564,'Estação 2'!P552,'Estação 2'!P540,'Estação 2'!P528,'Estação 2'!P516,'Estação 2'!P504,'Estação 2'!P492,'Estação 2'!P480,'Estação 2'!P468,'Estação 2'!P456,'Estação 2'!P444,'Estação 2'!P432,'Estação 2'!P420,'Estação 2'!P408,'Estação 2'!P396,'Estação 2'!P384,'Estação 2'!P372,'Estação 2'!P360,'Estação 2'!P348,'Estação 2'!P336,'Estação 2'!P324,'Estação 2'!P312,'Estação 2'!P300,'Estação 2'!P288,'Estação 2'!P276,'Estação 2'!P264,'Estação 2'!P252,'Estação 2'!P240,'Estação 2'!P228,'Estação 2'!P216,'Estação 2'!P204,'Estação 2'!P192,'Estação 2'!P180,'Estação 2'!P168,'Estação 2'!P156,'Estação 2'!P144,'Estação 2'!P132,'Estação 2'!P120,'Estação 2'!P108,'Estação 2'!P96,'Estação 2'!P84,'Estação 2'!P72,'Estação 2'!P60,'Estação 2'!P48,'Estação 2'!P36,'Estação 2'!P24,)</f>
        <v>2.297333333333333</v>
      </c>
      <c r="H62" s="12">
        <f>AVERAGE('Estação 2'!Q1636,'Estação 2'!Q1624,'Estação 2'!Q1603,'Estação 2'!Q1598,'Estação 2'!Q1585,'Estação 2'!Q1576,'Estação 2'!Q1566,'Estação 2'!Q1564,'Estação 2'!Q1540,'Estação 2'!Q1528,'Estação 2'!Q1516,'Estação 2'!Q1504,'Estação 2'!Q756,'Estação 2'!Q744,'Estação 2'!Q732,'Estação 2'!Q720,'Estação 2'!Q708,'Estação 2'!Q696,'Estação 2'!Q684,'Estação 2'!Q672,'Estação 2'!Q660,'Estação 2'!Q648,'Estação 2'!Q636,'Estação 2'!Q624,'Estação 2'!Q612,'Estação 2'!Q600,'Estação 2'!Q588,'Estação 2'!Q576,'Estação 2'!Q564,'Estação 2'!Q552,'Estação 2'!Q540,'Estação 2'!Q528,'Estação 2'!Q516,'Estação 2'!Q504,'Estação 2'!Q492,'Estação 2'!Q480,'Estação 2'!Q468,'Estação 2'!Q456,'Estação 2'!Q444,'Estação 2'!Q432,'Estação 2'!Q420,'Estação 2'!Q408,'Estação 2'!Q396,'Estação 2'!Q384,'Estação 2'!Q372,'Estação 2'!Q360,'Estação 2'!Q348,'Estação 2'!Q336,'Estação 2'!Q324,'Estação 2'!Q312,'Estação 2'!Q300,'Estação 2'!Q288,'Estação 2'!Q276,'Estação 2'!Q264,'Estação 2'!Q252,'Estação 2'!Q240,'Estação 2'!Q228,'Estação 2'!Q216,'Estação 2'!Q204,'Estação 2'!Q192,'Estação 2'!Q180,'Estação 2'!Q168,'Estação 2'!Q156,'Estação 2'!Q144,'Estação 2'!Q132,'Estação 2'!Q120,'Estação 2'!Q108,'Estação 2'!Q96,'Estação 2'!Q84,'Estação 2'!Q72,'Estação 2'!Q60,'Estação 2'!Q48,'Estação 2'!Q36,'Estação 2'!Q24,)</f>
        <v>2.8719999999999999</v>
      </c>
      <c r="I62" s="12">
        <f>AVERAGE('Estação 2'!R1636,'Estação 2'!R1624,'Estação 2'!R1603,'Estação 2'!R1598,'Estação 2'!R1585,'Estação 2'!R1576,'Estação 2'!R1566,'Estação 2'!R1564,'Estação 2'!R1540,'Estação 2'!R1528,'Estação 2'!R1516,'Estação 2'!R1504,'Estação 2'!R756,'Estação 2'!R744,'Estação 2'!R732,'Estação 2'!R720,'Estação 2'!R708,'Estação 2'!R696,'Estação 2'!R684,'Estação 2'!R672,'Estação 2'!R660,'Estação 2'!R648,'Estação 2'!R636,'Estação 2'!R624,'Estação 2'!R612,'Estação 2'!R600,'Estação 2'!R588,'Estação 2'!R576,'Estação 2'!R564,'Estação 2'!R552,'Estação 2'!R540,'Estação 2'!R528,'Estação 2'!R516,'Estação 2'!R504,'Estação 2'!R492,'Estação 2'!R480,'Estação 2'!R468,'Estação 2'!R456,'Estação 2'!R444,'Estação 2'!R432,'Estação 2'!R420,'Estação 2'!R408,'Estação 2'!R396,'Estação 2'!R384,'Estação 2'!R372,'Estação 2'!R360,'Estação 2'!R348,'Estação 2'!R336,'Estação 2'!R324,'Estação 2'!R312,'Estação 2'!R300,'Estação 2'!R288,'Estação 2'!R276,'Estação 2'!R264,'Estação 2'!R252,'Estação 2'!R240,'Estação 2'!R228,'Estação 2'!R216,'Estação 2'!R204,'Estação 2'!R192,'Estação 2'!R180,'Estação 2'!R168,'Estação 2'!R156,'Estação 2'!R144,'Estação 2'!R132,'Estação 2'!R120,'Estação 2'!R108,'Estação 2'!R96,'Estação 2'!R84,'Estação 2'!R72,'Estação 2'!R60,'Estação 2'!R48,'Estação 2'!R36,'Estação 2'!R24,)</f>
        <v>5.5333333333333314</v>
      </c>
      <c r="J62" s="12">
        <f>AVERAGE('Estação 2'!S1636,'Estação 2'!S1624,'Estação 2'!S1603,'Estação 2'!S1598,'Estação 2'!S1585,'Estação 2'!S1576,'Estação 2'!S1566,'Estação 2'!S1564,'Estação 2'!S1540,'Estação 2'!S1528,'Estação 2'!S1516,'Estação 2'!S1504,'Estação 2'!S756,'Estação 2'!S744,'Estação 2'!S732,'Estação 2'!S720,'Estação 2'!S708,'Estação 2'!S696,'Estação 2'!S684,'Estação 2'!S672,'Estação 2'!S660,'Estação 2'!S648,'Estação 2'!S636,'Estação 2'!S624,'Estação 2'!S612,'Estação 2'!S600,'Estação 2'!S588,'Estação 2'!S576,'Estação 2'!S564,'Estação 2'!S552,'Estação 2'!S540,'Estação 2'!S528,'Estação 2'!S516,'Estação 2'!S504,'Estação 2'!S492,'Estação 2'!S480,'Estação 2'!S468,'Estação 2'!S456,'Estação 2'!S444,'Estação 2'!S432,'Estação 2'!S420,'Estação 2'!S408,'Estação 2'!S396,'Estação 2'!S384,'Estação 2'!S372,'Estação 2'!S360,'Estação 2'!S348,'Estação 2'!S336,'Estação 2'!S324,'Estação 2'!S312,'Estação 2'!S300,'Estação 2'!S288,'Estação 2'!S276,'Estação 2'!S264,'Estação 2'!S252,'Estação 2'!S240,'Estação 2'!S228,'Estação 2'!S216,'Estação 2'!S204,'Estação 2'!S192,'Estação 2'!S180,'Estação 2'!S168,'Estação 2'!S156,'Estação 2'!S144,'Estação 2'!S132,'Estação 2'!S120,'Estação 2'!S108,'Estação 2'!S96,'Estação 2'!S84,'Estação 2'!S72,'Estação 2'!S60,'Estação 2'!S48,'Estação 2'!S36,'Estação 2'!S24,)</f>
        <v>4.9586666666666668</v>
      </c>
      <c r="K62" s="12">
        <f>AVERAGE('Estação 2'!T1636,'Estação 2'!T1624,'Estação 2'!T1603,'Estação 2'!T1598,'Estação 2'!T1585,'Estação 2'!T1576,'Estação 2'!T1566,'Estação 2'!T1564,'Estação 2'!T1540,'Estação 2'!T1528,'Estação 2'!T1516,'Estação 2'!T1504,'Estação 2'!T756,'Estação 2'!T744,'Estação 2'!T732,'Estação 2'!T720,'Estação 2'!T708,'Estação 2'!T696,'Estação 2'!T684,'Estação 2'!T672,'Estação 2'!T660,'Estação 2'!T648,'Estação 2'!T636,'Estação 2'!T624,'Estação 2'!T612,'Estação 2'!T600,'Estação 2'!T588,'Estação 2'!T576,'Estação 2'!T564,'Estação 2'!T552,'Estação 2'!T540,'Estação 2'!T528,'Estação 2'!T516,'Estação 2'!T504,'Estação 2'!T492,'Estação 2'!T480,'Estação 2'!T468,'Estação 2'!T456,'Estação 2'!T444,'Estação 2'!T432,'Estação 2'!T420,'Estação 2'!T408,'Estação 2'!T396,'Estação 2'!T384,'Estação 2'!T372,'Estação 2'!T360,'Estação 2'!T348,'Estação 2'!T336,'Estação 2'!T324,'Estação 2'!T312,'Estação 2'!T300,'Estação 2'!T288,'Estação 2'!T276,'Estação 2'!T264,'Estação 2'!T252,'Estação 2'!T240,'Estação 2'!T228,'Estação 2'!T216,'Estação 2'!T204,'Estação 2'!T192,'Estação 2'!T180,'Estação 2'!T168,'Estação 2'!T156,'Estação 2'!T144,'Estação 2'!T132,'Estação 2'!T120,'Estação 2'!T108,'Estação 2'!T96,'Estação 2'!T84,'Estação 2'!T72,'Estação 2'!T60,'Estação 2'!T48,'Estação 2'!T36,'Estação 2'!T24,)</f>
        <v>2.5466666666666669</v>
      </c>
      <c r="L62" s="12">
        <f>AVERAGE('Estação 2'!U1636,'Estação 2'!U1624,'Estação 2'!U1603,'Estação 2'!U1598,'Estação 2'!U1585,'Estação 2'!U1576,'Estação 2'!U1566,'Estação 2'!U1564,'Estação 2'!U1540,'Estação 2'!U1528,'Estação 2'!U1516,'Estação 2'!U1504,'Estação 2'!U756,'Estação 2'!U744,'Estação 2'!U732,'Estação 2'!U720,'Estação 2'!U708,'Estação 2'!U696,'Estação 2'!U684,'Estação 2'!U672,'Estação 2'!U660,'Estação 2'!U648,'Estação 2'!U636,'Estação 2'!U624,'Estação 2'!U612,'Estação 2'!U600,'Estação 2'!U588,'Estação 2'!U576,'Estação 2'!U564,'Estação 2'!U552,'Estação 2'!U540,'Estação 2'!U528,'Estação 2'!U516,'Estação 2'!U504,'Estação 2'!U492,'Estação 2'!U480,'Estação 2'!U468,'Estação 2'!U456,'Estação 2'!U444,'Estação 2'!U432,'Estação 2'!U420,'Estação 2'!U408,'Estação 2'!U396,'Estação 2'!U384,'Estação 2'!U372,'Estação 2'!U360,'Estação 2'!U348,'Estação 2'!U336,'Estação 2'!U324,'Estação 2'!U312,'Estação 2'!U300,'Estação 2'!U288,'Estação 2'!U276,'Estação 2'!U264,'Estação 2'!U252,'Estação 2'!U240,'Estação 2'!U228,'Estação 2'!U216,'Estação 2'!U204,'Estação 2'!U192,'Estação 2'!U180,'Estação 2'!U168,'Estação 2'!U156,'Estação 2'!U144,'Estação 2'!U132,'Estação 2'!U120,'Estação 2'!U108,'Estação 2'!U96,'Estação 2'!U84,'Estação 2'!U72,'Estação 2'!U60,'Estação 2'!U48,'Estação 2'!U36,'Estação 2'!U24,)</f>
        <v>4.0293333333333328</v>
      </c>
      <c r="M62" s="12">
        <f>AVERAGE('Estação 2'!V1636,'Estação 2'!V1624,'Estação 2'!V1603,'Estação 2'!V1598,'Estação 2'!V1585,'Estação 2'!V1576,'Estação 2'!V1566,'Estação 2'!V1564,'Estação 2'!V1540,'Estação 2'!V1528,'Estação 2'!V1516,'Estação 2'!V1504,'Estação 2'!V756,'Estação 2'!V744,'Estação 2'!V732,'Estação 2'!V720,'Estação 2'!V708,'Estação 2'!V696,'Estação 2'!V684,'Estação 2'!V672,'Estação 2'!V660,'Estação 2'!V648,'Estação 2'!V636,'Estação 2'!V624,'Estação 2'!V612,'Estação 2'!V600,'Estação 2'!V588,'Estação 2'!V576,'Estação 2'!V564,'Estação 2'!V552,'Estação 2'!V540,'Estação 2'!V528,'Estação 2'!V516,'Estação 2'!V504,'Estação 2'!V492,'Estação 2'!V480,'Estação 2'!V468,'Estação 2'!V456,'Estação 2'!V444,'Estação 2'!V432,'Estação 2'!V420,'Estação 2'!V408,'Estação 2'!V396,'Estação 2'!V384,'Estação 2'!V372,'Estação 2'!V360,'Estação 2'!V348,'Estação 2'!V336,'Estação 2'!V324,'Estação 2'!V312,'Estação 2'!V300,'Estação 2'!V288,'Estação 2'!V276,'Estação 2'!V264,'Estação 2'!V252,'Estação 2'!V240,'Estação 2'!V228,'Estação 2'!V216,'Estação 2'!V204,'Estação 2'!V192,'Estação 2'!V180,'Estação 2'!V168,'Estação 2'!V156,'Estação 2'!V144,'Estação 2'!V132,'Estação 2'!V120,'Estação 2'!V108,'Estação 2'!V96,'Estação 2'!V84,'Estação 2'!V72,'Estação 2'!V60,'Estação 2'!V48,'Estação 2'!V36,'Estação 2'!V24,)</f>
        <v>2.5973333333333333</v>
      </c>
      <c r="N62" s="12">
        <f>AVERAGE('Estação 2'!W1636,'Estação 2'!W1624,'Estação 2'!W1603,'Estação 2'!W1598,'Estação 2'!W1585,'Estação 2'!W1576,'Estação 2'!W1566,'Estação 2'!W1564,'Estação 2'!W1540,'Estação 2'!W1528,'Estação 2'!W1516,'Estação 2'!W1504,'Estação 2'!W756,'Estação 2'!W744,'Estação 2'!W732,'Estação 2'!W720,'Estação 2'!W708,'Estação 2'!W696,'Estação 2'!W684,'Estação 2'!W672,'Estação 2'!W660,'Estação 2'!W648,'Estação 2'!W636,'Estação 2'!W624,'Estação 2'!W612,'Estação 2'!W600,'Estação 2'!W588,'Estação 2'!W576,'Estação 2'!W564,'Estação 2'!W552,'Estação 2'!W540,'Estação 2'!W528,'Estação 2'!W516,'Estação 2'!W504,'Estação 2'!W492,'Estação 2'!W480,'Estação 2'!W468,'Estação 2'!W456,'Estação 2'!W444,'Estação 2'!W432,'Estação 2'!W420,'Estação 2'!W408,'Estação 2'!W396,'Estação 2'!W384,'Estação 2'!W372,'Estação 2'!W360,'Estação 2'!W348,'Estação 2'!W336,'Estação 2'!W324,'Estação 2'!W312,'Estação 2'!W300,'Estação 2'!W288,'Estação 2'!W276,'Estação 2'!W264,'Estação 2'!W252,'Estação 2'!W240,'Estação 2'!W228,'Estação 2'!W216,'Estação 2'!W204,'Estação 2'!W192,'Estação 2'!W180,'Estação 2'!W168,'Estação 2'!W156,'Estação 2'!W144,'Estação 2'!W132,'Estação 2'!W120,'Estação 2'!W108,'Estação 2'!W96,'Estação 2'!W84,'Estação 2'!W72,'Estação 2'!W60,'Estação 2'!W48,'Estação 2'!W36,'Estação 2'!W24,)</f>
        <v>2.036</v>
      </c>
      <c r="O62" s="12">
        <f>AVERAGE('Estação 2'!X1636,'Estação 2'!X1624,'Estação 2'!X1603,'Estação 2'!X1598,'Estação 2'!X1585,'Estação 2'!X1576,'Estação 2'!X1566,'Estação 2'!X1564,'Estação 2'!X1540,'Estação 2'!X1528,'Estação 2'!X1516,'Estação 2'!X1504,'Estação 2'!X756,'Estação 2'!X744,'Estação 2'!X732,'Estação 2'!X720,'Estação 2'!X708,'Estação 2'!X696,'Estação 2'!X684,'Estação 2'!X672,'Estação 2'!X660,'Estação 2'!X648,'Estação 2'!X636,'Estação 2'!X624,'Estação 2'!X612,'Estação 2'!X600,'Estação 2'!X588,'Estação 2'!X576,'Estação 2'!X564,'Estação 2'!X552,'Estação 2'!X540,'Estação 2'!X528,'Estação 2'!X516,'Estação 2'!X504,'Estação 2'!X492,'Estação 2'!X480,'Estação 2'!X468,'Estação 2'!X456,'Estação 2'!X444,'Estação 2'!X432,'Estação 2'!X420,'Estação 2'!X408,'Estação 2'!X396,'Estação 2'!X384,'Estação 2'!X372,'Estação 2'!X360,'Estação 2'!X348,'Estação 2'!X336,'Estação 2'!X324,'Estação 2'!X312,'Estação 2'!X300,'Estação 2'!X288,'Estação 2'!X276,'Estação 2'!X264,'Estação 2'!X252,'Estação 2'!X240,'Estação 2'!X228,'Estação 2'!X216,'Estação 2'!X204,'Estação 2'!X192,'Estação 2'!X180,'Estação 2'!X168,'Estação 2'!X156,'Estação 2'!X144,'Estação 2'!X132,'Estação 2'!X120,'Estação 2'!X108,'Estação 2'!X96,'Estação 2'!X84,'Estação 2'!X72,'Estação 2'!X60,'Estação 2'!X48,'Estação 2'!X36,'Estação 2'!X24,)</f>
        <v>5.0759999999999987</v>
      </c>
      <c r="P62" s="12">
        <f>AVERAGE('Estação 2'!Y1636,'Estação 2'!Y1624,'Estação 2'!Y1603,'Estação 2'!Y1598,'Estação 2'!Y1585,'Estação 2'!Y1576,'Estação 2'!Y1566,'Estação 2'!Y1564,'Estação 2'!Y1540,'Estação 2'!Y1528,'Estação 2'!Y1516,'Estação 2'!Y1504,'Estação 2'!Y756,'Estação 2'!Y744,'Estação 2'!Y732,'Estação 2'!Y720,'Estação 2'!Y708,'Estação 2'!Y696,'Estação 2'!Y684,'Estação 2'!Y672,'Estação 2'!Y660,'Estação 2'!Y648,'Estação 2'!Y636,'Estação 2'!Y624,'Estação 2'!Y612,'Estação 2'!Y600,'Estação 2'!Y588,'Estação 2'!Y576,'Estação 2'!Y564,'Estação 2'!Y552,'Estação 2'!Y540,'Estação 2'!Y528,'Estação 2'!Y516,'Estação 2'!Y504,'Estação 2'!Y492,'Estação 2'!Y480,'Estação 2'!Y468,'Estação 2'!Y456,'Estação 2'!Y444,'Estação 2'!Y432,'Estação 2'!Y420,'Estação 2'!Y408,'Estação 2'!Y396,'Estação 2'!Y384,'Estação 2'!Y372,'Estação 2'!Y360,'Estação 2'!Y348,'Estação 2'!Y336,'Estação 2'!Y324,'Estação 2'!Y312,'Estação 2'!Y300,'Estação 2'!Y288,'Estação 2'!Y276,'Estação 2'!Y264,'Estação 2'!Y252,'Estação 2'!Y240,'Estação 2'!Y228,'Estação 2'!Y216,'Estação 2'!Y204,'Estação 2'!Y192,'Estação 2'!Y180,'Estação 2'!Y168,'Estação 2'!Y156,'Estação 2'!Y144,'Estação 2'!Y132,'Estação 2'!Y120,'Estação 2'!Y108,'Estação 2'!Y96,'Estação 2'!Y84,'Estação 2'!Y72,'Estação 2'!Y60,'Estação 2'!Y48,'Estação 2'!Y36,'Estação 2'!Y24,)</f>
        <v>1.5746666666666667</v>
      </c>
      <c r="Q62" s="12">
        <f>AVERAGE('Estação 2'!Z1636,'Estação 2'!Z1624,'Estação 2'!Z1603,'Estação 2'!Z1598,'Estação 2'!Z1585,'Estação 2'!Z1576,'Estação 2'!Z1566,'Estação 2'!Z1564,'Estação 2'!Z1540,'Estação 2'!Z1528,'Estação 2'!Z1516,'Estação 2'!Z1504,'Estação 2'!Z756,'Estação 2'!Z744,'Estação 2'!Z732,'Estação 2'!Z720,'Estação 2'!Z708,'Estação 2'!Z696,'Estação 2'!Z684,'Estação 2'!Z672,'Estação 2'!Z660,'Estação 2'!Z648,'Estação 2'!Z636,'Estação 2'!Z624,'Estação 2'!Z612,'Estação 2'!Z600,'Estação 2'!Z588,'Estação 2'!Z576,'Estação 2'!Z564,'Estação 2'!Z552,'Estação 2'!Z540,'Estação 2'!Z528,'Estação 2'!Z516,'Estação 2'!Z504,'Estação 2'!Z492,'Estação 2'!Z480,'Estação 2'!Z468,'Estação 2'!Z456,'Estação 2'!Z444,'Estação 2'!Z432,'Estação 2'!Z420,'Estação 2'!Z408,'Estação 2'!Z396,'Estação 2'!Z384,'Estação 2'!Z372,'Estação 2'!Z360,'Estação 2'!Z348,'Estação 2'!Z336,'Estação 2'!Z324,'Estação 2'!Z312,'Estação 2'!Z300,'Estação 2'!Z288,'Estação 2'!Z276,'Estação 2'!Z264,'Estação 2'!Z252,'Estação 2'!Z240,'Estação 2'!Z228,'Estação 2'!Z216,'Estação 2'!Z204,'Estação 2'!Z192,'Estação 2'!Z180,'Estação 2'!Z168,'Estação 2'!Z156,'Estação 2'!Z144,'Estação 2'!Z132,'Estação 2'!Z120,'Estação 2'!Z108,'Estação 2'!Z96,'Estação 2'!Z84,'Estação 2'!Z72,'Estação 2'!Z60,'Estação 2'!Z48,'Estação 2'!Z36,'Estação 2'!Z24,)</f>
        <v>2.6573333333333333</v>
      </c>
      <c r="R62" s="12">
        <f>AVERAGE('Estação 2'!AA1636,'Estação 2'!AA1624,'Estação 2'!AA1603,'Estação 2'!AA1598,'Estação 2'!AA1585,'Estação 2'!AA1576,'Estação 2'!AA1566,'Estação 2'!AA1564,'Estação 2'!AA1540,'Estação 2'!AA1528,'Estação 2'!AA1516,'Estação 2'!AA1504,'Estação 2'!AA756,'Estação 2'!AA744,'Estação 2'!AA732,'Estação 2'!AA720,'Estação 2'!AA708,'Estação 2'!AA696,'Estação 2'!AA684,'Estação 2'!AA672,'Estação 2'!AA660,'Estação 2'!AA648,'Estação 2'!AA636,'Estação 2'!AA624,'Estação 2'!AA612,'Estação 2'!AA600,'Estação 2'!AA588,'Estação 2'!AA576,'Estação 2'!AA564,'Estação 2'!AA552,'Estação 2'!AA540,'Estação 2'!AA528,'Estação 2'!AA516,'Estação 2'!AA504,'Estação 2'!AA492,'Estação 2'!AA480,'Estação 2'!AA468,'Estação 2'!AA456,'Estação 2'!AA444,'Estação 2'!AA432,'Estação 2'!AA420,'Estação 2'!AA408,'Estação 2'!AA396,'Estação 2'!AA384,'Estação 2'!AA372,'Estação 2'!AA360,'Estação 2'!AA348,'Estação 2'!AA336,'Estação 2'!AA324,'Estação 2'!AA312,'Estação 2'!AA300,'Estação 2'!AA288,'Estação 2'!AA276,'Estação 2'!AA264,'Estação 2'!AA252,'Estação 2'!AA240,'Estação 2'!AA228,'Estação 2'!AA216,'Estação 2'!AA204,'Estação 2'!AA192,'Estação 2'!AA180,'Estação 2'!AA168,'Estação 2'!AA156,'Estação 2'!AA144,'Estação 2'!AA132,'Estação 2'!AA120,'Estação 2'!AA108,'Estação 2'!AA96,'Estação 2'!AA84,'Estação 2'!AA72,'Estação 2'!AA60,'Estação 2'!AA48,'Estação 2'!AA36,'Estação 2'!AA24,)</f>
        <v>3.9626666666666672</v>
      </c>
      <c r="S62" s="12">
        <f>AVERAGE('Estação 2'!AB1636,'Estação 2'!AB1624,'Estação 2'!AB1603,'Estação 2'!AB1598,'Estação 2'!AB1585,'Estação 2'!AB1576,'Estação 2'!AB1566,'Estação 2'!AB1564,'Estação 2'!AB1540,'Estação 2'!AB1528,'Estação 2'!AB1516,'Estação 2'!AB1504,'Estação 2'!AB756,'Estação 2'!AB744,'Estação 2'!AB732,'Estação 2'!AB720,'Estação 2'!AB708,'Estação 2'!AB696,'Estação 2'!AB684,'Estação 2'!AB672,'Estação 2'!AB660,'Estação 2'!AB648,'Estação 2'!AB636,'Estação 2'!AB624,'Estação 2'!AB612,'Estação 2'!AB600,'Estação 2'!AB588,'Estação 2'!AB576,'Estação 2'!AB564,'Estação 2'!AB552,'Estação 2'!AB540,'Estação 2'!AB528,'Estação 2'!AB516,'Estação 2'!AB504,'Estação 2'!AB492,'Estação 2'!AB480,'Estação 2'!AB468,'Estação 2'!AB456,'Estação 2'!AB444,'Estação 2'!AB432,'Estação 2'!AB420,'Estação 2'!AB408,'Estação 2'!AB396,'Estação 2'!AB384,'Estação 2'!AB372,'Estação 2'!AB360,'Estação 2'!AB348,'Estação 2'!AB336,'Estação 2'!AB324,'Estação 2'!AB312,'Estação 2'!AB300,'Estação 2'!AB288,'Estação 2'!AB276,'Estação 2'!AB264,'Estação 2'!AB252,'Estação 2'!AB240,'Estação 2'!AB228,'Estação 2'!AB216,'Estação 2'!AB204,'Estação 2'!AB192,'Estação 2'!AB180,'Estação 2'!AB168,'Estação 2'!AB156,'Estação 2'!AB144,'Estação 2'!AB132,'Estação 2'!AB120,'Estação 2'!AB108,'Estação 2'!AB96,'Estação 2'!AB84,'Estação 2'!AB72,'Estação 2'!AB60,'Estação 2'!AB48,'Estação 2'!AB36,'Estação 2'!AB24,)</f>
        <v>1.7546666666666662</v>
      </c>
      <c r="T62" s="12">
        <f>AVERAGE('Estação 2'!AC1636,'Estação 2'!AC1624,'Estação 2'!AC1603,'Estação 2'!AC1598,'Estação 2'!AC1585,'Estação 2'!AC1576,'Estação 2'!AC1566,'Estação 2'!AC1564,'Estação 2'!AC1540,'Estação 2'!AC1528,'Estação 2'!AC1516,'Estação 2'!AC1504,'Estação 2'!AC756,'Estação 2'!AC744,'Estação 2'!AC732,'Estação 2'!AC720,'Estação 2'!AC708,'Estação 2'!AC696,'Estação 2'!AC684,'Estação 2'!AC672,'Estação 2'!AC660,'Estação 2'!AC648,'Estação 2'!AC636,'Estação 2'!AC624,'Estação 2'!AC612,'Estação 2'!AC600,'Estação 2'!AC588,'Estação 2'!AC576,'Estação 2'!AC564,'Estação 2'!AC552,'Estação 2'!AC540,'Estação 2'!AC528,'Estação 2'!AC516,'Estação 2'!AC504,'Estação 2'!AC492,'Estação 2'!AC480,'Estação 2'!AC468,'Estação 2'!AC456,'Estação 2'!AC444,'Estação 2'!AC432,'Estação 2'!AC420,'Estação 2'!AC408,'Estação 2'!AC396,'Estação 2'!AC384,'Estação 2'!AC372,'Estação 2'!AC360,'Estação 2'!AC348,'Estação 2'!AC336,'Estação 2'!AC324,'Estação 2'!AC312,'Estação 2'!AC300,'Estação 2'!AC288,'Estação 2'!AC276,'Estação 2'!AC264,'Estação 2'!AC252,'Estação 2'!AC240,'Estação 2'!AC228,'Estação 2'!AC216,'Estação 2'!AC204,'Estação 2'!AC192,'Estação 2'!AC180,'Estação 2'!AC168,'Estação 2'!AC156,'Estação 2'!AC144,'Estação 2'!AC132,'Estação 2'!AC120,'Estação 2'!AC108,'Estação 2'!AC96,'Estação 2'!AC84,'Estação 2'!AC72,'Estação 2'!AC60,'Estação 2'!AC48,'Estação 2'!AC36,'Estação 2'!AC24,)</f>
        <v>2.3959999999999986</v>
      </c>
      <c r="U62" s="12">
        <f>AVERAGE('Estação 2'!AD1636,'Estação 2'!AD1624,'Estação 2'!AD1603,'Estação 2'!AD1598,'Estação 2'!AD1585,'Estação 2'!AD1576,'Estação 2'!AD1566,'Estação 2'!AD1564,'Estação 2'!AD1540,'Estação 2'!AD1528,'Estação 2'!AD1516,'Estação 2'!AD1504,'Estação 2'!AD756,'Estação 2'!AD744,'Estação 2'!AD732,'Estação 2'!AD720,'Estação 2'!AD708,'Estação 2'!AD696,'Estação 2'!AD684,'Estação 2'!AD672,'Estação 2'!AD660,'Estação 2'!AD648,'Estação 2'!AD636,'Estação 2'!AD624,'Estação 2'!AD612,'Estação 2'!AD600,'Estação 2'!AD588,'Estação 2'!AD576,'Estação 2'!AD564,'Estação 2'!AD552,'Estação 2'!AD540,'Estação 2'!AD528,'Estação 2'!AD516,'Estação 2'!AD504,'Estação 2'!AD492,'Estação 2'!AD480,'Estação 2'!AD468,'Estação 2'!AD456,'Estação 2'!AD444,'Estação 2'!AD432,'Estação 2'!AD420,'Estação 2'!AD408,'Estação 2'!AD396,'Estação 2'!AD384,'Estação 2'!AD372,'Estação 2'!AD360,'Estação 2'!AD348,'Estação 2'!AD336,'Estação 2'!AD324,'Estação 2'!AD312,'Estação 2'!AD300,'Estação 2'!AD288,'Estação 2'!AD276,'Estação 2'!AD264,'Estação 2'!AD252,'Estação 2'!AD240,'Estação 2'!AD228,'Estação 2'!AD216,'Estação 2'!AD204,'Estação 2'!AD192,'Estação 2'!AD180,'Estação 2'!AD168,'Estação 2'!AD156,'Estação 2'!AD144,'Estação 2'!AD132,'Estação 2'!AD120,'Estação 2'!AD108,'Estação 2'!AD96,'Estação 2'!AD84,'Estação 2'!AD72,'Estação 2'!AD60,'Estação 2'!AD48,'Estação 2'!AD36,'Estação 2'!AD24,)</f>
        <v>3.126666666666666</v>
      </c>
      <c r="V62" s="12">
        <f>AVERAGE('Estação 2'!AE1636,'Estação 2'!AE1624,'Estação 2'!AE1603,'Estação 2'!AE1598,'Estação 2'!AE1585,'Estação 2'!AE1576,'Estação 2'!AE1566,'Estação 2'!AE1564,'Estação 2'!AE1540,'Estação 2'!AE1528,'Estação 2'!AE1516,'Estação 2'!AE1504,'Estação 2'!AE756,'Estação 2'!AE744,'Estação 2'!AE732,'Estação 2'!AE720,'Estação 2'!AE708,'Estação 2'!AE696,'Estação 2'!AE684,'Estação 2'!AE672,'Estação 2'!AE660,'Estação 2'!AE648,'Estação 2'!AE636,'Estação 2'!AE624,'Estação 2'!AE612,'Estação 2'!AE600,'Estação 2'!AE588,'Estação 2'!AE576,'Estação 2'!AE564,'Estação 2'!AE552,'Estação 2'!AE540,'Estação 2'!AE528,'Estação 2'!AE516,'Estação 2'!AE504,'Estação 2'!AE492,'Estação 2'!AE480,'Estação 2'!AE468,'Estação 2'!AE456,'Estação 2'!AE444,'Estação 2'!AE432,'Estação 2'!AE420,'Estação 2'!AE408,'Estação 2'!AE396,'Estação 2'!AE384,'Estação 2'!AE372,'Estação 2'!AE360,'Estação 2'!AE348,'Estação 2'!AE336,'Estação 2'!AE324,'Estação 2'!AE312,'Estação 2'!AE300,'Estação 2'!AE288,'Estação 2'!AE276,'Estação 2'!AE264,'Estação 2'!AE252,'Estação 2'!AE240,'Estação 2'!AE228,'Estação 2'!AE216,'Estação 2'!AE204,'Estação 2'!AE192,'Estação 2'!AE180,'Estação 2'!AE168,'Estação 2'!AE156,'Estação 2'!AE144,'Estação 2'!AE132,'Estação 2'!AE120,'Estação 2'!AE108,'Estação 2'!AE96,'Estação 2'!AE84,'Estação 2'!AE72,'Estação 2'!AE60,'Estação 2'!AE48,'Estação 2'!AE36,'Estação 2'!AE24,)</f>
        <v>2.5333333333333332</v>
      </c>
      <c r="W62" s="12">
        <f>AVERAGE('Estação 2'!AF1636,'Estação 2'!AF1624,'Estação 2'!AF1603,'Estação 2'!AF1598,'Estação 2'!AF1585,'Estação 2'!AF1576,'Estação 2'!AF1566,'Estação 2'!AF1564,'Estação 2'!AF1540,'Estação 2'!AF1528,'Estação 2'!AF1516,'Estação 2'!AF1504,'Estação 2'!AF756,'Estação 2'!AF744,'Estação 2'!AF732,'Estação 2'!AF720,'Estação 2'!AF708,'Estação 2'!AF696,'Estação 2'!AF684,'Estação 2'!AF672,'Estação 2'!AF660,'Estação 2'!AF648,'Estação 2'!AF636,'Estação 2'!AF624,'Estação 2'!AF612,'Estação 2'!AF600,'Estação 2'!AF588,'Estação 2'!AF576,'Estação 2'!AF564,'Estação 2'!AF552,'Estação 2'!AF540,'Estação 2'!AF528,'Estação 2'!AF516,'Estação 2'!AF504,'Estação 2'!AF492,'Estação 2'!AF480,'Estação 2'!AF468,'Estação 2'!AF456,'Estação 2'!AF444,'Estação 2'!AF432,'Estação 2'!AF420,'Estação 2'!AF408,'Estação 2'!AF396,'Estação 2'!AF384,'Estação 2'!AF372,'Estação 2'!AF360,'Estação 2'!AF348,'Estação 2'!AF336,'Estação 2'!AF324,'Estação 2'!AF312,'Estação 2'!AF300,'Estação 2'!AF288,'Estação 2'!AF276,'Estação 2'!AF264,'Estação 2'!AF252,'Estação 2'!AF240,'Estação 2'!AF228,'Estação 2'!AF216,'Estação 2'!AF204,'Estação 2'!AF192,'Estação 2'!AF180,'Estação 2'!AF168,'Estação 2'!AF156,'Estação 2'!AF144,'Estação 2'!AF132,'Estação 2'!AF120,'Estação 2'!AF108,'Estação 2'!AF96,'Estação 2'!AF84,'Estação 2'!AF72,'Estação 2'!AF60,'Estação 2'!AF48,'Estação 2'!AF36,'Estação 2'!AF24,)</f>
        <v>4.8346666666666662</v>
      </c>
      <c r="X62" s="12">
        <f>AVERAGE('Estação 2'!AG1636,'Estação 2'!AG1624,'Estação 2'!AG1603,'Estação 2'!AG1598,'Estação 2'!AG1585,'Estação 2'!AG1576,'Estação 2'!AG1566,'Estação 2'!AG1564,'Estação 2'!AG1540,'Estação 2'!AG1528,'Estação 2'!AG1516,'Estação 2'!AG1504,'Estação 2'!AG756,'Estação 2'!AG744,'Estação 2'!AG732,'Estação 2'!AG720,'Estação 2'!AG708,'Estação 2'!AG696,'Estação 2'!AG684,'Estação 2'!AG672,'Estação 2'!AG660,'Estação 2'!AG648,'Estação 2'!AG636,'Estação 2'!AG624,'Estação 2'!AG612,'Estação 2'!AG600,'Estação 2'!AG588,'Estação 2'!AG576,'Estação 2'!AG564,'Estação 2'!AG552,'Estação 2'!AG540,'Estação 2'!AG528,'Estação 2'!AG516,'Estação 2'!AG504,'Estação 2'!AG492,'Estação 2'!AG480,'Estação 2'!AG468,'Estação 2'!AG456,'Estação 2'!AG444,'Estação 2'!AG432,'Estação 2'!AG420,'Estação 2'!AG408,'Estação 2'!AG396,'Estação 2'!AG384,'Estação 2'!AG372,'Estação 2'!AG360,'Estação 2'!AG348,'Estação 2'!AG336,'Estação 2'!AG324,'Estação 2'!AG312,'Estação 2'!AG300,'Estação 2'!AG288,'Estação 2'!AG276,'Estação 2'!AG264,'Estação 2'!AG252,'Estação 2'!AG240,'Estação 2'!AG228,'Estação 2'!AG216,'Estação 2'!AG204,'Estação 2'!AG192,'Estação 2'!AG180,'Estação 2'!AG168,'Estação 2'!AG156,'Estação 2'!AG144,'Estação 2'!AG132,'Estação 2'!AG120,'Estação 2'!AG108,'Estação 2'!AG96,'Estação 2'!AG84,'Estação 2'!AG72,'Estação 2'!AG60,'Estação 2'!AG48,'Estação 2'!AG36,'Estação 2'!AG24,)</f>
        <v>5.902666666666665</v>
      </c>
      <c r="Y62" s="12">
        <f>AVERAGE('Estação 2'!AH1636,'Estação 2'!AH1624,'Estação 2'!AH1603,'Estação 2'!AH1598,'Estação 2'!AH1585,'Estação 2'!AH1576,'Estação 2'!AH1566,'Estação 2'!AH1564,'Estação 2'!AH1540,'Estação 2'!AH1528,'Estação 2'!AH1516,'Estação 2'!AH1504,'Estação 2'!AH756,'Estação 2'!AH744,'Estação 2'!AH732,'Estação 2'!AH720,'Estação 2'!AH708,'Estação 2'!AH696,'Estação 2'!AH684,'Estação 2'!AH672,'Estação 2'!AH660,'Estação 2'!AH648,'Estação 2'!AH636,'Estação 2'!AH624,'Estação 2'!AH612,'Estação 2'!AH600,'Estação 2'!AH588,'Estação 2'!AH576,'Estação 2'!AH564,'Estação 2'!AH552,'Estação 2'!AH540,'Estação 2'!AH528,'Estação 2'!AH516,'Estação 2'!AH504,'Estação 2'!AH492,'Estação 2'!AH480,'Estação 2'!AH468,'Estação 2'!AH456,'Estação 2'!AH444,'Estação 2'!AH432,'Estação 2'!AH420,'Estação 2'!AH408,'Estação 2'!AH396,'Estação 2'!AH384,'Estação 2'!AH372,'Estação 2'!AH360,'Estação 2'!AH348,'Estação 2'!AH336,'Estação 2'!AH324,'Estação 2'!AH312,'Estação 2'!AH300,'Estação 2'!AH288,'Estação 2'!AH276,'Estação 2'!AH264,'Estação 2'!AH252,'Estação 2'!AH240,'Estação 2'!AH228,'Estação 2'!AH216,'Estação 2'!AH204,'Estação 2'!AH192,'Estação 2'!AH180,'Estação 2'!AH168,'Estação 2'!AH156,'Estação 2'!AH144,'Estação 2'!AH132,'Estação 2'!AH120,'Estação 2'!AH108,'Estação 2'!AH96,'Estação 2'!AH84,'Estação 2'!AH72,'Estação 2'!AH60,'Estação 2'!AH48,'Estação 2'!AH36,'Estação 2'!AH24,)</f>
        <v>2.2199999999999998</v>
      </c>
      <c r="Z62" s="12">
        <f>AVERAGE('Estação 2'!AI1636,'Estação 2'!AI1624,'Estação 2'!AI1603,'Estação 2'!AI1598,'Estação 2'!AI1585,'Estação 2'!AI1576,'Estação 2'!AI1566,'Estação 2'!AI1564,'Estação 2'!AI1540,'Estação 2'!AI1528,'Estação 2'!AI1516,'Estação 2'!AI1504,'Estação 2'!AI756,'Estação 2'!AI744,'Estação 2'!AI732,'Estação 2'!AI720,'Estação 2'!AI708,'Estação 2'!AI696,'Estação 2'!AI684,'Estação 2'!AI672,'Estação 2'!AI660,'Estação 2'!AI648,'Estação 2'!AI636,'Estação 2'!AI624,'Estação 2'!AI612,'Estação 2'!AI600,'Estação 2'!AI588,'Estação 2'!AI576,'Estação 2'!AI564,'Estação 2'!AI552,'Estação 2'!AI540,'Estação 2'!AI528,'Estação 2'!AI516,'Estação 2'!AI504,'Estação 2'!AI492,'Estação 2'!AI480,'Estação 2'!AI468,'Estação 2'!AI456,'Estação 2'!AI444,'Estação 2'!AI432,'Estação 2'!AI420,'Estação 2'!AI408,'Estação 2'!AI396,'Estação 2'!AI384,'Estação 2'!AI372,'Estação 2'!AI360,'Estação 2'!AI348,'Estação 2'!AI336,'Estação 2'!AI324,'Estação 2'!AI312,'Estação 2'!AI300,'Estação 2'!AI288,'Estação 2'!AI276,'Estação 2'!AI264,'Estação 2'!AI252,'Estação 2'!AI240,'Estação 2'!AI228,'Estação 2'!AI216,'Estação 2'!AI204,'Estação 2'!AI192,'Estação 2'!AI180,'Estação 2'!AI168,'Estação 2'!AI156,'Estação 2'!AI144,'Estação 2'!AI132,'Estação 2'!AI120,'Estação 2'!AI108,'Estação 2'!AI96,'Estação 2'!AI84,'Estação 2'!AI72,'Estação 2'!AI60,'Estação 2'!AI48,'Estação 2'!AI36,'Estação 2'!AI24,)</f>
        <v>2.6506666666666669</v>
      </c>
      <c r="AA62" s="12">
        <f>AVERAGE('Estação 2'!AJ1636,'Estação 2'!AJ1624,'Estação 2'!AJ1603,'Estação 2'!AJ1598,'Estação 2'!AJ1585,'Estação 2'!AJ1576,'Estação 2'!AJ1566,'Estação 2'!AJ1564,'Estação 2'!AJ1540,'Estação 2'!AJ1528,'Estação 2'!AJ1516,'Estação 2'!AJ1504,'Estação 2'!AJ756,'Estação 2'!AJ744,'Estação 2'!AJ732,'Estação 2'!AJ720,'Estação 2'!AJ708,'Estação 2'!AJ696,'Estação 2'!AJ684,'Estação 2'!AJ672,'Estação 2'!AJ660,'Estação 2'!AJ648,'Estação 2'!AJ636,'Estação 2'!AJ624,'Estação 2'!AJ612,'Estação 2'!AJ600,'Estação 2'!AJ588,'Estação 2'!AJ576,'Estação 2'!AJ564,'Estação 2'!AJ552,'Estação 2'!AJ540,'Estação 2'!AJ528,'Estação 2'!AJ516,'Estação 2'!AJ504,'Estação 2'!AJ492,'Estação 2'!AJ480,'Estação 2'!AJ468,'Estação 2'!AJ456,'Estação 2'!AJ444,'Estação 2'!AJ432,'Estação 2'!AJ420,'Estação 2'!AJ408,'Estação 2'!AJ396,'Estação 2'!AJ384,'Estação 2'!AJ372,'Estação 2'!AJ360,'Estação 2'!AJ348,'Estação 2'!AJ336,'Estação 2'!AJ324,'Estação 2'!AJ312,'Estação 2'!AJ300,'Estação 2'!AJ288,'Estação 2'!AJ276,'Estação 2'!AJ264,'Estação 2'!AJ252,'Estação 2'!AJ240,'Estação 2'!AJ228,'Estação 2'!AJ216,'Estação 2'!AJ204,'Estação 2'!AJ192,'Estação 2'!AJ180,'Estação 2'!AJ168,'Estação 2'!AJ156,'Estação 2'!AJ144,'Estação 2'!AJ132,'Estação 2'!AJ120,'Estação 2'!AJ108,'Estação 2'!AJ96,'Estação 2'!AJ84,'Estação 2'!AJ72,'Estação 2'!AJ60,'Estação 2'!AJ48,'Estação 2'!AJ36,'Estação 2'!AJ24,)</f>
        <v>2.6826666666666665</v>
      </c>
      <c r="AB62" s="12">
        <f>AVERAGE('Estação 2'!AK1636,'Estação 2'!AK1624,'Estação 2'!AK1603,'Estação 2'!AK1598,'Estação 2'!AK1585,'Estação 2'!AK1576,'Estação 2'!AK1566,'Estação 2'!AK1564,'Estação 2'!AK1540,'Estação 2'!AK1528,'Estação 2'!AK1516,'Estação 2'!AK1504,'Estação 2'!AK756,'Estação 2'!AK744,'Estação 2'!AK732,'Estação 2'!AK720,'Estação 2'!AK708,'Estação 2'!AK696,'Estação 2'!AK684,'Estação 2'!AK672,'Estação 2'!AK660,'Estação 2'!AK648,'Estação 2'!AK636,'Estação 2'!AK624,'Estação 2'!AK612,'Estação 2'!AK600,'Estação 2'!AK588,'Estação 2'!AK576,'Estação 2'!AK564,'Estação 2'!AK552,'Estação 2'!AK540,'Estação 2'!AK528,'Estação 2'!AK516,'Estação 2'!AK504,'Estação 2'!AK492,'Estação 2'!AK480,'Estação 2'!AK468,'Estação 2'!AK456,'Estação 2'!AK444,'Estação 2'!AK432,'Estação 2'!AK420,'Estação 2'!AK408,'Estação 2'!AK396,'Estação 2'!AK384,'Estação 2'!AK372,'Estação 2'!AK360,'Estação 2'!AK348,'Estação 2'!AK336,'Estação 2'!AK324,'Estação 2'!AK312,'Estação 2'!AK300,'Estação 2'!AK288,'Estação 2'!AK276,'Estação 2'!AK264,'Estação 2'!AK252,'Estação 2'!AK240,'Estação 2'!AK228,'Estação 2'!AK216,'Estação 2'!AK204,'Estação 2'!AK192,'Estação 2'!AK180,'Estação 2'!AK168,'Estação 2'!AK156,'Estação 2'!AK144,'Estação 2'!AK132,'Estação 2'!AK120,'Estação 2'!AK108,'Estação 2'!AK96,'Estação 2'!AK84,'Estação 2'!AK72,'Estação 2'!AK60,'Estação 2'!AK48,'Estação 2'!AK36,'Estação 2'!AK24,)</f>
        <v>3.899999999999999</v>
      </c>
      <c r="AC62" s="12">
        <f>AVERAGE('Estação 2'!AL1636,'Estação 2'!AL1624,'Estação 2'!AL1603,'Estação 2'!AL1598,'Estação 2'!AL1585,'Estação 2'!AL1576,'Estação 2'!AL1566,'Estação 2'!AL1564,'Estação 2'!AL1540,'Estação 2'!AL1528,'Estação 2'!AL1516,'Estação 2'!AL1504,'Estação 2'!AL756,'Estação 2'!AL744,'Estação 2'!AL732,'Estação 2'!AL720,'Estação 2'!AL708,'Estação 2'!AL696,'Estação 2'!AL684,'Estação 2'!AL672,'Estação 2'!AL660,'Estação 2'!AL648,'Estação 2'!AL636,'Estação 2'!AL624,'Estação 2'!AL612,'Estação 2'!AL600,'Estação 2'!AL588,'Estação 2'!AL576,'Estação 2'!AL564,'Estação 2'!AL552,'Estação 2'!AL540,'Estação 2'!AL528,'Estação 2'!AL516,'Estação 2'!AL504,'Estação 2'!AL492,'Estação 2'!AL480,'Estação 2'!AL468,'Estação 2'!AL456,'Estação 2'!AL444,'Estação 2'!AL432,'Estação 2'!AL420,'Estação 2'!AL408,'Estação 2'!AL396,'Estação 2'!AL384,'Estação 2'!AL372,'Estação 2'!AL360,'Estação 2'!AL348,'Estação 2'!AL336,'Estação 2'!AL324,'Estação 2'!AL312,'Estação 2'!AL300,'Estação 2'!AL288,'Estação 2'!AL276,'Estação 2'!AL264,'Estação 2'!AL252,'Estação 2'!AL240,'Estação 2'!AL228,'Estação 2'!AL216,'Estação 2'!AL204,'Estação 2'!AL192,'Estação 2'!AL180,'Estação 2'!AL168,'Estação 2'!AL156,'Estação 2'!AL144,'Estação 2'!AL132,'Estação 2'!AL120,'Estação 2'!AL108,'Estação 2'!AL96,'Estação 2'!AL84,'Estação 2'!AL72,'Estação 2'!AL60,'Estação 2'!AL48,'Estação 2'!AL36,'Estação 2'!AL24,)</f>
        <v>4.4639999999999995</v>
      </c>
      <c r="AD62" s="12">
        <f>AVERAGE('Estação 2'!AM1636,'Estação 2'!AM1624,'Estação 2'!AM1603,'Estação 2'!AM1598,'Estação 2'!AM1585,'Estação 2'!AM1576,'Estação 2'!AM1566,'Estação 2'!AM1564,'Estação 2'!AM1540,'Estação 2'!AM1528,'Estação 2'!AM1516,'Estação 2'!AM1504,'Estação 2'!AM756,'Estação 2'!AM744,'Estação 2'!AM732,'Estação 2'!AM720,'Estação 2'!AM708,'Estação 2'!AM696,'Estação 2'!AM684,'Estação 2'!AM672,'Estação 2'!AM660,'Estação 2'!AM648,'Estação 2'!AM636,'Estação 2'!AM624,'Estação 2'!AM612,'Estação 2'!AM600,'Estação 2'!AM588,'Estação 2'!AM576,'Estação 2'!AM564,'Estação 2'!AM552,'Estação 2'!AM540,'Estação 2'!AM528,'Estação 2'!AM516,'Estação 2'!AM504,'Estação 2'!AM492,'Estação 2'!AM480,'Estação 2'!AM468,'Estação 2'!AM456,'Estação 2'!AM444,'Estação 2'!AM432,'Estação 2'!AM420,'Estação 2'!AM408,'Estação 2'!AM396,'Estação 2'!AM384,'Estação 2'!AM372,'Estação 2'!AM360,'Estação 2'!AM348,'Estação 2'!AM336,'Estação 2'!AM324,'Estação 2'!AM312,'Estação 2'!AM300,'Estação 2'!AM288,'Estação 2'!AM276,'Estação 2'!AM264,'Estação 2'!AM252,'Estação 2'!AM240,'Estação 2'!AM228,'Estação 2'!AM216,'Estação 2'!AM204,'Estação 2'!AM192,'Estação 2'!AM180,'Estação 2'!AM168,'Estação 2'!AM156,'Estação 2'!AM144,'Estação 2'!AM132,'Estação 2'!AM120,'Estação 2'!AM108,'Estação 2'!AM96,'Estação 2'!AM84,'Estação 2'!AM72,'Estação 2'!AM60,'Estação 2'!AM48,'Estação 2'!AM36,'Estação 2'!AM24,)</f>
        <v>2.809333333333333</v>
      </c>
      <c r="AE62" s="12">
        <f>AVERAGE('Estação 2'!AN1636,'Estação 2'!AN1624,'Estação 2'!AN1603,'Estação 2'!AN1598,'Estação 2'!AN1585,'Estação 2'!AN1576,'Estação 2'!AN1566,'Estação 2'!AN1564,'Estação 2'!AN1540,'Estação 2'!AN1528,'Estação 2'!AN1516,'Estação 2'!AN1504,'Estação 2'!AN756,'Estação 2'!AN744,'Estação 2'!AN732,'Estação 2'!AN720,'Estação 2'!AN708,'Estação 2'!AN696,'Estação 2'!AN684,'Estação 2'!AN672,'Estação 2'!AN660,'Estação 2'!AN648,'Estação 2'!AN636,'Estação 2'!AN624,'Estação 2'!AN612,'Estação 2'!AN600,'Estação 2'!AN588,'Estação 2'!AN576,'Estação 2'!AN564,'Estação 2'!AN552,'Estação 2'!AN540,'Estação 2'!AN528,'Estação 2'!AN516,'Estação 2'!AN504,'Estação 2'!AN492,'Estação 2'!AN480,'Estação 2'!AN468,'Estação 2'!AN456,'Estação 2'!AN444,'Estação 2'!AN432,'Estação 2'!AN420,'Estação 2'!AN408,'Estação 2'!AN396,'Estação 2'!AN384,'Estação 2'!AN372,'Estação 2'!AN360,'Estação 2'!AN348,'Estação 2'!AN336,'Estação 2'!AN324,'Estação 2'!AN312,'Estação 2'!AN300,'Estação 2'!AN288,'Estação 2'!AN276,'Estação 2'!AN264,'Estação 2'!AN252,'Estação 2'!AN240,'Estação 2'!AN228,'Estação 2'!AN216,'Estação 2'!AN204,'Estação 2'!AN192,'Estação 2'!AN180,'Estação 2'!AN168,'Estação 2'!AN156,'Estação 2'!AN144,'Estação 2'!AN132,'Estação 2'!AN120,'Estação 2'!AN108,'Estação 2'!AN96,'Estação 2'!AN84,'Estação 2'!AN72,'Estação 2'!AN60,'Estação 2'!AN48,'Estação 2'!AN36,'Estação 2'!AN24,)</f>
        <v>3.690666666666667</v>
      </c>
      <c r="AF62" s="12">
        <f>AVERAGE('Estação 2'!AO1636,'Estação 2'!AO1624,'Estação 2'!AO1603,'Estação 2'!AO1598,'Estação 2'!AO1585,'Estação 2'!AO1576,'Estação 2'!AO1566,'Estação 2'!AO1564,'Estação 2'!AO1540,'Estação 2'!AO1528,'Estação 2'!AO1516,'Estação 2'!AO1504,'Estação 2'!AO756,'Estação 2'!AO744,'Estação 2'!AO732,'Estação 2'!AO720,'Estação 2'!AO708,'Estação 2'!AO696,'Estação 2'!AO684,'Estação 2'!AO672,'Estação 2'!AO660,'Estação 2'!AO648,'Estação 2'!AO636,'Estação 2'!AO624,'Estação 2'!AO612,'Estação 2'!AO600,'Estação 2'!AO588,'Estação 2'!AO576,'Estação 2'!AO564,'Estação 2'!AO552,'Estação 2'!AO540,'Estação 2'!AO528,'Estação 2'!AO516,'Estação 2'!AO504,'Estação 2'!AO492,'Estação 2'!AO480,'Estação 2'!AO468,'Estação 2'!AO456,'Estação 2'!AO444,'Estação 2'!AO432,'Estação 2'!AO420,'Estação 2'!AO408,'Estação 2'!AO396,'Estação 2'!AO384,'Estação 2'!AO372,'Estação 2'!AO360,'Estação 2'!AO348,'Estação 2'!AO336,'Estação 2'!AO324,'Estação 2'!AO312,'Estação 2'!AO300,'Estação 2'!AO288,'Estação 2'!AO276,'Estação 2'!AO264,'Estação 2'!AO252,'Estação 2'!AO240,'Estação 2'!AO228,'Estação 2'!AO216,'Estação 2'!AO204,'Estação 2'!AO192,'Estação 2'!AO180,'Estação 2'!AO168,'Estação 2'!AO156,'Estação 2'!AO144,'Estação 2'!AO132,'Estação 2'!AO120,'Estação 2'!AO108,'Estação 2'!AO96,'Estação 2'!AO84,'Estação 2'!AO72,'Estação 2'!AO60,'Estação 2'!AO48,'Estação 2'!AO36,'Estação 2'!AO24,)</f>
        <v>3.6853333333333325</v>
      </c>
      <c r="AG62" s="12">
        <f>AVERAGE('Estação 2'!AP1636,'Estação 2'!AP1624,'Estação 2'!AP1603,'Estação 2'!AP1598,'Estação 2'!AP1585,'Estação 2'!AP1576,'Estação 2'!AP1566,'Estação 2'!AP1564,'Estação 2'!AP1540,'Estação 2'!AP1528,'Estação 2'!AP1516,'Estação 2'!AP1504,'Estação 2'!AP756,'Estação 2'!AP744,'Estação 2'!AP732,'Estação 2'!AP720,'Estação 2'!AP708,'Estação 2'!AP696,'Estação 2'!AP684,'Estação 2'!AP672,'Estação 2'!AP660,'Estação 2'!AP648,'Estação 2'!AP636,'Estação 2'!AP624,'Estação 2'!AP612,'Estação 2'!AP600,'Estação 2'!AP588,'Estação 2'!AP576,'Estação 2'!AP564,'Estação 2'!AP552,'Estação 2'!AP540,'Estação 2'!AP528,'Estação 2'!AP516,'Estação 2'!AP504,'Estação 2'!AP492,'Estação 2'!AP480,'Estação 2'!AP468,'Estação 2'!AP456,'Estação 2'!AP444,'Estação 2'!AP432,'Estação 2'!AP420,'Estação 2'!AP408,'Estação 2'!AP396,'Estação 2'!AP384,'Estação 2'!AP372,'Estação 2'!AP360,'Estação 2'!AP348,'Estação 2'!AP336,'Estação 2'!AP324,'Estação 2'!AP312,'Estação 2'!AP300,'Estação 2'!AP288,'Estação 2'!AP276,'Estação 2'!AP264,'Estação 2'!AP252,'Estação 2'!AP240,'Estação 2'!AP228,'Estação 2'!AP216,'Estação 2'!AP204,'Estação 2'!AP192,'Estação 2'!AP180,'Estação 2'!AP168,'Estação 2'!AP156,'Estação 2'!AP144,'Estação 2'!AP132,'Estação 2'!AP120,'Estação 2'!AP108,'Estação 2'!AP96,'Estação 2'!AP84,'Estação 2'!AP72,'Estação 2'!AP60,'Estação 2'!AP48,'Estação 2'!AP36,'Estação 2'!AP24,)</f>
        <v>2.8146666666666662</v>
      </c>
      <c r="AH62" s="12">
        <f>AVERAGE('Estação 2'!AQ1636,'Estação 2'!AQ1624,'Estação 2'!AQ1603,'Estação 2'!AQ1598,'Estação 2'!AQ1585,'Estação 2'!AQ1576,'Estação 2'!AQ1566,'Estação 2'!AQ1564,'Estação 2'!AQ1540,'Estação 2'!AQ1528,'Estação 2'!AQ1516,'Estação 2'!AQ1504,'Estação 2'!AQ756,'Estação 2'!AQ744,'Estação 2'!AQ732,'Estação 2'!AQ720,'Estação 2'!AQ708,'Estação 2'!AQ696,'Estação 2'!AQ684,'Estação 2'!AQ672,'Estação 2'!AQ660,'Estação 2'!AQ648,'Estação 2'!AQ636,'Estação 2'!AQ624,'Estação 2'!AQ612,'Estação 2'!AQ600,'Estação 2'!AQ588,'Estação 2'!AQ576,'Estação 2'!AQ564,'Estação 2'!AQ552,'Estação 2'!AQ540,'Estação 2'!AQ528,'Estação 2'!AQ516,'Estação 2'!AQ504,'Estação 2'!AQ492,'Estação 2'!AQ480,'Estação 2'!AQ468,'Estação 2'!AQ456,'Estação 2'!AQ444,'Estação 2'!AQ432,'Estação 2'!AQ420,'Estação 2'!AQ408,'Estação 2'!AQ396,'Estação 2'!AQ384,'Estação 2'!AQ372,'Estação 2'!AQ360,'Estação 2'!AQ348,'Estação 2'!AQ336,'Estação 2'!AQ324,'Estação 2'!AQ312,'Estação 2'!AQ300,'Estação 2'!AQ288,'Estação 2'!AQ276,'Estação 2'!AQ264,'Estação 2'!AQ252,'Estação 2'!AQ240,'Estação 2'!AQ228,'Estação 2'!AQ216,'Estação 2'!AQ204,'Estação 2'!AQ192,'Estação 2'!AQ180,'Estação 2'!AQ168,'Estação 2'!AQ156,'Estação 2'!AQ144,'Estação 2'!AQ132,'Estação 2'!AQ120,'Estação 2'!AQ108,'Estação 2'!AQ96,'Estação 2'!AQ84,'Estação 2'!AQ72,'Estação 2'!AQ60,'Estação 2'!AQ48,'Estação 2'!AQ36,'Estação 2'!AQ24,)</f>
        <v>2.5266666666666668</v>
      </c>
      <c r="AI62" s="12">
        <f>AVERAGE('Estação 2'!AR1636,'Estação 2'!AR1624,'Estação 2'!AR1603,'Estação 2'!AR1598,'Estação 2'!AR1585,'Estação 2'!AR1576,'Estação 2'!AR1566,'Estação 2'!AR1564,'Estação 2'!AR1540,'Estação 2'!AR1528,'Estação 2'!AR1516,'Estação 2'!AR1504,'Estação 2'!AR756,'Estação 2'!AR744,'Estação 2'!AR732,'Estação 2'!AR720,'Estação 2'!AR708,'Estação 2'!AR696,'Estação 2'!AR684,'Estação 2'!AR672,'Estação 2'!AR660,'Estação 2'!AR648,'Estação 2'!AR636,'Estação 2'!AR624,'Estação 2'!AR612,'Estação 2'!AR600,'Estação 2'!AR588,'Estação 2'!AR576,'Estação 2'!AR564,'Estação 2'!AR552,'Estação 2'!AR540,'Estação 2'!AR528,'Estação 2'!AR516,'Estação 2'!AR504,'Estação 2'!AR492,'Estação 2'!AR480,'Estação 2'!AR468,'Estação 2'!AR456,'Estação 2'!AR444,'Estação 2'!AR432,'Estação 2'!AR420,'Estação 2'!AR408,'Estação 2'!AR396,'Estação 2'!AR384,'Estação 2'!AR372,'Estação 2'!AR360,'Estação 2'!AR348,'Estação 2'!AR336,'Estação 2'!AR324,'Estação 2'!AR312,'Estação 2'!AR300,'Estação 2'!AR288,'Estação 2'!AR276,'Estação 2'!AR264,'Estação 2'!AR252,'Estação 2'!AR240,'Estação 2'!AR228,'Estação 2'!AR216,'Estação 2'!AR204,'Estação 2'!AR192,'Estação 2'!AR180,'Estação 2'!AR168,'Estação 2'!AR156,'Estação 2'!AR144,'Estação 2'!AR132,'Estação 2'!AR120,'Estação 2'!AR108,'Estação 2'!AR96,'Estação 2'!AR84,'Estação 2'!AR72,'Estação 2'!AR60,'Estação 2'!AR48,'Estação 2'!AR36,'Estação 2'!AR24,)</f>
        <v>1.4</v>
      </c>
    </row>
    <row r="63" spans="4:35" x14ac:dyDescent="0.25">
      <c r="D63" s="56" t="s">
        <v>103</v>
      </c>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24"/>
    </row>
    <row r="64" spans="4:35" x14ac:dyDescent="0.25">
      <c r="D64" s="11" t="s">
        <v>11</v>
      </c>
      <c r="E64" s="13">
        <v>41579</v>
      </c>
      <c r="F64" s="13">
        <v>41580</v>
      </c>
      <c r="G64" s="13">
        <v>41581</v>
      </c>
      <c r="H64" s="13">
        <v>41582</v>
      </c>
      <c r="I64" s="13">
        <v>41583</v>
      </c>
      <c r="J64" s="13">
        <v>41584</v>
      </c>
      <c r="K64" s="13">
        <v>41585</v>
      </c>
      <c r="L64" s="13">
        <v>41586</v>
      </c>
      <c r="M64" s="13">
        <v>41587</v>
      </c>
      <c r="N64" s="13">
        <v>41588</v>
      </c>
      <c r="O64" s="13">
        <v>41589</v>
      </c>
      <c r="P64" s="13">
        <v>41590</v>
      </c>
      <c r="Q64" s="13">
        <v>41591</v>
      </c>
      <c r="R64" s="13">
        <v>41592</v>
      </c>
      <c r="S64" s="13">
        <v>41593</v>
      </c>
      <c r="T64" s="13">
        <v>41594</v>
      </c>
      <c r="U64" s="13">
        <v>41595</v>
      </c>
      <c r="V64" s="13">
        <v>41596</v>
      </c>
      <c r="W64" s="13">
        <v>41597</v>
      </c>
      <c r="X64" s="13">
        <v>41598</v>
      </c>
      <c r="Y64" s="13">
        <v>41599</v>
      </c>
      <c r="Z64" s="13">
        <v>41600</v>
      </c>
      <c r="AA64" s="13">
        <v>41601</v>
      </c>
      <c r="AB64" s="13">
        <v>41602</v>
      </c>
      <c r="AC64" s="13">
        <v>41603</v>
      </c>
      <c r="AD64" s="13">
        <v>41604</v>
      </c>
      <c r="AE64" s="13">
        <v>41605</v>
      </c>
      <c r="AF64" s="13">
        <v>41606</v>
      </c>
      <c r="AG64" s="13">
        <v>41607</v>
      </c>
      <c r="AH64" s="13">
        <v>41608</v>
      </c>
      <c r="AI64" s="24"/>
    </row>
    <row r="65" spans="4:35" x14ac:dyDescent="0.25">
      <c r="D65" s="11" t="s">
        <v>90</v>
      </c>
      <c r="E65" s="12">
        <f>AVERAGE('Estação 2'!N1637,'Estação 2'!N1625,'Estação 2'!N1604,'Estação 2'!N1599,'Estação 2'!N1586,'Estação 2'!N1577,'Estação 2'!N1567,'Estação 2'!N1565,'Estação 2'!N1541,'Estação 2'!N1529,'Estação 2'!N1517,'Estação 2'!N1505,'Estação 2'!N757,'Estação 2'!N745,'Estação 2'!N733,'Estação 2'!N721,'Estação 2'!N709,'Estação 2'!N697,'Estação 2'!N685,'Estação 2'!N673,'Estação 2'!N661,'Estação 2'!N649,'Estação 2'!N637,'Estação 2'!N625,'Estação 2'!N613,'Estação 2'!N601,'Estação 2'!N589,'Estação 2'!N577,'Estação 2'!N565,'Estação 2'!N553,'Estação 2'!N541,'Estação 2'!N529,'Estação 2'!N517,'Estação 2'!N505,'Estação 2'!N493,'Estação 2'!N481,'Estação 2'!N469,'Estação 2'!N457,'Estação 2'!N445,'Estação 2'!N433,'Estação 2'!N421,'Estação 2'!N409,'Estação 2'!N397,'Estação 2'!N385,'Estação 2'!N373,'Estação 2'!N361,'Estação 2'!N349,'Estação 2'!N337,'Estação 2'!N325,'Estação 2'!N313,'Estação 2'!N301,'Estação 2'!N289,'Estação 2'!N277,'Estação 2'!N265,'Estação 2'!N253,'Estação 2'!N241,'Estação 2'!N229,'Estação 2'!N217,'Estação 2'!N205,'Estação 2'!N193,'Estação 2'!N181,'Estação 2'!N169,'Estação 2'!N157,'Estação 2'!N145,'Estação 2'!N133,'Estação 2'!N121,'Estação 2'!N109,'Estação 2'!N97,'Estação 2'!N85,'Estação 2'!N73,'Estação 2'!N61,'Estação 2'!N49,'Estação 2'!N37,'Estação 2'!N25,)</f>
        <v>4.38</v>
      </c>
      <c r="F65" s="12">
        <f>AVERAGE('Estação 2'!O1637,'Estação 2'!O1625,'Estação 2'!O1604,'Estação 2'!O1599,'Estação 2'!O1586,'Estação 2'!O1577,'Estação 2'!O1567,'Estação 2'!O1565,'Estação 2'!O1541,'Estação 2'!O1529,'Estação 2'!O1517,'Estação 2'!O1505,'Estação 2'!O757,'Estação 2'!O745,'Estação 2'!O733,'Estação 2'!O721,'Estação 2'!O709,'Estação 2'!O697,'Estação 2'!O685,'Estação 2'!O673,'Estação 2'!O661,'Estação 2'!O649,'Estação 2'!O637,'Estação 2'!O625,'Estação 2'!O613,'Estação 2'!O601,'Estação 2'!O589,'Estação 2'!O577,'Estação 2'!O565,'Estação 2'!O553,'Estação 2'!O541,'Estação 2'!O529,'Estação 2'!O517,'Estação 2'!O505,'Estação 2'!O493,'Estação 2'!O481,'Estação 2'!O469,'Estação 2'!O457,'Estação 2'!O445,'Estação 2'!O433,'Estação 2'!O421,'Estação 2'!O409,'Estação 2'!O397,'Estação 2'!O385,'Estação 2'!O373,'Estação 2'!O361,'Estação 2'!O349,'Estação 2'!O337,'Estação 2'!O325,'Estação 2'!O313,'Estação 2'!O301,'Estação 2'!O289,'Estação 2'!O277,'Estação 2'!O265,'Estação 2'!O253,'Estação 2'!O241,'Estação 2'!O229,'Estação 2'!O217,'Estação 2'!O205,'Estação 2'!O193,'Estação 2'!O181,'Estação 2'!O169,'Estação 2'!O157,'Estação 2'!O145,'Estação 2'!O133,'Estação 2'!O121,'Estação 2'!O109,'Estação 2'!O97,'Estação 2'!O85,'Estação 2'!O73,'Estação 2'!O61,'Estação 2'!O49,'Estação 2'!O37,'Estação 2'!O25,)</f>
        <v>4.3773333333333326</v>
      </c>
      <c r="G65" s="12">
        <f>AVERAGE('Estação 2'!P1637,'Estação 2'!P1625,'Estação 2'!P1604,'Estação 2'!P1599,'Estação 2'!P1586,'Estação 2'!P1577,'Estação 2'!P1567,'Estação 2'!P1565,'Estação 2'!P1541,'Estação 2'!P1529,'Estação 2'!P1517,'Estação 2'!P1505,'Estação 2'!P757,'Estação 2'!P745,'Estação 2'!P733,'Estação 2'!P721,'Estação 2'!P709,'Estação 2'!P697,'Estação 2'!P685,'Estação 2'!P673,'Estação 2'!P661,'Estação 2'!P649,'Estação 2'!P637,'Estação 2'!P625,'Estação 2'!P613,'Estação 2'!P601,'Estação 2'!P589,'Estação 2'!P577,'Estação 2'!P565,'Estação 2'!P553,'Estação 2'!P541,'Estação 2'!P529,'Estação 2'!P517,'Estação 2'!P505,'Estação 2'!P493,'Estação 2'!P481,'Estação 2'!P469,'Estação 2'!P457,'Estação 2'!P445,'Estação 2'!P433,'Estação 2'!P421,'Estação 2'!P409,'Estação 2'!P397,'Estação 2'!P385,'Estação 2'!P373,'Estação 2'!P361,'Estação 2'!P349,'Estação 2'!P337,'Estação 2'!P325,'Estação 2'!P313,'Estação 2'!P301,'Estação 2'!P289,'Estação 2'!P277,'Estação 2'!P265,'Estação 2'!P253,'Estação 2'!P241,'Estação 2'!P229,'Estação 2'!P217,'Estação 2'!P205,'Estação 2'!P193,'Estação 2'!P181,'Estação 2'!P169,'Estação 2'!P157,'Estação 2'!P145,'Estação 2'!P133,'Estação 2'!P121,'Estação 2'!P109,'Estação 2'!P97,'Estação 2'!P85,'Estação 2'!P73,'Estação 2'!P61,'Estação 2'!P49,'Estação 2'!P37,'Estação 2'!P25,)</f>
        <v>3.6053333333333328</v>
      </c>
      <c r="H65" s="12">
        <f>AVERAGE('Estação 2'!Q1637,'Estação 2'!Q1625,'Estação 2'!Q1604,'Estação 2'!Q1599,'Estação 2'!Q1586,'Estação 2'!Q1577,'Estação 2'!Q1567,'Estação 2'!Q1565,'Estação 2'!Q1541,'Estação 2'!Q1529,'Estação 2'!Q1517,'Estação 2'!Q1505,'Estação 2'!Q757,'Estação 2'!Q745,'Estação 2'!Q733,'Estação 2'!Q721,'Estação 2'!Q709,'Estação 2'!Q697,'Estação 2'!Q685,'Estação 2'!Q673,'Estação 2'!Q661,'Estação 2'!Q649,'Estação 2'!Q637,'Estação 2'!Q625,'Estação 2'!Q613,'Estação 2'!Q601,'Estação 2'!Q589,'Estação 2'!Q577,'Estação 2'!Q565,'Estação 2'!Q553,'Estação 2'!Q541,'Estação 2'!Q529,'Estação 2'!Q517,'Estação 2'!Q505,'Estação 2'!Q493,'Estação 2'!Q481,'Estação 2'!Q469,'Estação 2'!Q457,'Estação 2'!Q445,'Estação 2'!Q433,'Estação 2'!Q421,'Estação 2'!Q409,'Estação 2'!Q397,'Estação 2'!Q385,'Estação 2'!Q373,'Estação 2'!Q361,'Estação 2'!Q349,'Estação 2'!Q337,'Estação 2'!Q325,'Estação 2'!Q313,'Estação 2'!Q301,'Estação 2'!Q289,'Estação 2'!Q277,'Estação 2'!Q265,'Estação 2'!Q253,'Estação 2'!Q241,'Estação 2'!Q229,'Estação 2'!Q217,'Estação 2'!Q205,'Estação 2'!Q193,'Estação 2'!Q181,'Estação 2'!Q169,'Estação 2'!Q157,'Estação 2'!Q145,'Estação 2'!Q133,'Estação 2'!Q121,'Estação 2'!Q109,'Estação 2'!Q97,'Estação 2'!Q85,'Estação 2'!Q73,'Estação 2'!Q61,'Estação 2'!Q49,'Estação 2'!Q37,'Estação 2'!Q25,)</f>
        <v>2.8119999999999994</v>
      </c>
      <c r="I65" s="12">
        <f>AVERAGE('Estação 2'!R1637,'Estação 2'!R1625,'Estação 2'!R1604,'Estação 2'!R1599,'Estação 2'!R1586,'Estação 2'!R1577,'Estação 2'!R1567,'Estação 2'!R1565,'Estação 2'!R1541,'Estação 2'!R1529,'Estação 2'!R1517,'Estação 2'!R1505,'Estação 2'!R757,'Estação 2'!R745,'Estação 2'!R733,'Estação 2'!R721,'Estação 2'!R709,'Estação 2'!R697,'Estação 2'!R685,'Estação 2'!R673,'Estação 2'!R661,'Estação 2'!R649,'Estação 2'!R637,'Estação 2'!R625,'Estação 2'!R613,'Estação 2'!R601,'Estação 2'!R589,'Estação 2'!R577,'Estação 2'!R565,'Estação 2'!R553,'Estação 2'!R541,'Estação 2'!R529,'Estação 2'!R517,'Estação 2'!R505,'Estação 2'!R493,'Estação 2'!R481,'Estação 2'!R469,'Estação 2'!R457,'Estação 2'!R445,'Estação 2'!R433,'Estação 2'!R421,'Estação 2'!R409,'Estação 2'!R397,'Estação 2'!R385,'Estação 2'!R373,'Estação 2'!R361,'Estação 2'!R349,'Estação 2'!R337,'Estação 2'!R325,'Estação 2'!R313,'Estação 2'!R301,'Estação 2'!R289,'Estação 2'!R277,'Estação 2'!R265,'Estação 2'!R253,'Estação 2'!R241,'Estação 2'!R229,'Estação 2'!R217,'Estação 2'!R205,'Estação 2'!R193,'Estação 2'!R181,'Estação 2'!R169,'Estação 2'!R157,'Estação 2'!R145,'Estação 2'!R133,'Estação 2'!R121,'Estação 2'!R109,'Estação 2'!R97,'Estação 2'!R85,'Estação 2'!R73,'Estação 2'!R61,'Estação 2'!R49,'Estação 2'!R37,'Estação 2'!R25,)</f>
        <v>2.9559999999999991</v>
      </c>
      <c r="J65" s="12">
        <f>AVERAGE('Estação 2'!S1637,'Estação 2'!S1625,'Estação 2'!S1604,'Estação 2'!S1599,'Estação 2'!S1586,'Estação 2'!S1577,'Estação 2'!S1567,'Estação 2'!S1565,'Estação 2'!S1541,'Estação 2'!S1529,'Estação 2'!S1517,'Estação 2'!S1505,'Estação 2'!S757,'Estação 2'!S745,'Estação 2'!S733,'Estação 2'!S721,'Estação 2'!S709,'Estação 2'!S697,'Estação 2'!S685,'Estação 2'!S673,'Estação 2'!S661,'Estação 2'!S649,'Estação 2'!S637,'Estação 2'!S625,'Estação 2'!S613,'Estação 2'!S601,'Estação 2'!S589,'Estação 2'!S577,'Estação 2'!S565,'Estação 2'!S553,'Estação 2'!S541,'Estação 2'!S529,'Estação 2'!S517,'Estação 2'!S505,'Estação 2'!S493,'Estação 2'!S481,'Estação 2'!S469,'Estação 2'!S457,'Estação 2'!S445,'Estação 2'!S433,'Estação 2'!S421,'Estação 2'!S409,'Estação 2'!S397,'Estação 2'!S385,'Estação 2'!S373,'Estação 2'!S361,'Estação 2'!S349,'Estação 2'!S337,'Estação 2'!S325,'Estação 2'!S313,'Estação 2'!S301,'Estação 2'!S289,'Estação 2'!S277,'Estação 2'!S265,'Estação 2'!S253,'Estação 2'!S241,'Estação 2'!S229,'Estação 2'!S217,'Estação 2'!S205,'Estação 2'!S193,'Estação 2'!S181,'Estação 2'!S169,'Estação 2'!S157,'Estação 2'!S145,'Estação 2'!S133,'Estação 2'!S121,'Estação 2'!S109,'Estação 2'!S97,'Estação 2'!S85,'Estação 2'!S73,'Estação 2'!S61,'Estação 2'!S49,'Estação 2'!S37,'Estação 2'!S25,)</f>
        <v>2.7706666666666666</v>
      </c>
      <c r="K65" s="12">
        <f>AVERAGE('Estação 2'!T1637,'Estação 2'!T1625,'Estação 2'!T1604,'Estação 2'!T1599,'Estação 2'!T1586,'Estação 2'!T1577,'Estação 2'!T1567,'Estação 2'!T1565,'Estação 2'!T1541,'Estação 2'!T1529,'Estação 2'!T1517,'Estação 2'!T1505,'Estação 2'!T757,'Estação 2'!T745,'Estação 2'!T733,'Estação 2'!T721,'Estação 2'!T709,'Estação 2'!T697,'Estação 2'!T685,'Estação 2'!T673,'Estação 2'!T661,'Estação 2'!T649,'Estação 2'!T637,'Estação 2'!T625,'Estação 2'!T613,'Estação 2'!T601,'Estação 2'!T589,'Estação 2'!T577,'Estação 2'!T565,'Estação 2'!T553,'Estação 2'!T541,'Estação 2'!T529,'Estação 2'!T517,'Estação 2'!T505,'Estação 2'!T493,'Estação 2'!T481,'Estação 2'!T469,'Estação 2'!T457,'Estação 2'!T445,'Estação 2'!T433,'Estação 2'!T421,'Estação 2'!T409,'Estação 2'!T397,'Estação 2'!T385,'Estação 2'!T373,'Estação 2'!T361,'Estação 2'!T349,'Estação 2'!T337,'Estação 2'!T325,'Estação 2'!T313,'Estação 2'!T301,'Estação 2'!T289,'Estação 2'!T277,'Estação 2'!T265,'Estação 2'!T253,'Estação 2'!T241,'Estação 2'!T229,'Estação 2'!T217,'Estação 2'!T205,'Estação 2'!T193,'Estação 2'!T181,'Estação 2'!T169,'Estação 2'!T157,'Estação 2'!T145,'Estação 2'!T133,'Estação 2'!T121,'Estação 2'!T109,'Estação 2'!T97,'Estação 2'!T85,'Estação 2'!T73,'Estação 2'!T61,'Estação 2'!T49,'Estação 2'!T37,'Estação 2'!T25,)</f>
        <v>1.8146666666666669</v>
      </c>
      <c r="L65" s="12">
        <f>AVERAGE('Estação 2'!U1637,'Estação 2'!U1625,'Estação 2'!U1604,'Estação 2'!U1599,'Estação 2'!U1586,'Estação 2'!U1577,'Estação 2'!U1567,'Estação 2'!U1565,'Estação 2'!U1541,'Estação 2'!U1529,'Estação 2'!U1517,'Estação 2'!U1505,'Estação 2'!U757,'Estação 2'!U745,'Estação 2'!U733,'Estação 2'!U721,'Estação 2'!U709,'Estação 2'!U697,'Estação 2'!U685,'Estação 2'!U673,'Estação 2'!U661,'Estação 2'!U649,'Estação 2'!U637,'Estação 2'!U625,'Estação 2'!U613,'Estação 2'!U601,'Estação 2'!U589,'Estação 2'!U577,'Estação 2'!U565,'Estação 2'!U553,'Estação 2'!U541,'Estação 2'!U529,'Estação 2'!U517,'Estação 2'!U505,'Estação 2'!U493,'Estação 2'!U481,'Estação 2'!U469,'Estação 2'!U457,'Estação 2'!U445,'Estação 2'!U433,'Estação 2'!U421,'Estação 2'!U409,'Estação 2'!U397,'Estação 2'!U385,'Estação 2'!U373,'Estação 2'!U361,'Estação 2'!U349,'Estação 2'!U337,'Estação 2'!U325,'Estação 2'!U313,'Estação 2'!U301,'Estação 2'!U289,'Estação 2'!U277,'Estação 2'!U265,'Estação 2'!U253,'Estação 2'!U241,'Estação 2'!U229,'Estação 2'!U217,'Estação 2'!U205,'Estação 2'!U193,'Estação 2'!U181,'Estação 2'!U169,'Estação 2'!U157,'Estação 2'!U145,'Estação 2'!U133,'Estação 2'!U121,'Estação 2'!U109,'Estação 2'!U97,'Estação 2'!U85,'Estação 2'!U73,'Estação 2'!U61,'Estação 2'!U49,'Estação 2'!U37,'Estação 2'!U25,)</f>
        <v>2.3479999999999999</v>
      </c>
      <c r="M65" s="12">
        <f>AVERAGE('Estação 2'!V1637,'Estação 2'!V1625,'Estação 2'!V1604,'Estação 2'!V1599,'Estação 2'!V1586,'Estação 2'!V1577,'Estação 2'!V1567,'Estação 2'!V1565,'Estação 2'!V1541,'Estação 2'!V1529,'Estação 2'!V1517,'Estação 2'!V1505,'Estação 2'!V757,'Estação 2'!V745,'Estação 2'!V733,'Estação 2'!V721,'Estação 2'!V709,'Estação 2'!V697,'Estação 2'!V685,'Estação 2'!V673,'Estação 2'!V661,'Estação 2'!V649,'Estação 2'!V637,'Estação 2'!V625,'Estação 2'!V613,'Estação 2'!V601,'Estação 2'!V589,'Estação 2'!V577,'Estação 2'!V565,'Estação 2'!V553,'Estação 2'!V541,'Estação 2'!V529,'Estação 2'!V517,'Estação 2'!V505,'Estação 2'!V493,'Estação 2'!V481,'Estação 2'!V469,'Estação 2'!V457,'Estação 2'!V445,'Estação 2'!V433,'Estação 2'!V421,'Estação 2'!V409,'Estação 2'!V397,'Estação 2'!V385,'Estação 2'!V373,'Estação 2'!V361,'Estação 2'!V349,'Estação 2'!V337,'Estação 2'!V325,'Estação 2'!V313,'Estação 2'!V301,'Estação 2'!V289,'Estação 2'!V277,'Estação 2'!V265,'Estação 2'!V253,'Estação 2'!V241,'Estação 2'!V229,'Estação 2'!V217,'Estação 2'!V205,'Estação 2'!V193,'Estação 2'!V181,'Estação 2'!V169,'Estação 2'!V157,'Estação 2'!V145,'Estação 2'!V133,'Estação 2'!V121,'Estação 2'!V109,'Estação 2'!V97,'Estação 2'!V85,'Estação 2'!V73,'Estação 2'!V61,'Estação 2'!V49,'Estação 2'!V37,'Estação 2'!V25,)</f>
        <v>2.6666666666666665</v>
      </c>
      <c r="N65" s="12">
        <f>AVERAGE('Estação 2'!W1637,'Estação 2'!W1625,'Estação 2'!W1604,'Estação 2'!W1599,'Estação 2'!W1586,'Estação 2'!W1577,'Estação 2'!W1567,'Estação 2'!W1565,'Estação 2'!W1541,'Estação 2'!W1529,'Estação 2'!W1517,'Estação 2'!W1505,'Estação 2'!W757,'Estação 2'!W745,'Estação 2'!W733,'Estação 2'!W721,'Estação 2'!W709,'Estação 2'!W697,'Estação 2'!W685,'Estação 2'!W673,'Estação 2'!W661,'Estação 2'!W649,'Estação 2'!W637,'Estação 2'!W625,'Estação 2'!W613,'Estação 2'!W601,'Estação 2'!W589,'Estação 2'!W577,'Estação 2'!W565,'Estação 2'!W553,'Estação 2'!W541,'Estação 2'!W529,'Estação 2'!W517,'Estação 2'!W505,'Estação 2'!W493,'Estação 2'!W481,'Estação 2'!W469,'Estação 2'!W457,'Estação 2'!W445,'Estação 2'!W433,'Estação 2'!W421,'Estação 2'!W409,'Estação 2'!W397,'Estação 2'!W385,'Estação 2'!W373,'Estação 2'!W361,'Estação 2'!W349,'Estação 2'!W337,'Estação 2'!W325,'Estação 2'!W313,'Estação 2'!W301,'Estação 2'!W289,'Estação 2'!W277,'Estação 2'!W265,'Estação 2'!W253,'Estação 2'!W241,'Estação 2'!W229,'Estação 2'!W217,'Estação 2'!W205,'Estação 2'!W193,'Estação 2'!W181,'Estação 2'!W169,'Estação 2'!W157,'Estação 2'!W145,'Estação 2'!W133,'Estação 2'!W121,'Estação 2'!W109,'Estação 2'!W97,'Estação 2'!W85,'Estação 2'!W73,'Estação 2'!W61,'Estação 2'!W49,'Estação 2'!W37,'Estação 2'!W25,)</f>
        <v>4.3679999999999994</v>
      </c>
      <c r="O65" s="12">
        <f>AVERAGE('Estação 2'!X1637,'Estação 2'!X1625,'Estação 2'!X1604,'Estação 2'!X1599,'Estação 2'!X1586,'Estação 2'!X1577,'Estação 2'!X1567,'Estação 2'!X1565,'Estação 2'!X1541,'Estação 2'!X1529,'Estação 2'!X1517,'Estação 2'!X1505,'Estação 2'!X757,'Estação 2'!X745,'Estação 2'!X733,'Estação 2'!X721,'Estação 2'!X709,'Estação 2'!X697,'Estação 2'!X685,'Estação 2'!X673,'Estação 2'!X661,'Estação 2'!X649,'Estação 2'!X637,'Estação 2'!X625,'Estação 2'!X613,'Estação 2'!X601,'Estação 2'!X589,'Estação 2'!X577,'Estação 2'!X565,'Estação 2'!X553,'Estação 2'!X541,'Estação 2'!X529,'Estação 2'!X517,'Estação 2'!X505,'Estação 2'!X493,'Estação 2'!X481,'Estação 2'!X469,'Estação 2'!X457,'Estação 2'!X445,'Estação 2'!X433,'Estação 2'!X421,'Estação 2'!X409,'Estação 2'!X397,'Estação 2'!X385,'Estação 2'!X373,'Estação 2'!X361,'Estação 2'!X349,'Estação 2'!X337,'Estação 2'!X325,'Estação 2'!X313,'Estação 2'!X301,'Estação 2'!X289,'Estação 2'!X277,'Estação 2'!X265,'Estação 2'!X253,'Estação 2'!X241,'Estação 2'!X229,'Estação 2'!X217,'Estação 2'!X205,'Estação 2'!X193,'Estação 2'!X181,'Estação 2'!X169,'Estação 2'!X157,'Estação 2'!X145,'Estação 2'!X133,'Estação 2'!X121,'Estação 2'!X109,'Estação 2'!X97,'Estação 2'!X85,'Estação 2'!X73,'Estação 2'!X61,'Estação 2'!X49,'Estação 2'!X37,'Estação 2'!X25,)</f>
        <v>2.9719999999999995</v>
      </c>
      <c r="P65" s="12">
        <f>AVERAGE('Estação 2'!Y1637,'Estação 2'!Y1625,'Estação 2'!Y1604,'Estação 2'!Y1599,'Estação 2'!Y1586,'Estação 2'!Y1577,'Estação 2'!Y1567,'Estação 2'!Y1565,'Estação 2'!Y1541,'Estação 2'!Y1529,'Estação 2'!Y1517,'Estação 2'!Y1505,'Estação 2'!Y757,'Estação 2'!Y745,'Estação 2'!Y733,'Estação 2'!Y721,'Estação 2'!Y709,'Estação 2'!Y697,'Estação 2'!Y685,'Estação 2'!Y673,'Estação 2'!Y661,'Estação 2'!Y649,'Estação 2'!Y637,'Estação 2'!Y625,'Estação 2'!Y613,'Estação 2'!Y601,'Estação 2'!Y589,'Estação 2'!Y577,'Estação 2'!Y565,'Estação 2'!Y553,'Estação 2'!Y541,'Estação 2'!Y529,'Estação 2'!Y517,'Estação 2'!Y505,'Estação 2'!Y493,'Estação 2'!Y481,'Estação 2'!Y469,'Estação 2'!Y457,'Estação 2'!Y445,'Estação 2'!Y433,'Estação 2'!Y421,'Estação 2'!Y409,'Estação 2'!Y397,'Estação 2'!Y385,'Estação 2'!Y373,'Estação 2'!Y361,'Estação 2'!Y349,'Estação 2'!Y337,'Estação 2'!Y325,'Estação 2'!Y313,'Estação 2'!Y301,'Estação 2'!Y289,'Estação 2'!Y277,'Estação 2'!Y265,'Estação 2'!Y253,'Estação 2'!Y241,'Estação 2'!Y229,'Estação 2'!Y217,'Estação 2'!Y205,'Estação 2'!Y193,'Estação 2'!Y181,'Estação 2'!Y169,'Estação 2'!Y157,'Estação 2'!Y145,'Estação 2'!Y133,'Estação 2'!Y121,'Estação 2'!Y109,'Estação 2'!Y97,'Estação 2'!Y85,'Estação 2'!Y73,'Estação 2'!Y61,'Estação 2'!Y49,'Estação 2'!Y37,'Estação 2'!Y25,)</f>
        <v>3.4546666666666663</v>
      </c>
      <c r="Q65" s="12">
        <f>AVERAGE('Estação 2'!Z1637,'Estação 2'!Z1625,'Estação 2'!Z1604,'Estação 2'!Z1599,'Estação 2'!Z1586,'Estação 2'!Z1577,'Estação 2'!Z1567,'Estação 2'!Z1565,'Estação 2'!Z1541,'Estação 2'!Z1529,'Estação 2'!Z1517,'Estação 2'!Z1505,'Estação 2'!Z757,'Estação 2'!Z745,'Estação 2'!Z733,'Estação 2'!Z721,'Estação 2'!Z709,'Estação 2'!Z697,'Estação 2'!Z685,'Estação 2'!Z673,'Estação 2'!Z661,'Estação 2'!Z649,'Estação 2'!Z637,'Estação 2'!Z625,'Estação 2'!Z613,'Estação 2'!Z601,'Estação 2'!Z589,'Estação 2'!Z577,'Estação 2'!Z565,'Estação 2'!Z553,'Estação 2'!Z541,'Estação 2'!Z529,'Estação 2'!Z517,'Estação 2'!Z505,'Estação 2'!Z493,'Estação 2'!Z481,'Estação 2'!Z469,'Estação 2'!Z457,'Estação 2'!Z445,'Estação 2'!Z433,'Estação 2'!Z421,'Estação 2'!Z409,'Estação 2'!Z397,'Estação 2'!Z385,'Estação 2'!Z373,'Estação 2'!Z361,'Estação 2'!Z349,'Estação 2'!Z337,'Estação 2'!Z325,'Estação 2'!Z313,'Estação 2'!Z301,'Estação 2'!Z289,'Estação 2'!Z277,'Estação 2'!Z265,'Estação 2'!Z253,'Estação 2'!Z241,'Estação 2'!Z229,'Estação 2'!Z217,'Estação 2'!Z205,'Estação 2'!Z193,'Estação 2'!Z181,'Estação 2'!Z169,'Estação 2'!Z157,'Estação 2'!Z145,'Estação 2'!Z133,'Estação 2'!Z121,'Estação 2'!Z109,'Estação 2'!Z97,'Estação 2'!Z85,'Estação 2'!Z73,'Estação 2'!Z61,'Estação 2'!Z49,'Estação 2'!Z37,'Estação 2'!Z25,)</f>
        <v>3.012</v>
      </c>
      <c r="R65" s="12">
        <f>AVERAGE('Estação 2'!AA1637,'Estação 2'!AA1625,'Estação 2'!AA1604,'Estação 2'!AA1599,'Estação 2'!AA1586,'Estação 2'!AA1577,'Estação 2'!AA1567,'Estação 2'!AA1565,'Estação 2'!AA1541,'Estação 2'!AA1529,'Estação 2'!AA1517,'Estação 2'!AA1505,'Estação 2'!AA757,'Estação 2'!AA745,'Estação 2'!AA733,'Estação 2'!AA721,'Estação 2'!AA709,'Estação 2'!AA697,'Estação 2'!AA685,'Estação 2'!AA673,'Estação 2'!AA661,'Estação 2'!AA649,'Estação 2'!AA637,'Estação 2'!AA625,'Estação 2'!AA613,'Estação 2'!AA601,'Estação 2'!AA589,'Estação 2'!AA577,'Estação 2'!AA565,'Estação 2'!AA553,'Estação 2'!AA541,'Estação 2'!AA529,'Estação 2'!AA517,'Estação 2'!AA505,'Estação 2'!AA493,'Estação 2'!AA481,'Estação 2'!AA469,'Estação 2'!AA457,'Estação 2'!AA445,'Estação 2'!AA433,'Estação 2'!AA421,'Estação 2'!AA409,'Estação 2'!AA397,'Estação 2'!AA385,'Estação 2'!AA373,'Estação 2'!AA361,'Estação 2'!AA349,'Estação 2'!AA337,'Estação 2'!AA325,'Estação 2'!AA313,'Estação 2'!AA301,'Estação 2'!AA289,'Estação 2'!AA277,'Estação 2'!AA265,'Estação 2'!AA253,'Estação 2'!AA241,'Estação 2'!AA229,'Estação 2'!AA217,'Estação 2'!AA205,'Estação 2'!AA193,'Estação 2'!AA181,'Estação 2'!AA169,'Estação 2'!AA157,'Estação 2'!AA145,'Estação 2'!AA133,'Estação 2'!AA121,'Estação 2'!AA109,'Estação 2'!AA97,'Estação 2'!AA85,'Estação 2'!AA73,'Estação 2'!AA61,'Estação 2'!AA49,'Estação 2'!AA37,'Estação 2'!AA25,)</f>
        <v>2.3479999999999999</v>
      </c>
      <c r="S65" s="12">
        <f>AVERAGE('Estação 2'!AB1637,'Estação 2'!AB1625,'Estação 2'!AB1604,'Estação 2'!AB1599,'Estação 2'!AB1586,'Estação 2'!AB1577,'Estação 2'!AB1567,'Estação 2'!AB1565,'Estação 2'!AB1541,'Estação 2'!AB1529,'Estação 2'!AB1517,'Estação 2'!AB1505,'Estação 2'!AB757,'Estação 2'!AB745,'Estação 2'!AB733,'Estação 2'!AB721,'Estação 2'!AB709,'Estação 2'!AB697,'Estação 2'!AB685,'Estação 2'!AB673,'Estação 2'!AB661,'Estação 2'!AB649,'Estação 2'!AB637,'Estação 2'!AB625,'Estação 2'!AB613,'Estação 2'!AB601,'Estação 2'!AB589,'Estação 2'!AB577,'Estação 2'!AB565,'Estação 2'!AB553,'Estação 2'!AB541,'Estação 2'!AB529,'Estação 2'!AB517,'Estação 2'!AB505,'Estação 2'!AB493,'Estação 2'!AB481,'Estação 2'!AB469,'Estação 2'!AB457,'Estação 2'!AB445,'Estação 2'!AB433,'Estação 2'!AB421,'Estação 2'!AB409,'Estação 2'!AB397,'Estação 2'!AB385,'Estação 2'!AB373,'Estação 2'!AB361,'Estação 2'!AB349,'Estação 2'!AB337,'Estação 2'!AB325,'Estação 2'!AB313,'Estação 2'!AB301,'Estação 2'!AB289,'Estação 2'!AB277,'Estação 2'!AB265,'Estação 2'!AB253,'Estação 2'!AB241,'Estação 2'!AB229,'Estação 2'!AB217,'Estação 2'!AB205,'Estação 2'!AB193,'Estação 2'!AB181,'Estação 2'!AB169,'Estação 2'!AB157,'Estação 2'!AB145,'Estação 2'!AB133,'Estação 2'!AB121,'Estação 2'!AB109,'Estação 2'!AB97,'Estação 2'!AB85,'Estação 2'!AB73,'Estação 2'!AB61,'Estação 2'!AB49,'Estação 2'!AB37,'Estação 2'!AB25,)</f>
        <v>3.6280000000000001</v>
      </c>
      <c r="T65" s="12">
        <f>AVERAGE('Estação 2'!AC1637,'Estação 2'!AC1625,'Estação 2'!AC1604,'Estação 2'!AC1599,'Estação 2'!AC1586,'Estação 2'!AC1577,'Estação 2'!AC1567,'Estação 2'!AC1565,'Estação 2'!AC1541,'Estação 2'!AC1529,'Estação 2'!AC1517,'Estação 2'!AC1505,'Estação 2'!AC757,'Estação 2'!AC745,'Estação 2'!AC733,'Estação 2'!AC721,'Estação 2'!AC709,'Estação 2'!AC697,'Estação 2'!AC685,'Estação 2'!AC673,'Estação 2'!AC661,'Estação 2'!AC649,'Estação 2'!AC637,'Estação 2'!AC625,'Estação 2'!AC613,'Estação 2'!AC601,'Estação 2'!AC589,'Estação 2'!AC577,'Estação 2'!AC565,'Estação 2'!AC553,'Estação 2'!AC541,'Estação 2'!AC529,'Estação 2'!AC517,'Estação 2'!AC505,'Estação 2'!AC493,'Estação 2'!AC481,'Estação 2'!AC469,'Estação 2'!AC457,'Estação 2'!AC445,'Estação 2'!AC433,'Estação 2'!AC421,'Estação 2'!AC409,'Estação 2'!AC397,'Estação 2'!AC385,'Estação 2'!AC373,'Estação 2'!AC361,'Estação 2'!AC349,'Estação 2'!AC337,'Estação 2'!AC325,'Estação 2'!AC313,'Estação 2'!AC301,'Estação 2'!AC289,'Estação 2'!AC277,'Estação 2'!AC265,'Estação 2'!AC253,'Estação 2'!AC241,'Estação 2'!AC229,'Estação 2'!AC217,'Estação 2'!AC205,'Estação 2'!AC193,'Estação 2'!AC181,'Estação 2'!AC169,'Estação 2'!AC157,'Estação 2'!AC145,'Estação 2'!AC133,'Estação 2'!AC121,'Estação 2'!AC109,'Estação 2'!AC97,'Estação 2'!AC85,'Estação 2'!AC73,'Estação 2'!AC61,'Estação 2'!AC49,'Estação 2'!AC37,'Estação 2'!AC25,)</f>
        <v>1.7093333333333331</v>
      </c>
      <c r="U65" s="12">
        <f>AVERAGE('Estação 2'!AD1637,'Estação 2'!AD1625,'Estação 2'!AD1604,'Estação 2'!AD1599,'Estação 2'!AD1586,'Estação 2'!AD1577,'Estação 2'!AD1567,'Estação 2'!AD1565,'Estação 2'!AD1541,'Estação 2'!AD1529,'Estação 2'!AD1517,'Estação 2'!AD1505,'Estação 2'!AD757,'Estação 2'!AD745,'Estação 2'!AD733,'Estação 2'!AD721,'Estação 2'!AD709,'Estação 2'!AD697,'Estação 2'!AD685,'Estação 2'!AD673,'Estação 2'!AD661,'Estação 2'!AD649,'Estação 2'!AD637,'Estação 2'!AD625,'Estação 2'!AD613,'Estação 2'!AD601,'Estação 2'!AD589,'Estação 2'!AD577,'Estação 2'!AD565,'Estação 2'!AD553,'Estação 2'!AD541,'Estação 2'!AD529,'Estação 2'!AD517,'Estação 2'!AD505,'Estação 2'!AD493,'Estação 2'!AD481,'Estação 2'!AD469,'Estação 2'!AD457,'Estação 2'!AD445,'Estação 2'!AD433,'Estação 2'!AD421,'Estação 2'!AD409,'Estação 2'!AD397,'Estação 2'!AD385,'Estação 2'!AD373,'Estação 2'!AD361,'Estação 2'!AD349,'Estação 2'!AD337,'Estação 2'!AD325,'Estação 2'!AD313,'Estação 2'!AD301,'Estação 2'!AD289,'Estação 2'!AD277,'Estação 2'!AD265,'Estação 2'!AD253,'Estação 2'!AD241,'Estação 2'!AD229,'Estação 2'!AD217,'Estação 2'!AD205,'Estação 2'!AD193,'Estação 2'!AD181,'Estação 2'!AD169,'Estação 2'!AD157,'Estação 2'!AD145,'Estação 2'!AD133,'Estação 2'!AD121,'Estação 2'!AD109,'Estação 2'!AD97,'Estação 2'!AD85,'Estação 2'!AD73,'Estação 2'!AD61,'Estação 2'!AD49,'Estação 2'!AD37,'Estação 2'!AD25,)</f>
        <v>2.1573333333333333</v>
      </c>
      <c r="V65" s="12">
        <f>AVERAGE('Estação 2'!AE1637,'Estação 2'!AE1625,'Estação 2'!AE1604,'Estação 2'!AE1599,'Estação 2'!AE1586,'Estação 2'!AE1577,'Estação 2'!AE1567,'Estação 2'!AE1565,'Estação 2'!AE1541,'Estação 2'!AE1529,'Estação 2'!AE1517,'Estação 2'!AE1505,'Estação 2'!AE757,'Estação 2'!AE745,'Estação 2'!AE733,'Estação 2'!AE721,'Estação 2'!AE709,'Estação 2'!AE697,'Estação 2'!AE685,'Estação 2'!AE673,'Estação 2'!AE661,'Estação 2'!AE649,'Estação 2'!AE637,'Estação 2'!AE625,'Estação 2'!AE613,'Estação 2'!AE601,'Estação 2'!AE589,'Estação 2'!AE577,'Estação 2'!AE565,'Estação 2'!AE553,'Estação 2'!AE541,'Estação 2'!AE529,'Estação 2'!AE517,'Estação 2'!AE505,'Estação 2'!AE493,'Estação 2'!AE481,'Estação 2'!AE469,'Estação 2'!AE457,'Estação 2'!AE445,'Estação 2'!AE433,'Estação 2'!AE421,'Estação 2'!AE409,'Estação 2'!AE397,'Estação 2'!AE385,'Estação 2'!AE373,'Estação 2'!AE361,'Estação 2'!AE349,'Estação 2'!AE337,'Estação 2'!AE325,'Estação 2'!AE313,'Estação 2'!AE301,'Estação 2'!AE289,'Estação 2'!AE277,'Estação 2'!AE265,'Estação 2'!AE253,'Estação 2'!AE241,'Estação 2'!AE229,'Estação 2'!AE217,'Estação 2'!AE205,'Estação 2'!AE193,'Estação 2'!AE181,'Estação 2'!AE169,'Estação 2'!AE157,'Estação 2'!AE145,'Estação 2'!AE133,'Estação 2'!AE121,'Estação 2'!AE109,'Estação 2'!AE97,'Estação 2'!AE85,'Estação 2'!AE73,'Estação 2'!AE61,'Estação 2'!AE49,'Estação 2'!AE37,'Estação 2'!AE25,)</f>
        <v>2.277333333333333</v>
      </c>
      <c r="W65" s="12">
        <f>AVERAGE('Estação 2'!AF1637,'Estação 2'!AF1625,'Estação 2'!AF1604,'Estação 2'!AF1599,'Estação 2'!AF1586,'Estação 2'!AF1577,'Estação 2'!AF1567,'Estação 2'!AF1565,'Estação 2'!AF1541,'Estação 2'!AF1529,'Estação 2'!AF1517,'Estação 2'!AF1505,'Estação 2'!AF757,'Estação 2'!AF745,'Estação 2'!AF733,'Estação 2'!AF721,'Estação 2'!AF709,'Estação 2'!AF697,'Estação 2'!AF685,'Estação 2'!AF673,'Estação 2'!AF661,'Estação 2'!AF649,'Estação 2'!AF637,'Estação 2'!AF625,'Estação 2'!AF613,'Estação 2'!AF601,'Estação 2'!AF589,'Estação 2'!AF577,'Estação 2'!AF565,'Estação 2'!AF553,'Estação 2'!AF541,'Estação 2'!AF529,'Estação 2'!AF517,'Estação 2'!AF505,'Estação 2'!AF493,'Estação 2'!AF481,'Estação 2'!AF469,'Estação 2'!AF457,'Estação 2'!AF445,'Estação 2'!AF433,'Estação 2'!AF421,'Estação 2'!AF409,'Estação 2'!AF397,'Estação 2'!AF385,'Estação 2'!AF373,'Estação 2'!AF361,'Estação 2'!AF349,'Estação 2'!AF337,'Estação 2'!AF325,'Estação 2'!AF313,'Estação 2'!AF301,'Estação 2'!AF289,'Estação 2'!AF277,'Estação 2'!AF265,'Estação 2'!AF253,'Estação 2'!AF241,'Estação 2'!AF229,'Estação 2'!AF217,'Estação 2'!AF205,'Estação 2'!AF193,'Estação 2'!AF181,'Estação 2'!AF169,'Estação 2'!AF157,'Estação 2'!AF145,'Estação 2'!AF133,'Estação 2'!AF121,'Estação 2'!AF109,'Estação 2'!AF97,'Estação 2'!AF85,'Estação 2'!AF73,'Estação 2'!AF61,'Estação 2'!AF49,'Estação 2'!AF37,'Estação 2'!AF25,)</f>
        <v>1.9133333333333329</v>
      </c>
      <c r="X65" s="12">
        <f>AVERAGE('Estação 2'!AG1637,'Estação 2'!AG1625,'Estação 2'!AG1604,'Estação 2'!AG1599,'Estação 2'!AG1586,'Estação 2'!AG1577,'Estação 2'!AG1567,'Estação 2'!AG1565,'Estação 2'!AG1541,'Estação 2'!AG1529,'Estação 2'!AG1517,'Estação 2'!AG1505,'Estação 2'!AG757,'Estação 2'!AG745,'Estação 2'!AG733,'Estação 2'!AG721,'Estação 2'!AG709,'Estação 2'!AG697,'Estação 2'!AG685,'Estação 2'!AG673,'Estação 2'!AG661,'Estação 2'!AG649,'Estação 2'!AG637,'Estação 2'!AG625,'Estação 2'!AG613,'Estação 2'!AG601,'Estação 2'!AG589,'Estação 2'!AG577,'Estação 2'!AG565,'Estação 2'!AG553,'Estação 2'!AG541,'Estação 2'!AG529,'Estação 2'!AG517,'Estação 2'!AG505,'Estação 2'!AG493,'Estação 2'!AG481,'Estação 2'!AG469,'Estação 2'!AG457,'Estação 2'!AG445,'Estação 2'!AG433,'Estação 2'!AG421,'Estação 2'!AG409,'Estação 2'!AG397,'Estação 2'!AG385,'Estação 2'!AG373,'Estação 2'!AG361,'Estação 2'!AG349,'Estação 2'!AG337,'Estação 2'!AG325,'Estação 2'!AG313,'Estação 2'!AG301,'Estação 2'!AG289,'Estação 2'!AG277,'Estação 2'!AG265,'Estação 2'!AG253,'Estação 2'!AG241,'Estação 2'!AG229,'Estação 2'!AG217,'Estação 2'!AG205,'Estação 2'!AG193,'Estação 2'!AG181,'Estação 2'!AG169,'Estação 2'!AG157,'Estação 2'!AG145,'Estação 2'!AG133,'Estação 2'!AG121,'Estação 2'!AG109,'Estação 2'!AG97,'Estação 2'!AG85,'Estação 2'!AG73,'Estação 2'!AG61,'Estação 2'!AG49,'Estação 2'!AG37,'Estação 2'!AG25,)</f>
        <v>3.0173333333333328</v>
      </c>
      <c r="Y65" s="12">
        <f>AVERAGE('Estação 2'!AH1637,'Estação 2'!AH1625,'Estação 2'!AH1604,'Estação 2'!AH1599,'Estação 2'!AH1586,'Estação 2'!AH1577,'Estação 2'!AH1567,'Estação 2'!AH1565,'Estação 2'!AH1541,'Estação 2'!AH1529,'Estação 2'!AH1517,'Estação 2'!AH1505,'Estação 2'!AH757,'Estação 2'!AH745,'Estação 2'!AH733,'Estação 2'!AH721,'Estação 2'!AH709,'Estação 2'!AH697,'Estação 2'!AH685,'Estação 2'!AH673,'Estação 2'!AH661,'Estação 2'!AH649,'Estação 2'!AH637,'Estação 2'!AH625,'Estação 2'!AH613,'Estação 2'!AH601,'Estação 2'!AH589,'Estação 2'!AH577,'Estação 2'!AH565,'Estação 2'!AH553,'Estação 2'!AH541,'Estação 2'!AH529,'Estação 2'!AH517,'Estação 2'!AH505,'Estação 2'!AH493,'Estação 2'!AH481,'Estação 2'!AH469,'Estação 2'!AH457,'Estação 2'!AH445,'Estação 2'!AH433,'Estação 2'!AH421,'Estação 2'!AH409,'Estação 2'!AH397,'Estação 2'!AH385,'Estação 2'!AH373,'Estação 2'!AH361,'Estação 2'!AH349,'Estação 2'!AH337,'Estação 2'!AH325,'Estação 2'!AH313,'Estação 2'!AH301,'Estação 2'!AH289,'Estação 2'!AH277,'Estação 2'!AH265,'Estação 2'!AH253,'Estação 2'!AH241,'Estação 2'!AH229,'Estação 2'!AH217,'Estação 2'!AH205,'Estação 2'!AH193,'Estação 2'!AH181,'Estação 2'!AH169,'Estação 2'!AH157,'Estação 2'!AH145,'Estação 2'!AH133,'Estação 2'!AH121,'Estação 2'!AH109,'Estação 2'!AH97,'Estação 2'!AH85,'Estação 2'!AH73,'Estação 2'!AH61,'Estação 2'!AH49,'Estação 2'!AH37,'Estação 2'!AH25,)</f>
        <v>3.0439999999999996</v>
      </c>
      <c r="Z65" s="12">
        <f>AVERAGE('Estação 2'!AI1637,'Estação 2'!AI1625,'Estação 2'!AI1604,'Estação 2'!AI1599,'Estação 2'!AI1586,'Estação 2'!AI1577,'Estação 2'!AI1567,'Estação 2'!AI1565,'Estação 2'!AI1541,'Estação 2'!AI1529,'Estação 2'!AI1517,'Estação 2'!AI1505,'Estação 2'!AI757,'Estação 2'!AI745,'Estação 2'!AI733,'Estação 2'!AI721,'Estação 2'!AI709,'Estação 2'!AI697,'Estação 2'!AI685,'Estação 2'!AI673,'Estação 2'!AI661,'Estação 2'!AI649,'Estação 2'!AI637,'Estação 2'!AI625,'Estação 2'!AI613,'Estação 2'!AI601,'Estação 2'!AI589,'Estação 2'!AI577,'Estação 2'!AI565,'Estação 2'!AI553,'Estação 2'!AI541,'Estação 2'!AI529,'Estação 2'!AI517,'Estação 2'!AI505,'Estação 2'!AI493,'Estação 2'!AI481,'Estação 2'!AI469,'Estação 2'!AI457,'Estação 2'!AI445,'Estação 2'!AI433,'Estação 2'!AI421,'Estação 2'!AI409,'Estação 2'!AI397,'Estação 2'!AI385,'Estação 2'!AI373,'Estação 2'!AI361,'Estação 2'!AI349,'Estação 2'!AI337,'Estação 2'!AI325,'Estação 2'!AI313,'Estação 2'!AI301,'Estação 2'!AI289,'Estação 2'!AI277,'Estação 2'!AI265,'Estação 2'!AI253,'Estação 2'!AI241,'Estação 2'!AI229,'Estação 2'!AI217,'Estação 2'!AI205,'Estação 2'!AI193,'Estação 2'!AI181,'Estação 2'!AI169,'Estação 2'!AI157,'Estação 2'!AI145,'Estação 2'!AI133,'Estação 2'!AI121,'Estação 2'!AI109,'Estação 2'!AI97,'Estação 2'!AI85,'Estação 2'!AI73,'Estação 2'!AI61,'Estação 2'!AI49,'Estação 2'!AI37,'Estação 2'!AI25,)</f>
        <v>1.236</v>
      </c>
      <c r="AA65" s="12">
        <f>AVERAGE('Estação 2'!AJ1637,'Estação 2'!AJ1625,'Estação 2'!AJ1604,'Estação 2'!AJ1599,'Estação 2'!AJ1586,'Estação 2'!AJ1577,'Estação 2'!AJ1567,'Estação 2'!AJ1565,'Estação 2'!AJ1541,'Estação 2'!AJ1529,'Estação 2'!AJ1517,'Estação 2'!AJ1505,'Estação 2'!AJ757,'Estação 2'!AJ745,'Estação 2'!AJ733,'Estação 2'!AJ721,'Estação 2'!AJ709,'Estação 2'!AJ697,'Estação 2'!AJ685,'Estação 2'!AJ673,'Estação 2'!AJ661,'Estação 2'!AJ649,'Estação 2'!AJ637,'Estação 2'!AJ625,'Estação 2'!AJ613,'Estação 2'!AJ601,'Estação 2'!AJ589,'Estação 2'!AJ577,'Estação 2'!AJ565,'Estação 2'!AJ553,'Estação 2'!AJ541,'Estação 2'!AJ529,'Estação 2'!AJ517,'Estação 2'!AJ505,'Estação 2'!AJ493,'Estação 2'!AJ481,'Estação 2'!AJ469,'Estação 2'!AJ457,'Estação 2'!AJ445,'Estação 2'!AJ433,'Estação 2'!AJ421,'Estação 2'!AJ409,'Estação 2'!AJ397,'Estação 2'!AJ385,'Estação 2'!AJ373,'Estação 2'!AJ361,'Estação 2'!AJ349,'Estação 2'!AJ337,'Estação 2'!AJ325,'Estação 2'!AJ313,'Estação 2'!AJ301,'Estação 2'!AJ289,'Estação 2'!AJ277,'Estação 2'!AJ265,'Estação 2'!AJ253,'Estação 2'!AJ241,'Estação 2'!AJ229,'Estação 2'!AJ217,'Estação 2'!AJ205,'Estação 2'!AJ193,'Estação 2'!AJ181,'Estação 2'!AJ169,'Estação 2'!AJ157,'Estação 2'!AJ145,'Estação 2'!AJ133,'Estação 2'!AJ121,'Estação 2'!AJ109,'Estação 2'!AJ97,'Estação 2'!AJ85,'Estação 2'!AJ73,'Estação 2'!AJ61,'Estação 2'!AJ49,'Estação 2'!AJ37,'Estação 2'!AJ25,)</f>
        <v>0.93066666666666686</v>
      </c>
      <c r="AB65" s="12">
        <f>AVERAGE('Estação 2'!AK1637,'Estação 2'!AK1625,'Estação 2'!AK1604,'Estação 2'!AK1599,'Estação 2'!AK1586,'Estação 2'!AK1577,'Estação 2'!AK1567,'Estação 2'!AK1565,'Estação 2'!AK1541,'Estação 2'!AK1529,'Estação 2'!AK1517,'Estação 2'!AK1505,'Estação 2'!AK757,'Estação 2'!AK745,'Estação 2'!AK733,'Estação 2'!AK721,'Estação 2'!AK709,'Estação 2'!AK697,'Estação 2'!AK685,'Estação 2'!AK673,'Estação 2'!AK661,'Estação 2'!AK649,'Estação 2'!AK637,'Estação 2'!AK625,'Estação 2'!AK613,'Estação 2'!AK601,'Estação 2'!AK589,'Estação 2'!AK577,'Estação 2'!AK565,'Estação 2'!AK553,'Estação 2'!AK541,'Estação 2'!AK529,'Estação 2'!AK517,'Estação 2'!AK505,'Estação 2'!AK493,'Estação 2'!AK481,'Estação 2'!AK469,'Estação 2'!AK457,'Estação 2'!AK445,'Estação 2'!AK433,'Estação 2'!AK421,'Estação 2'!AK409,'Estação 2'!AK397,'Estação 2'!AK385,'Estação 2'!AK373,'Estação 2'!AK361,'Estação 2'!AK349,'Estação 2'!AK337,'Estação 2'!AK325,'Estação 2'!AK313,'Estação 2'!AK301,'Estação 2'!AK289,'Estação 2'!AK277,'Estação 2'!AK265,'Estação 2'!AK253,'Estação 2'!AK241,'Estação 2'!AK229,'Estação 2'!AK217,'Estação 2'!AK205,'Estação 2'!AK193,'Estação 2'!AK181,'Estação 2'!AK169,'Estação 2'!AK157,'Estação 2'!AK145,'Estação 2'!AK133,'Estação 2'!AK121,'Estação 2'!AK109,'Estação 2'!AK97,'Estação 2'!AK85,'Estação 2'!AK73,'Estação 2'!AK61,'Estação 2'!AK49,'Estação 2'!AK37,'Estação 2'!AK25,)</f>
        <v>2.02</v>
      </c>
      <c r="AC65" s="12">
        <f>AVERAGE('Estação 2'!AL1637,'Estação 2'!AL1625,'Estação 2'!AL1604,'Estação 2'!AL1599,'Estação 2'!AL1586,'Estação 2'!AL1577,'Estação 2'!AL1567,'Estação 2'!AL1565,'Estação 2'!AL1541,'Estação 2'!AL1529,'Estação 2'!AL1517,'Estação 2'!AL1505,'Estação 2'!AL757,'Estação 2'!AL745,'Estação 2'!AL733,'Estação 2'!AL721,'Estação 2'!AL709,'Estação 2'!AL697,'Estação 2'!AL685,'Estação 2'!AL673,'Estação 2'!AL661,'Estação 2'!AL649,'Estação 2'!AL637,'Estação 2'!AL625,'Estação 2'!AL613,'Estação 2'!AL601,'Estação 2'!AL589,'Estação 2'!AL577,'Estação 2'!AL565,'Estação 2'!AL553,'Estação 2'!AL541,'Estação 2'!AL529,'Estação 2'!AL517,'Estação 2'!AL505,'Estação 2'!AL493,'Estação 2'!AL481,'Estação 2'!AL469,'Estação 2'!AL457,'Estação 2'!AL445,'Estação 2'!AL433,'Estação 2'!AL421,'Estação 2'!AL409,'Estação 2'!AL397,'Estação 2'!AL385,'Estação 2'!AL373,'Estação 2'!AL361,'Estação 2'!AL349,'Estação 2'!AL337,'Estação 2'!AL325,'Estação 2'!AL313,'Estação 2'!AL301,'Estação 2'!AL289,'Estação 2'!AL277,'Estação 2'!AL265,'Estação 2'!AL253,'Estação 2'!AL241,'Estação 2'!AL229,'Estação 2'!AL217,'Estação 2'!AL205,'Estação 2'!AL193,'Estação 2'!AL181,'Estação 2'!AL169,'Estação 2'!AL157,'Estação 2'!AL145,'Estação 2'!AL133,'Estação 2'!AL121,'Estação 2'!AL109,'Estação 2'!AL97,'Estação 2'!AL85,'Estação 2'!AL73,'Estação 2'!AL61,'Estação 2'!AL49,'Estação 2'!AL37,'Estação 2'!AL25,)</f>
        <v>4.6906666666666661</v>
      </c>
      <c r="AD65" s="12">
        <f>AVERAGE('Estação 2'!AM1637,'Estação 2'!AM1625,'Estação 2'!AM1604,'Estação 2'!AM1599,'Estação 2'!AM1586,'Estação 2'!AM1577,'Estação 2'!AM1567,'Estação 2'!AM1565,'Estação 2'!AM1541,'Estação 2'!AM1529,'Estação 2'!AM1517,'Estação 2'!AM1505,'Estação 2'!AM757,'Estação 2'!AM745,'Estação 2'!AM733,'Estação 2'!AM721,'Estação 2'!AM709,'Estação 2'!AM697,'Estação 2'!AM685,'Estação 2'!AM673,'Estação 2'!AM661,'Estação 2'!AM649,'Estação 2'!AM637,'Estação 2'!AM625,'Estação 2'!AM613,'Estação 2'!AM601,'Estação 2'!AM589,'Estação 2'!AM577,'Estação 2'!AM565,'Estação 2'!AM553,'Estação 2'!AM541,'Estação 2'!AM529,'Estação 2'!AM517,'Estação 2'!AM505,'Estação 2'!AM493,'Estação 2'!AM481,'Estação 2'!AM469,'Estação 2'!AM457,'Estação 2'!AM445,'Estação 2'!AM433,'Estação 2'!AM421,'Estação 2'!AM409,'Estação 2'!AM397,'Estação 2'!AM385,'Estação 2'!AM373,'Estação 2'!AM361,'Estação 2'!AM349,'Estação 2'!AM337,'Estação 2'!AM325,'Estação 2'!AM313,'Estação 2'!AM301,'Estação 2'!AM289,'Estação 2'!AM277,'Estação 2'!AM265,'Estação 2'!AM253,'Estação 2'!AM241,'Estação 2'!AM229,'Estação 2'!AM217,'Estação 2'!AM205,'Estação 2'!AM193,'Estação 2'!AM181,'Estação 2'!AM169,'Estação 2'!AM157,'Estação 2'!AM145,'Estação 2'!AM133,'Estação 2'!AM121,'Estação 2'!AM109,'Estação 2'!AM97,'Estação 2'!AM85,'Estação 2'!AM73,'Estação 2'!AM61,'Estação 2'!AM49,'Estação 2'!AM37,'Estação 2'!AM25,)</f>
        <v>4.7439999999999998</v>
      </c>
      <c r="AE65" s="12">
        <f>AVERAGE('Estação 2'!AN1637,'Estação 2'!AN1625,'Estação 2'!AN1604,'Estação 2'!AN1599,'Estação 2'!AN1586,'Estação 2'!AN1577,'Estação 2'!AN1567,'Estação 2'!AN1565,'Estação 2'!AN1541,'Estação 2'!AN1529,'Estação 2'!AN1517,'Estação 2'!AN1505,'Estação 2'!AN757,'Estação 2'!AN745,'Estação 2'!AN733,'Estação 2'!AN721,'Estação 2'!AN709,'Estação 2'!AN697,'Estação 2'!AN685,'Estação 2'!AN673,'Estação 2'!AN661,'Estação 2'!AN649,'Estação 2'!AN637,'Estação 2'!AN625,'Estação 2'!AN613,'Estação 2'!AN601,'Estação 2'!AN589,'Estação 2'!AN577,'Estação 2'!AN565,'Estação 2'!AN553,'Estação 2'!AN541,'Estação 2'!AN529,'Estação 2'!AN517,'Estação 2'!AN505,'Estação 2'!AN493,'Estação 2'!AN481,'Estação 2'!AN469,'Estação 2'!AN457,'Estação 2'!AN445,'Estação 2'!AN433,'Estação 2'!AN421,'Estação 2'!AN409,'Estação 2'!AN397,'Estação 2'!AN385,'Estação 2'!AN373,'Estação 2'!AN361,'Estação 2'!AN349,'Estação 2'!AN337,'Estação 2'!AN325,'Estação 2'!AN313,'Estação 2'!AN301,'Estação 2'!AN289,'Estação 2'!AN277,'Estação 2'!AN265,'Estação 2'!AN253,'Estação 2'!AN241,'Estação 2'!AN229,'Estação 2'!AN217,'Estação 2'!AN205,'Estação 2'!AN193,'Estação 2'!AN181,'Estação 2'!AN169,'Estação 2'!AN157,'Estação 2'!AN145,'Estação 2'!AN133,'Estação 2'!AN121,'Estação 2'!AN109,'Estação 2'!AN97,'Estação 2'!AN85,'Estação 2'!AN73,'Estação 2'!AN61,'Estação 2'!AN49,'Estação 2'!AN37,'Estação 2'!AN25,)</f>
        <v>1.4840000000000002</v>
      </c>
      <c r="AF65" s="12">
        <f>AVERAGE('Estação 2'!AO1637,'Estação 2'!AO1625,'Estação 2'!AO1604,'Estação 2'!AO1599,'Estação 2'!AO1586,'Estação 2'!AO1577,'Estação 2'!AO1567,'Estação 2'!AO1565,'Estação 2'!AO1541,'Estação 2'!AO1529,'Estação 2'!AO1517,'Estação 2'!AO1505,'Estação 2'!AO757,'Estação 2'!AO745,'Estação 2'!AO733,'Estação 2'!AO721,'Estação 2'!AO709,'Estação 2'!AO697,'Estação 2'!AO685,'Estação 2'!AO673,'Estação 2'!AO661,'Estação 2'!AO649,'Estação 2'!AO637,'Estação 2'!AO625,'Estação 2'!AO613,'Estação 2'!AO601,'Estação 2'!AO589,'Estação 2'!AO577,'Estação 2'!AO565,'Estação 2'!AO553,'Estação 2'!AO541,'Estação 2'!AO529,'Estação 2'!AO517,'Estação 2'!AO505,'Estação 2'!AO493,'Estação 2'!AO481,'Estação 2'!AO469,'Estação 2'!AO457,'Estação 2'!AO445,'Estação 2'!AO433,'Estação 2'!AO421,'Estação 2'!AO409,'Estação 2'!AO397,'Estação 2'!AO385,'Estação 2'!AO373,'Estação 2'!AO361,'Estação 2'!AO349,'Estação 2'!AO337,'Estação 2'!AO325,'Estação 2'!AO313,'Estação 2'!AO301,'Estação 2'!AO289,'Estação 2'!AO277,'Estação 2'!AO265,'Estação 2'!AO253,'Estação 2'!AO241,'Estação 2'!AO229,'Estação 2'!AO217,'Estação 2'!AO205,'Estação 2'!AO193,'Estação 2'!AO181,'Estação 2'!AO169,'Estação 2'!AO157,'Estação 2'!AO145,'Estação 2'!AO133,'Estação 2'!AO121,'Estação 2'!AO109,'Estação 2'!AO97,'Estação 2'!AO85,'Estação 2'!AO73,'Estação 2'!AO61,'Estação 2'!AO49,'Estação 2'!AO37,'Estação 2'!AO25,)</f>
        <v>2.7746666666666662</v>
      </c>
      <c r="AG65" s="12">
        <f>AVERAGE('Estação 2'!AP1637,'Estação 2'!AP1625,'Estação 2'!AP1604,'Estação 2'!AP1599,'Estação 2'!AP1586,'Estação 2'!AP1577,'Estação 2'!AP1567,'Estação 2'!AP1565,'Estação 2'!AP1541,'Estação 2'!AP1529,'Estação 2'!AP1517,'Estação 2'!AP1505,'Estação 2'!AP757,'Estação 2'!AP745,'Estação 2'!AP733,'Estação 2'!AP721,'Estação 2'!AP709,'Estação 2'!AP697,'Estação 2'!AP685,'Estação 2'!AP673,'Estação 2'!AP661,'Estação 2'!AP649,'Estação 2'!AP637,'Estação 2'!AP625,'Estação 2'!AP613,'Estação 2'!AP601,'Estação 2'!AP589,'Estação 2'!AP577,'Estação 2'!AP565,'Estação 2'!AP553,'Estação 2'!AP541,'Estação 2'!AP529,'Estação 2'!AP517,'Estação 2'!AP505,'Estação 2'!AP493,'Estação 2'!AP481,'Estação 2'!AP469,'Estação 2'!AP457,'Estação 2'!AP445,'Estação 2'!AP433,'Estação 2'!AP421,'Estação 2'!AP409,'Estação 2'!AP397,'Estação 2'!AP385,'Estação 2'!AP373,'Estação 2'!AP361,'Estação 2'!AP349,'Estação 2'!AP337,'Estação 2'!AP325,'Estação 2'!AP313,'Estação 2'!AP301,'Estação 2'!AP289,'Estação 2'!AP277,'Estação 2'!AP265,'Estação 2'!AP253,'Estação 2'!AP241,'Estação 2'!AP229,'Estação 2'!AP217,'Estação 2'!AP205,'Estação 2'!AP193,'Estação 2'!AP181,'Estação 2'!AP169,'Estação 2'!AP157,'Estação 2'!AP145,'Estação 2'!AP133,'Estação 2'!AP121,'Estação 2'!AP109,'Estação 2'!AP97,'Estação 2'!AP85,'Estação 2'!AP73,'Estação 2'!AP61,'Estação 2'!AP49,'Estação 2'!AP37,'Estação 2'!AP25,)</f>
        <v>3.0213333333333328</v>
      </c>
      <c r="AH65" s="12">
        <f>AVERAGE('Estação 2'!AQ1637,'Estação 2'!AQ1625,'Estação 2'!AQ1604,'Estação 2'!AQ1599,'Estação 2'!AQ1586,'Estação 2'!AQ1577,'Estação 2'!AQ1567,'Estação 2'!AQ1565,'Estação 2'!AQ1541,'Estação 2'!AQ1529,'Estação 2'!AQ1517,'Estação 2'!AQ1505,'Estação 2'!AQ757,'Estação 2'!AQ745,'Estação 2'!AQ733,'Estação 2'!AQ721,'Estação 2'!AQ709,'Estação 2'!AQ697,'Estação 2'!AQ685,'Estação 2'!AQ673,'Estação 2'!AQ661,'Estação 2'!AQ649,'Estação 2'!AQ637,'Estação 2'!AQ625,'Estação 2'!AQ613,'Estação 2'!AQ601,'Estação 2'!AQ589,'Estação 2'!AQ577,'Estação 2'!AQ565,'Estação 2'!AQ553,'Estação 2'!AQ541,'Estação 2'!AQ529,'Estação 2'!AQ517,'Estação 2'!AQ505,'Estação 2'!AQ493,'Estação 2'!AQ481,'Estação 2'!AQ469,'Estação 2'!AQ457,'Estação 2'!AQ445,'Estação 2'!AQ433,'Estação 2'!AQ421,'Estação 2'!AQ409,'Estação 2'!AQ397,'Estação 2'!AQ385,'Estação 2'!AQ373,'Estação 2'!AQ361,'Estação 2'!AQ349,'Estação 2'!AQ337,'Estação 2'!AQ325,'Estação 2'!AQ313,'Estação 2'!AQ301,'Estação 2'!AQ289,'Estação 2'!AQ277,'Estação 2'!AQ265,'Estação 2'!AQ253,'Estação 2'!AQ241,'Estação 2'!AQ229,'Estação 2'!AQ217,'Estação 2'!AQ205,'Estação 2'!AQ193,'Estação 2'!AQ181,'Estação 2'!AQ169,'Estação 2'!AQ157,'Estação 2'!AQ145,'Estação 2'!AQ133,'Estação 2'!AQ121,'Estação 2'!AQ109,'Estação 2'!AQ97,'Estação 2'!AQ85,'Estação 2'!AQ73,'Estação 2'!AQ61,'Estação 2'!AQ49,'Estação 2'!AQ37,'Estação 2'!AQ25,)</f>
        <v>2.6080000000000001</v>
      </c>
      <c r="AI65" s="24"/>
    </row>
    <row r="66" spans="4:35" x14ac:dyDescent="0.25">
      <c r="D66" s="56" t="s">
        <v>104</v>
      </c>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row>
    <row r="67" spans="4:35" x14ac:dyDescent="0.25">
      <c r="D67" s="11" t="s">
        <v>11</v>
      </c>
      <c r="E67" s="13">
        <v>41609</v>
      </c>
      <c r="F67" s="13">
        <v>41610</v>
      </c>
      <c r="G67" s="13">
        <v>41611</v>
      </c>
      <c r="H67" s="13">
        <v>41612</v>
      </c>
      <c r="I67" s="13">
        <v>41613</v>
      </c>
      <c r="J67" s="13">
        <v>41614</v>
      </c>
      <c r="K67" s="13">
        <v>41615</v>
      </c>
      <c r="L67" s="13">
        <v>41616</v>
      </c>
      <c r="M67" s="13">
        <v>41617</v>
      </c>
      <c r="N67" s="13">
        <v>41618</v>
      </c>
      <c r="O67" s="13">
        <v>41619</v>
      </c>
      <c r="P67" s="13">
        <v>41620</v>
      </c>
      <c r="Q67" s="13">
        <v>41621</v>
      </c>
      <c r="R67" s="13">
        <v>41622</v>
      </c>
      <c r="S67" s="13">
        <v>41623</v>
      </c>
      <c r="T67" s="13">
        <v>41624</v>
      </c>
      <c r="U67" s="13">
        <v>41625</v>
      </c>
      <c r="V67" s="13">
        <v>41626</v>
      </c>
      <c r="W67" s="13">
        <v>41627</v>
      </c>
      <c r="X67" s="13">
        <v>41628</v>
      </c>
      <c r="Y67" s="13">
        <v>41629</v>
      </c>
      <c r="Z67" s="13">
        <v>41630</v>
      </c>
      <c r="AA67" s="13">
        <v>41631</v>
      </c>
      <c r="AB67" s="13">
        <v>41632</v>
      </c>
      <c r="AC67" s="13">
        <v>41633</v>
      </c>
      <c r="AD67" s="13">
        <v>41634</v>
      </c>
      <c r="AE67" s="13">
        <v>41635</v>
      </c>
      <c r="AF67" s="13">
        <v>41636</v>
      </c>
      <c r="AG67" s="13">
        <v>41637</v>
      </c>
      <c r="AH67" s="13">
        <v>41638</v>
      </c>
      <c r="AI67" s="13">
        <v>41639</v>
      </c>
    </row>
    <row r="68" spans="4:35" x14ac:dyDescent="0.25">
      <c r="D68" s="11" t="s">
        <v>90</v>
      </c>
      <c r="E68" s="12">
        <f>AVERAGE('Estação 2'!N1638,'Estação 2'!N1626,'Estação 2'!N1605,'Estação 2'!N1600,'Estação 2'!N1587,'Estação 2'!N1578,'Estação 2'!N1568,'Estação 2'!N1566,'Estação 2'!N1542,'Estação 2'!N1530,'Estação 2'!N1518,'Estação 2'!N1506,'Estação 2'!N758,'Estação 2'!N746,'Estação 2'!N734,'Estação 2'!N722,'Estação 2'!N710,'Estação 2'!N698,'Estação 2'!N686,'Estação 2'!N674,'Estação 2'!N662,'Estação 2'!N650,'Estação 2'!N638,'Estação 2'!N626,'Estação 2'!N614,'Estação 2'!N602,'Estação 2'!N590,'Estação 2'!N578,'Estação 2'!N566,'Estação 2'!N554,'Estação 2'!N542,'Estação 2'!N530,'Estação 2'!N518,'Estação 2'!N506,'Estação 2'!N494,'Estação 2'!N482,'Estação 2'!N470,'Estação 2'!N458,'Estação 2'!N446,'Estação 2'!N434,'Estação 2'!N422,'Estação 2'!N410,'Estação 2'!N398,'Estação 2'!N386,'Estação 2'!N374,'Estação 2'!N362,'Estação 2'!N350,'Estação 2'!N338,'Estação 2'!N326,'Estação 2'!N314,'Estação 2'!N302,'Estação 2'!N290,'Estação 2'!N278,'Estação 2'!N266,'Estação 2'!N254,'Estação 2'!N242,'Estação 2'!N230,'Estação 2'!N218,'Estação 2'!N206,'Estação 2'!N194,'Estação 2'!N182,'Estação 2'!N170,'Estação 2'!N158,'Estação 2'!N146,'Estação 2'!N134,'Estação 2'!N122,'Estação 2'!N110,'Estação 2'!N98,'Estação 2'!N86,'Estação 2'!N74,'Estação 2'!N62,'Estação 2'!N50,'Estação 2'!N38,'Estação 2'!N26,)</f>
        <v>2.9359999999999999</v>
      </c>
      <c r="F68" s="12">
        <f>AVERAGE('Estação 2'!O1638,'Estação 2'!O1626,'Estação 2'!O1605,'Estação 2'!O1600,'Estação 2'!O1587,'Estação 2'!O1578,'Estação 2'!O1568,'Estação 2'!O1566,'Estação 2'!O1542,'Estação 2'!O1530,'Estação 2'!O1518,'Estação 2'!O1506,'Estação 2'!O758,'Estação 2'!O746,'Estação 2'!O734,'Estação 2'!O722,'Estação 2'!O710,'Estação 2'!O698,'Estação 2'!O686,'Estação 2'!O674,'Estação 2'!O662,'Estação 2'!O650,'Estação 2'!O638,'Estação 2'!O626,'Estação 2'!O614,'Estação 2'!O602,'Estação 2'!O590,'Estação 2'!O578,'Estação 2'!O566,'Estação 2'!O554,'Estação 2'!O542,'Estação 2'!O530,'Estação 2'!O518,'Estação 2'!O506,'Estação 2'!O494,'Estação 2'!O482,'Estação 2'!O470,'Estação 2'!O458,'Estação 2'!O446,'Estação 2'!O434,'Estação 2'!O422,'Estação 2'!O410,'Estação 2'!O398,'Estação 2'!O386,'Estação 2'!O374,'Estação 2'!O362,'Estação 2'!O350,'Estação 2'!O338,'Estação 2'!O326,'Estação 2'!O314,'Estação 2'!O302,'Estação 2'!O290,'Estação 2'!O278,'Estação 2'!O266,'Estação 2'!O254,'Estação 2'!O242,'Estação 2'!O230,'Estação 2'!O218,'Estação 2'!O206,'Estação 2'!O194,'Estação 2'!O182,'Estação 2'!O170,'Estação 2'!O158,'Estação 2'!O146,'Estação 2'!O134,'Estação 2'!O122,'Estação 2'!O110,'Estação 2'!O98,'Estação 2'!O86,'Estação 2'!O74,'Estação 2'!O62,'Estação 2'!O50,'Estação 2'!O38,'Estação 2'!O26,)</f>
        <v>3.8853333333333322</v>
      </c>
      <c r="G68" s="12">
        <f>AVERAGE('Estação 2'!P1638,'Estação 2'!P1626,'Estação 2'!P1605,'Estação 2'!P1600,'Estação 2'!P1587,'Estação 2'!P1578,'Estação 2'!P1568,'Estação 2'!P1566,'Estação 2'!P1542,'Estação 2'!P1530,'Estação 2'!P1518,'Estação 2'!P1506,'Estação 2'!P758,'Estação 2'!P746,'Estação 2'!P734,'Estação 2'!P722,'Estação 2'!P710,'Estação 2'!P698,'Estação 2'!P686,'Estação 2'!P674,'Estação 2'!P662,'Estação 2'!P650,'Estação 2'!P638,'Estação 2'!P626,'Estação 2'!P614,'Estação 2'!P602,'Estação 2'!P590,'Estação 2'!P578,'Estação 2'!P566,'Estação 2'!P554,'Estação 2'!P542,'Estação 2'!P530,'Estação 2'!P518,'Estação 2'!P506,'Estação 2'!P494,'Estação 2'!P482,'Estação 2'!P470,'Estação 2'!P458,'Estação 2'!P446,'Estação 2'!P434,'Estação 2'!P422,'Estação 2'!P410,'Estação 2'!P398,'Estação 2'!P386,'Estação 2'!P374,'Estação 2'!P362,'Estação 2'!P350,'Estação 2'!P338,'Estação 2'!P326,'Estação 2'!P314,'Estação 2'!P302,'Estação 2'!P290,'Estação 2'!P278,'Estação 2'!P266,'Estação 2'!P254,'Estação 2'!P242,'Estação 2'!P230,'Estação 2'!P218,'Estação 2'!P206,'Estação 2'!P194,'Estação 2'!P182,'Estação 2'!P170,'Estação 2'!P158,'Estação 2'!P146,'Estação 2'!P134,'Estação 2'!P122,'Estação 2'!P110,'Estação 2'!P98,'Estação 2'!P86,'Estação 2'!P74,'Estação 2'!P62,'Estação 2'!P50,'Estação 2'!P38,'Estação 2'!P26,)</f>
        <v>3.1079999999999997</v>
      </c>
      <c r="H68" s="12">
        <f>AVERAGE('Estação 2'!Q1638,'Estação 2'!Q1626,'Estação 2'!Q1605,'Estação 2'!Q1600,'Estação 2'!Q1587,'Estação 2'!Q1578,'Estação 2'!Q1568,'Estação 2'!Q1566,'Estação 2'!Q1542,'Estação 2'!Q1530,'Estação 2'!Q1518,'Estação 2'!Q1506,'Estação 2'!Q758,'Estação 2'!Q746,'Estação 2'!Q734,'Estação 2'!Q722,'Estação 2'!Q710,'Estação 2'!Q698,'Estação 2'!Q686,'Estação 2'!Q674,'Estação 2'!Q662,'Estação 2'!Q650,'Estação 2'!Q638,'Estação 2'!Q626,'Estação 2'!Q614,'Estação 2'!Q602,'Estação 2'!Q590,'Estação 2'!Q578,'Estação 2'!Q566,'Estação 2'!Q554,'Estação 2'!Q542,'Estação 2'!Q530,'Estação 2'!Q518,'Estação 2'!Q506,'Estação 2'!Q494,'Estação 2'!Q482,'Estação 2'!Q470,'Estação 2'!Q458,'Estação 2'!Q446,'Estação 2'!Q434,'Estação 2'!Q422,'Estação 2'!Q410,'Estação 2'!Q398,'Estação 2'!Q386,'Estação 2'!Q374,'Estação 2'!Q362,'Estação 2'!Q350,'Estação 2'!Q338,'Estação 2'!Q326,'Estação 2'!Q314,'Estação 2'!Q302,'Estação 2'!Q290,'Estação 2'!Q278,'Estação 2'!Q266,'Estação 2'!Q254,'Estação 2'!Q242,'Estação 2'!Q230,'Estação 2'!Q218,'Estação 2'!Q206,'Estação 2'!Q194,'Estação 2'!Q182,'Estação 2'!Q170,'Estação 2'!Q158,'Estação 2'!Q146,'Estação 2'!Q134,'Estação 2'!Q122,'Estação 2'!Q110,'Estação 2'!Q98,'Estação 2'!Q86,'Estação 2'!Q74,'Estação 2'!Q62,'Estação 2'!Q50,'Estação 2'!Q38,'Estação 2'!Q26,)</f>
        <v>3.3266666666666667</v>
      </c>
      <c r="I68" s="12">
        <f>AVERAGE('Estação 2'!R1638,'Estação 2'!R1626,'Estação 2'!R1605,'Estação 2'!R1600,'Estação 2'!R1587,'Estação 2'!R1578,'Estação 2'!R1568,'Estação 2'!R1566,'Estação 2'!R1542,'Estação 2'!R1530,'Estação 2'!R1518,'Estação 2'!R1506,'Estação 2'!R758,'Estação 2'!R746,'Estação 2'!R734,'Estação 2'!R722,'Estação 2'!R710,'Estação 2'!R698,'Estação 2'!R686,'Estação 2'!R674,'Estação 2'!R662,'Estação 2'!R650,'Estação 2'!R638,'Estação 2'!R626,'Estação 2'!R614,'Estação 2'!R602,'Estação 2'!R590,'Estação 2'!R578,'Estação 2'!R566,'Estação 2'!R554,'Estação 2'!R542,'Estação 2'!R530,'Estação 2'!R518,'Estação 2'!R506,'Estação 2'!R494,'Estação 2'!R482,'Estação 2'!R470,'Estação 2'!R458,'Estação 2'!R446,'Estação 2'!R434,'Estação 2'!R422,'Estação 2'!R410,'Estação 2'!R398,'Estação 2'!R386,'Estação 2'!R374,'Estação 2'!R362,'Estação 2'!R350,'Estação 2'!R338,'Estação 2'!R326,'Estação 2'!R314,'Estação 2'!R302,'Estação 2'!R290,'Estação 2'!R278,'Estação 2'!R266,'Estação 2'!R254,'Estação 2'!R242,'Estação 2'!R230,'Estação 2'!R218,'Estação 2'!R206,'Estação 2'!R194,'Estação 2'!R182,'Estação 2'!R170,'Estação 2'!R158,'Estação 2'!R146,'Estação 2'!R134,'Estação 2'!R122,'Estação 2'!R110,'Estação 2'!R98,'Estação 2'!R86,'Estação 2'!R74,'Estação 2'!R62,'Estação 2'!R50,'Estação 2'!R38,'Estação 2'!R26,)</f>
        <v>2.1559999999999993</v>
      </c>
      <c r="J68" s="12">
        <f>AVERAGE('Estação 2'!S1638,'Estação 2'!S1626,'Estação 2'!S1605,'Estação 2'!S1600,'Estação 2'!S1587,'Estação 2'!S1578,'Estação 2'!S1568,'Estação 2'!S1566,'Estação 2'!S1542,'Estação 2'!S1530,'Estação 2'!S1518,'Estação 2'!S1506,'Estação 2'!S758,'Estação 2'!S746,'Estação 2'!S734,'Estação 2'!S722,'Estação 2'!S710,'Estação 2'!S698,'Estação 2'!S686,'Estação 2'!S674,'Estação 2'!S662,'Estação 2'!S650,'Estação 2'!S638,'Estação 2'!S626,'Estação 2'!S614,'Estação 2'!S602,'Estação 2'!S590,'Estação 2'!S578,'Estação 2'!S566,'Estação 2'!S554,'Estação 2'!S542,'Estação 2'!S530,'Estação 2'!S518,'Estação 2'!S506,'Estação 2'!S494,'Estação 2'!S482,'Estação 2'!S470,'Estação 2'!S458,'Estação 2'!S446,'Estação 2'!S434,'Estação 2'!S422,'Estação 2'!S410,'Estação 2'!S398,'Estação 2'!S386,'Estação 2'!S374,'Estação 2'!S362,'Estação 2'!S350,'Estação 2'!S338,'Estação 2'!S326,'Estação 2'!S314,'Estação 2'!S302,'Estação 2'!S290,'Estação 2'!S278,'Estação 2'!S266,'Estação 2'!S254,'Estação 2'!S242,'Estação 2'!S230,'Estação 2'!S218,'Estação 2'!S206,'Estação 2'!S194,'Estação 2'!S182,'Estação 2'!S170,'Estação 2'!S158,'Estação 2'!S146,'Estação 2'!S134,'Estação 2'!S122,'Estação 2'!S110,'Estação 2'!S98,'Estação 2'!S86,'Estação 2'!S74,'Estação 2'!S62,'Estação 2'!S50,'Estação 2'!S38,'Estação 2'!S26,)</f>
        <v>5.1319999999999997</v>
      </c>
      <c r="K68" s="12">
        <f>AVERAGE('Estação 2'!T1638,'Estação 2'!T1626,'Estação 2'!T1605,'Estação 2'!T1600,'Estação 2'!T1587,'Estação 2'!T1578,'Estação 2'!T1568,'Estação 2'!T1566,'Estação 2'!T1542,'Estação 2'!T1530,'Estação 2'!T1518,'Estação 2'!T1506,'Estação 2'!T758,'Estação 2'!T746,'Estação 2'!T734,'Estação 2'!T722,'Estação 2'!T710,'Estação 2'!T698,'Estação 2'!T686,'Estação 2'!T674,'Estação 2'!T662,'Estação 2'!T650,'Estação 2'!T638,'Estação 2'!T626,'Estação 2'!T614,'Estação 2'!T602,'Estação 2'!T590,'Estação 2'!T578,'Estação 2'!T566,'Estação 2'!T554,'Estação 2'!T542,'Estação 2'!T530,'Estação 2'!T518,'Estação 2'!T506,'Estação 2'!T494,'Estação 2'!T482,'Estação 2'!T470,'Estação 2'!T458,'Estação 2'!T446,'Estação 2'!T434,'Estação 2'!T422,'Estação 2'!T410,'Estação 2'!T398,'Estação 2'!T386,'Estação 2'!T374,'Estação 2'!T362,'Estação 2'!T350,'Estação 2'!T338,'Estação 2'!T326,'Estação 2'!T314,'Estação 2'!T302,'Estação 2'!T290,'Estação 2'!T278,'Estação 2'!T266,'Estação 2'!T254,'Estação 2'!T242,'Estação 2'!T230,'Estação 2'!T218,'Estação 2'!T206,'Estação 2'!T194,'Estação 2'!T182,'Estação 2'!T170,'Estação 2'!T158,'Estação 2'!T146,'Estação 2'!T134,'Estação 2'!T122,'Estação 2'!T110,'Estação 2'!T98,'Estação 2'!T86,'Estação 2'!T74,'Estação 2'!T62,'Estação 2'!T50,'Estação 2'!T38,'Estação 2'!T26,)</f>
        <v>4.339999999999999</v>
      </c>
      <c r="L68" s="12">
        <f>AVERAGE('Estação 2'!U1638,'Estação 2'!U1626,'Estação 2'!U1605,'Estação 2'!U1600,'Estação 2'!U1587,'Estação 2'!U1578,'Estação 2'!U1568,'Estação 2'!U1566,'Estação 2'!U1542,'Estação 2'!U1530,'Estação 2'!U1518,'Estação 2'!U1506,'Estação 2'!U758,'Estação 2'!U746,'Estação 2'!U734,'Estação 2'!U722,'Estação 2'!U710,'Estação 2'!U698,'Estação 2'!U686,'Estação 2'!U674,'Estação 2'!U662,'Estação 2'!U650,'Estação 2'!U638,'Estação 2'!U626,'Estação 2'!U614,'Estação 2'!U602,'Estação 2'!U590,'Estação 2'!U578,'Estação 2'!U566,'Estação 2'!U554,'Estação 2'!U542,'Estação 2'!U530,'Estação 2'!U518,'Estação 2'!U506,'Estação 2'!U494,'Estação 2'!U482,'Estação 2'!U470,'Estação 2'!U458,'Estação 2'!U446,'Estação 2'!U434,'Estação 2'!U422,'Estação 2'!U410,'Estação 2'!U398,'Estação 2'!U386,'Estação 2'!U374,'Estação 2'!U362,'Estação 2'!U350,'Estação 2'!U338,'Estação 2'!U326,'Estação 2'!U314,'Estação 2'!U302,'Estação 2'!U290,'Estação 2'!U278,'Estação 2'!U266,'Estação 2'!U254,'Estação 2'!U242,'Estação 2'!U230,'Estação 2'!U218,'Estação 2'!U206,'Estação 2'!U194,'Estação 2'!U182,'Estação 2'!U170,'Estação 2'!U158,'Estação 2'!U146,'Estação 2'!U134,'Estação 2'!U122,'Estação 2'!U110,'Estação 2'!U98,'Estação 2'!U86,'Estação 2'!U74,'Estação 2'!U62,'Estação 2'!U50,'Estação 2'!U38,'Estação 2'!U26,)</f>
        <v>3.4146666666666672</v>
      </c>
      <c r="M68" s="12">
        <f>AVERAGE('Estação 2'!V1638,'Estação 2'!V1626,'Estação 2'!V1605,'Estação 2'!V1600,'Estação 2'!V1587,'Estação 2'!V1578,'Estação 2'!V1568,'Estação 2'!V1566,'Estação 2'!V1542,'Estação 2'!V1530,'Estação 2'!V1518,'Estação 2'!V1506,'Estação 2'!V758,'Estação 2'!V746,'Estação 2'!V734,'Estação 2'!V722,'Estação 2'!V710,'Estação 2'!V698,'Estação 2'!V686,'Estação 2'!V674,'Estação 2'!V662,'Estação 2'!V650,'Estação 2'!V638,'Estação 2'!V626,'Estação 2'!V614,'Estação 2'!V602,'Estação 2'!V590,'Estação 2'!V578,'Estação 2'!V566,'Estação 2'!V554,'Estação 2'!V542,'Estação 2'!V530,'Estação 2'!V518,'Estação 2'!V506,'Estação 2'!V494,'Estação 2'!V482,'Estação 2'!V470,'Estação 2'!V458,'Estação 2'!V446,'Estação 2'!V434,'Estação 2'!V422,'Estação 2'!V410,'Estação 2'!V398,'Estação 2'!V386,'Estação 2'!V374,'Estação 2'!V362,'Estação 2'!V350,'Estação 2'!V338,'Estação 2'!V326,'Estação 2'!V314,'Estação 2'!V302,'Estação 2'!V290,'Estação 2'!V278,'Estação 2'!V266,'Estação 2'!V254,'Estação 2'!V242,'Estação 2'!V230,'Estação 2'!V218,'Estação 2'!V206,'Estação 2'!V194,'Estação 2'!V182,'Estação 2'!V170,'Estação 2'!V158,'Estação 2'!V146,'Estação 2'!V134,'Estação 2'!V122,'Estação 2'!V110,'Estação 2'!V98,'Estação 2'!V86,'Estação 2'!V74,'Estação 2'!V62,'Estação 2'!V50,'Estação 2'!V38,'Estação 2'!V26,)</f>
        <v>3.3893333333333331</v>
      </c>
      <c r="N68" s="12">
        <f>AVERAGE('Estação 2'!W1638,'Estação 2'!W1626,'Estação 2'!W1605,'Estação 2'!W1600,'Estação 2'!W1587,'Estação 2'!W1578,'Estação 2'!W1568,'Estação 2'!W1566,'Estação 2'!W1542,'Estação 2'!W1530,'Estação 2'!W1518,'Estação 2'!W1506,'Estação 2'!W758,'Estação 2'!W746,'Estação 2'!W734,'Estação 2'!W722,'Estação 2'!W710,'Estação 2'!W698,'Estação 2'!W686,'Estação 2'!W674,'Estação 2'!W662,'Estação 2'!W650,'Estação 2'!W638,'Estação 2'!W626,'Estação 2'!W614,'Estação 2'!W602,'Estação 2'!W590,'Estação 2'!W578,'Estação 2'!W566,'Estação 2'!W554,'Estação 2'!W542,'Estação 2'!W530,'Estação 2'!W518,'Estação 2'!W506,'Estação 2'!W494,'Estação 2'!W482,'Estação 2'!W470,'Estação 2'!W458,'Estação 2'!W446,'Estação 2'!W434,'Estação 2'!W422,'Estação 2'!W410,'Estação 2'!W398,'Estação 2'!W386,'Estação 2'!W374,'Estação 2'!W362,'Estação 2'!W350,'Estação 2'!W338,'Estação 2'!W326,'Estação 2'!W314,'Estação 2'!W302,'Estação 2'!W290,'Estação 2'!W278,'Estação 2'!W266,'Estação 2'!W254,'Estação 2'!W242,'Estação 2'!W230,'Estação 2'!W218,'Estação 2'!W206,'Estação 2'!W194,'Estação 2'!W182,'Estação 2'!W170,'Estação 2'!W158,'Estação 2'!W146,'Estação 2'!W134,'Estação 2'!W122,'Estação 2'!W110,'Estação 2'!W98,'Estação 2'!W86,'Estação 2'!W74,'Estação 2'!W62,'Estação 2'!W50,'Estação 2'!W38,'Estação 2'!W26,)</f>
        <v>1.948</v>
      </c>
      <c r="O68" s="12">
        <f>AVERAGE('Estação 2'!X1638,'Estação 2'!X1626,'Estação 2'!X1605,'Estação 2'!X1600,'Estação 2'!X1587,'Estação 2'!X1578,'Estação 2'!X1568,'Estação 2'!X1566,'Estação 2'!X1542,'Estação 2'!X1530,'Estação 2'!X1518,'Estação 2'!X1506,'Estação 2'!X758,'Estação 2'!X746,'Estação 2'!X734,'Estação 2'!X722,'Estação 2'!X710,'Estação 2'!X698,'Estação 2'!X686,'Estação 2'!X674,'Estação 2'!X662,'Estação 2'!X650,'Estação 2'!X638,'Estação 2'!X626,'Estação 2'!X614,'Estação 2'!X602,'Estação 2'!X590,'Estação 2'!X578,'Estação 2'!X566,'Estação 2'!X554,'Estação 2'!X542,'Estação 2'!X530,'Estação 2'!X518,'Estação 2'!X506,'Estação 2'!X494,'Estação 2'!X482,'Estação 2'!X470,'Estação 2'!X458,'Estação 2'!X446,'Estação 2'!X434,'Estação 2'!X422,'Estação 2'!X410,'Estação 2'!X398,'Estação 2'!X386,'Estação 2'!X374,'Estação 2'!X362,'Estação 2'!X350,'Estação 2'!X338,'Estação 2'!X326,'Estação 2'!X314,'Estação 2'!X302,'Estação 2'!X290,'Estação 2'!X278,'Estação 2'!X266,'Estação 2'!X254,'Estação 2'!X242,'Estação 2'!X230,'Estação 2'!X218,'Estação 2'!X206,'Estação 2'!X194,'Estação 2'!X182,'Estação 2'!X170,'Estação 2'!X158,'Estação 2'!X146,'Estação 2'!X134,'Estação 2'!X122,'Estação 2'!X110,'Estação 2'!X98,'Estação 2'!X86,'Estação 2'!X74,'Estação 2'!X62,'Estação 2'!X50,'Estação 2'!X38,'Estação 2'!X26,)</f>
        <v>3.3106666666666666</v>
      </c>
      <c r="P68" s="12">
        <f>AVERAGE('Estação 2'!Y1638,'Estação 2'!Y1626,'Estação 2'!Y1605,'Estação 2'!Y1600,'Estação 2'!Y1587,'Estação 2'!Y1578,'Estação 2'!Y1568,'Estação 2'!Y1566,'Estação 2'!Y1542,'Estação 2'!Y1530,'Estação 2'!Y1518,'Estação 2'!Y1506,'Estação 2'!Y758,'Estação 2'!Y746,'Estação 2'!Y734,'Estação 2'!Y722,'Estação 2'!Y710,'Estação 2'!Y698,'Estação 2'!Y686,'Estação 2'!Y674,'Estação 2'!Y662,'Estação 2'!Y650,'Estação 2'!Y638,'Estação 2'!Y626,'Estação 2'!Y614,'Estação 2'!Y602,'Estação 2'!Y590,'Estação 2'!Y578,'Estação 2'!Y566,'Estação 2'!Y554,'Estação 2'!Y542,'Estação 2'!Y530,'Estação 2'!Y518,'Estação 2'!Y506,'Estação 2'!Y494,'Estação 2'!Y482,'Estação 2'!Y470,'Estação 2'!Y458,'Estação 2'!Y446,'Estação 2'!Y434,'Estação 2'!Y422,'Estação 2'!Y410,'Estação 2'!Y398,'Estação 2'!Y386,'Estação 2'!Y374,'Estação 2'!Y362,'Estação 2'!Y350,'Estação 2'!Y338,'Estação 2'!Y326,'Estação 2'!Y314,'Estação 2'!Y302,'Estação 2'!Y290,'Estação 2'!Y278,'Estação 2'!Y266,'Estação 2'!Y254,'Estação 2'!Y242,'Estação 2'!Y230,'Estação 2'!Y218,'Estação 2'!Y206,'Estação 2'!Y194,'Estação 2'!Y182,'Estação 2'!Y170,'Estação 2'!Y158,'Estação 2'!Y146,'Estação 2'!Y134,'Estação 2'!Y122,'Estação 2'!Y110,'Estação 2'!Y98,'Estação 2'!Y86,'Estação 2'!Y74,'Estação 2'!Y62,'Estação 2'!Y50,'Estação 2'!Y38,'Estação 2'!Y26,)</f>
        <v>4.2253333333333334</v>
      </c>
      <c r="Q68" s="12">
        <f>AVERAGE('Estação 2'!Z1638,'Estação 2'!Z1626,'Estação 2'!Z1605,'Estação 2'!Z1600,'Estação 2'!Z1587,'Estação 2'!Z1578,'Estação 2'!Z1568,'Estação 2'!Z1566,'Estação 2'!Z1542,'Estação 2'!Z1530,'Estação 2'!Z1518,'Estação 2'!Z1506,'Estação 2'!Z758,'Estação 2'!Z746,'Estação 2'!Z734,'Estação 2'!Z722,'Estação 2'!Z710,'Estação 2'!Z698,'Estação 2'!Z686,'Estação 2'!Z674,'Estação 2'!Z662,'Estação 2'!Z650,'Estação 2'!Z638,'Estação 2'!Z626,'Estação 2'!Z614,'Estação 2'!Z602,'Estação 2'!Z590,'Estação 2'!Z578,'Estação 2'!Z566,'Estação 2'!Z554,'Estação 2'!Z542,'Estação 2'!Z530,'Estação 2'!Z518,'Estação 2'!Z506,'Estação 2'!Z494,'Estação 2'!Z482,'Estação 2'!Z470,'Estação 2'!Z458,'Estação 2'!Z446,'Estação 2'!Z434,'Estação 2'!Z422,'Estação 2'!Z410,'Estação 2'!Z398,'Estação 2'!Z386,'Estação 2'!Z374,'Estação 2'!Z362,'Estação 2'!Z350,'Estação 2'!Z338,'Estação 2'!Z326,'Estação 2'!Z314,'Estação 2'!Z302,'Estação 2'!Z290,'Estação 2'!Z278,'Estação 2'!Z266,'Estação 2'!Z254,'Estação 2'!Z242,'Estação 2'!Z230,'Estação 2'!Z218,'Estação 2'!Z206,'Estação 2'!Z194,'Estação 2'!Z182,'Estação 2'!Z170,'Estação 2'!Z158,'Estação 2'!Z146,'Estação 2'!Z134,'Estação 2'!Z122,'Estação 2'!Z110,'Estação 2'!Z98,'Estação 2'!Z86,'Estação 2'!Z74,'Estação 2'!Z62,'Estação 2'!Z50,'Estação 2'!Z38,'Estação 2'!Z26,)</f>
        <v>3.3706666666666667</v>
      </c>
      <c r="R68" s="12">
        <f>AVERAGE('Estação 2'!AA1638,'Estação 2'!AA1626,'Estação 2'!AA1605,'Estação 2'!AA1600,'Estação 2'!AA1587,'Estação 2'!AA1578,'Estação 2'!AA1568,'Estação 2'!AA1566,'Estação 2'!AA1542,'Estação 2'!AA1530,'Estação 2'!AA1518,'Estação 2'!AA1506,'Estação 2'!AA758,'Estação 2'!AA746,'Estação 2'!AA734,'Estação 2'!AA722,'Estação 2'!AA710,'Estação 2'!AA698,'Estação 2'!AA686,'Estação 2'!AA674,'Estação 2'!AA662,'Estação 2'!AA650,'Estação 2'!AA638,'Estação 2'!AA626,'Estação 2'!AA614,'Estação 2'!AA602,'Estação 2'!AA590,'Estação 2'!AA578,'Estação 2'!AA566,'Estação 2'!AA554,'Estação 2'!AA542,'Estação 2'!AA530,'Estação 2'!AA518,'Estação 2'!AA506,'Estação 2'!AA494,'Estação 2'!AA482,'Estação 2'!AA470,'Estação 2'!AA458,'Estação 2'!AA446,'Estação 2'!AA434,'Estação 2'!AA422,'Estação 2'!AA410,'Estação 2'!AA398,'Estação 2'!AA386,'Estação 2'!AA374,'Estação 2'!AA362,'Estação 2'!AA350,'Estação 2'!AA338,'Estação 2'!AA326,'Estação 2'!AA314,'Estação 2'!AA302,'Estação 2'!AA290,'Estação 2'!AA278,'Estação 2'!AA266,'Estação 2'!AA254,'Estação 2'!AA242,'Estação 2'!AA230,'Estação 2'!AA218,'Estação 2'!AA206,'Estação 2'!AA194,'Estação 2'!AA182,'Estação 2'!AA170,'Estação 2'!AA158,'Estação 2'!AA146,'Estação 2'!AA134,'Estação 2'!AA122,'Estação 2'!AA110,'Estação 2'!AA98,'Estação 2'!AA86,'Estação 2'!AA74,'Estação 2'!AA62,'Estação 2'!AA50,'Estação 2'!AA38,'Estação 2'!AA26,)</f>
        <v>6.4586666666666659</v>
      </c>
      <c r="S68" s="12">
        <f>AVERAGE('Estação 2'!AB1638,'Estação 2'!AB1626,'Estação 2'!AB1605,'Estação 2'!AB1600,'Estação 2'!AB1587,'Estação 2'!AB1578,'Estação 2'!AB1568,'Estação 2'!AB1566,'Estação 2'!AB1542,'Estação 2'!AB1530,'Estação 2'!AB1518,'Estação 2'!AB1506,'Estação 2'!AB758,'Estação 2'!AB746,'Estação 2'!AB734,'Estação 2'!AB722,'Estação 2'!AB710,'Estação 2'!AB698,'Estação 2'!AB686,'Estação 2'!AB674,'Estação 2'!AB662,'Estação 2'!AB650,'Estação 2'!AB638,'Estação 2'!AB626,'Estação 2'!AB614,'Estação 2'!AB602,'Estação 2'!AB590,'Estação 2'!AB578,'Estação 2'!AB566,'Estação 2'!AB554,'Estação 2'!AB542,'Estação 2'!AB530,'Estação 2'!AB518,'Estação 2'!AB506,'Estação 2'!AB494,'Estação 2'!AB482,'Estação 2'!AB470,'Estação 2'!AB458,'Estação 2'!AB446,'Estação 2'!AB434,'Estação 2'!AB422,'Estação 2'!AB410,'Estação 2'!AB398,'Estação 2'!AB386,'Estação 2'!AB374,'Estação 2'!AB362,'Estação 2'!AB350,'Estação 2'!AB338,'Estação 2'!AB326,'Estação 2'!AB314,'Estação 2'!AB302,'Estação 2'!AB290,'Estação 2'!AB278,'Estação 2'!AB266,'Estação 2'!AB254,'Estação 2'!AB242,'Estação 2'!AB230,'Estação 2'!AB218,'Estação 2'!AB206,'Estação 2'!AB194,'Estação 2'!AB182,'Estação 2'!AB170,'Estação 2'!AB158,'Estação 2'!AB146,'Estação 2'!AB134,'Estação 2'!AB122,'Estação 2'!AB110,'Estação 2'!AB98,'Estação 2'!AB86,'Estação 2'!AB74,'Estação 2'!AB62,'Estação 2'!AB50,'Estação 2'!AB38,'Estação 2'!AB26,)</f>
        <v>3.1386666666666669</v>
      </c>
      <c r="T68" s="12">
        <f>AVERAGE('Estação 2'!AC1638,'Estação 2'!AC1626,'Estação 2'!AC1605,'Estação 2'!AC1600,'Estação 2'!AC1587,'Estação 2'!AC1578,'Estação 2'!AC1568,'Estação 2'!AC1566,'Estação 2'!AC1542,'Estação 2'!AC1530,'Estação 2'!AC1518,'Estação 2'!AC1506,'Estação 2'!AC758,'Estação 2'!AC746,'Estação 2'!AC734,'Estação 2'!AC722,'Estação 2'!AC710,'Estação 2'!AC698,'Estação 2'!AC686,'Estação 2'!AC674,'Estação 2'!AC662,'Estação 2'!AC650,'Estação 2'!AC638,'Estação 2'!AC626,'Estação 2'!AC614,'Estação 2'!AC602,'Estação 2'!AC590,'Estação 2'!AC578,'Estação 2'!AC566,'Estação 2'!AC554,'Estação 2'!AC542,'Estação 2'!AC530,'Estação 2'!AC518,'Estação 2'!AC506,'Estação 2'!AC494,'Estação 2'!AC482,'Estação 2'!AC470,'Estação 2'!AC458,'Estação 2'!AC446,'Estação 2'!AC434,'Estação 2'!AC422,'Estação 2'!AC410,'Estação 2'!AC398,'Estação 2'!AC386,'Estação 2'!AC374,'Estação 2'!AC362,'Estação 2'!AC350,'Estação 2'!AC338,'Estação 2'!AC326,'Estação 2'!AC314,'Estação 2'!AC302,'Estação 2'!AC290,'Estação 2'!AC278,'Estação 2'!AC266,'Estação 2'!AC254,'Estação 2'!AC242,'Estação 2'!AC230,'Estação 2'!AC218,'Estação 2'!AC206,'Estação 2'!AC194,'Estação 2'!AC182,'Estação 2'!AC170,'Estação 2'!AC158,'Estação 2'!AC146,'Estação 2'!AC134,'Estação 2'!AC122,'Estação 2'!AC110,'Estação 2'!AC98,'Estação 2'!AC86,'Estação 2'!AC74,'Estação 2'!AC62,'Estação 2'!AC50,'Estação 2'!AC38,'Estação 2'!AC26,)</f>
        <v>5.1120000000000001</v>
      </c>
      <c r="U68" s="12">
        <f>AVERAGE('Estação 2'!AD1638,'Estação 2'!AD1626,'Estação 2'!AD1605,'Estação 2'!AD1600,'Estação 2'!AD1587,'Estação 2'!AD1578,'Estação 2'!AD1568,'Estação 2'!AD1566,'Estação 2'!AD1542,'Estação 2'!AD1530,'Estação 2'!AD1518,'Estação 2'!AD1506,'Estação 2'!AD758,'Estação 2'!AD746,'Estação 2'!AD734,'Estação 2'!AD722,'Estação 2'!AD710,'Estação 2'!AD698,'Estação 2'!AD686,'Estação 2'!AD674,'Estação 2'!AD662,'Estação 2'!AD650,'Estação 2'!AD638,'Estação 2'!AD626,'Estação 2'!AD614,'Estação 2'!AD602,'Estação 2'!AD590,'Estação 2'!AD578,'Estação 2'!AD566,'Estação 2'!AD554,'Estação 2'!AD542,'Estação 2'!AD530,'Estação 2'!AD518,'Estação 2'!AD506,'Estação 2'!AD494,'Estação 2'!AD482,'Estação 2'!AD470,'Estação 2'!AD458,'Estação 2'!AD446,'Estação 2'!AD434,'Estação 2'!AD422,'Estação 2'!AD410,'Estação 2'!AD398,'Estação 2'!AD386,'Estação 2'!AD374,'Estação 2'!AD362,'Estação 2'!AD350,'Estação 2'!AD338,'Estação 2'!AD326,'Estação 2'!AD314,'Estação 2'!AD302,'Estação 2'!AD290,'Estação 2'!AD278,'Estação 2'!AD266,'Estação 2'!AD254,'Estação 2'!AD242,'Estação 2'!AD230,'Estação 2'!AD218,'Estação 2'!AD206,'Estação 2'!AD194,'Estação 2'!AD182,'Estação 2'!AD170,'Estação 2'!AD158,'Estação 2'!AD146,'Estação 2'!AD134,'Estação 2'!AD122,'Estação 2'!AD110,'Estação 2'!AD98,'Estação 2'!AD86,'Estação 2'!AD74,'Estação 2'!AD62,'Estação 2'!AD50,'Estação 2'!AD38,'Estação 2'!AD26,)</f>
        <v>4.6480000000000006</v>
      </c>
      <c r="V68" s="12">
        <f>AVERAGE('Estação 2'!AE1638,'Estação 2'!AE1626,'Estação 2'!AE1605,'Estação 2'!AE1600,'Estação 2'!AE1587,'Estação 2'!AE1578,'Estação 2'!AE1568,'Estação 2'!AE1566,'Estação 2'!AE1542,'Estação 2'!AE1530,'Estação 2'!AE1518,'Estação 2'!AE1506,'Estação 2'!AE758,'Estação 2'!AE746,'Estação 2'!AE734,'Estação 2'!AE722,'Estação 2'!AE710,'Estação 2'!AE698,'Estação 2'!AE686,'Estação 2'!AE674,'Estação 2'!AE662,'Estação 2'!AE650,'Estação 2'!AE638,'Estação 2'!AE626,'Estação 2'!AE614,'Estação 2'!AE602,'Estação 2'!AE590,'Estação 2'!AE578,'Estação 2'!AE566,'Estação 2'!AE554,'Estação 2'!AE542,'Estação 2'!AE530,'Estação 2'!AE518,'Estação 2'!AE506,'Estação 2'!AE494,'Estação 2'!AE482,'Estação 2'!AE470,'Estação 2'!AE458,'Estação 2'!AE446,'Estação 2'!AE434,'Estação 2'!AE422,'Estação 2'!AE410,'Estação 2'!AE398,'Estação 2'!AE386,'Estação 2'!AE374,'Estação 2'!AE362,'Estação 2'!AE350,'Estação 2'!AE338,'Estação 2'!AE326,'Estação 2'!AE314,'Estação 2'!AE302,'Estação 2'!AE290,'Estação 2'!AE278,'Estação 2'!AE266,'Estação 2'!AE254,'Estação 2'!AE242,'Estação 2'!AE230,'Estação 2'!AE218,'Estação 2'!AE206,'Estação 2'!AE194,'Estação 2'!AE182,'Estação 2'!AE170,'Estação 2'!AE158,'Estação 2'!AE146,'Estação 2'!AE134,'Estação 2'!AE122,'Estação 2'!AE110,'Estação 2'!AE98,'Estação 2'!AE86,'Estação 2'!AE74,'Estação 2'!AE62,'Estação 2'!AE50,'Estação 2'!AE38,'Estação 2'!AE26,)</f>
        <v>4.8293333333333326</v>
      </c>
      <c r="W68" s="12">
        <f>AVERAGE('Estação 2'!AF1638,'Estação 2'!AF1626,'Estação 2'!AF1605,'Estação 2'!AF1600,'Estação 2'!AF1587,'Estação 2'!AF1578,'Estação 2'!AF1568,'Estação 2'!AF1566,'Estação 2'!AF1542,'Estação 2'!AF1530,'Estação 2'!AF1518,'Estação 2'!AF1506,'Estação 2'!AF758,'Estação 2'!AF746,'Estação 2'!AF734,'Estação 2'!AF722,'Estação 2'!AF710,'Estação 2'!AF698,'Estação 2'!AF686,'Estação 2'!AF674,'Estação 2'!AF662,'Estação 2'!AF650,'Estação 2'!AF638,'Estação 2'!AF626,'Estação 2'!AF614,'Estação 2'!AF602,'Estação 2'!AF590,'Estação 2'!AF578,'Estação 2'!AF566,'Estação 2'!AF554,'Estação 2'!AF542,'Estação 2'!AF530,'Estação 2'!AF518,'Estação 2'!AF506,'Estação 2'!AF494,'Estação 2'!AF482,'Estação 2'!AF470,'Estação 2'!AF458,'Estação 2'!AF446,'Estação 2'!AF434,'Estação 2'!AF422,'Estação 2'!AF410,'Estação 2'!AF398,'Estação 2'!AF386,'Estação 2'!AF374,'Estação 2'!AF362,'Estação 2'!AF350,'Estação 2'!AF338,'Estação 2'!AF326,'Estação 2'!AF314,'Estação 2'!AF302,'Estação 2'!AF290,'Estação 2'!AF278,'Estação 2'!AF266,'Estação 2'!AF254,'Estação 2'!AF242,'Estação 2'!AF230,'Estação 2'!AF218,'Estação 2'!AF206,'Estação 2'!AF194,'Estação 2'!AF182,'Estação 2'!AF170,'Estação 2'!AF158,'Estação 2'!AF146,'Estação 2'!AF134,'Estação 2'!AF122,'Estação 2'!AF110,'Estação 2'!AF98,'Estação 2'!AF86,'Estação 2'!AF74,'Estação 2'!AF62,'Estação 2'!AF50,'Estação 2'!AF38,'Estação 2'!AF26,)</f>
        <v>4.1239999999999988</v>
      </c>
      <c r="X68" s="12">
        <f>AVERAGE('Estação 2'!AG1638,'Estação 2'!AG1626,'Estação 2'!AG1605,'Estação 2'!AG1600,'Estação 2'!AG1587,'Estação 2'!AG1578,'Estação 2'!AG1568,'Estação 2'!AG1566,'Estação 2'!AG1542,'Estação 2'!AG1530,'Estação 2'!AG1518,'Estação 2'!AG1506,'Estação 2'!AG758,'Estação 2'!AG746,'Estação 2'!AG734,'Estação 2'!AG722,'Estação 2'!AG710,'Estação 2'!AG698,'Estação 2'!AG686,'Estação 2'!AG674,'Estação 2'!AG662,'Estação 2'!AG650,'Estação 2'!AG638,'Estação 2'!AG626,'Estação 2'!AG614,'Estação 2'!AG602,'Estação 2'!AG590,'Estação 2'!AG578,'Estação 2'!AG566,'Estação 2'!AG554,'Estação 2'!AG542,'Estação 2'!AG530,'Estação 2'!AG518,'Estação 2'!AG506,'Estação 2'!AG494,'Estação 2'!AG482,'Estação 2'!AG470,'Estação 2'!AG458,'Estação 2'!AG446,'Estação 2'!AG434,'Estação 2'!AG422,'Estação 2'!AG410,'Estação 2'!AG398,'Estação 2'!AG386,'Estação 2'!AG374,'Estação 2'!AG362,'Estação 2'!AG350,'Estação 2'!AG338,'Estação 2'!AG326,'Estação 2'!AG314,'Estação 2'!AG302,'Estação 2'!AG290,'Estação 2'!AG278,'Estação 2'!AG266,'Estação 2'!AG254,'Estação 2'!AG242,'Estação 2'!AG230,'Estação 2'!AG218,'Estação 2'!AG206,'Estação 2'!AG194,'Estação 2'!AG182,'Estação 2'!AG170,'Estação 2'!AG158,'Estação 2'!AG146,'Estação 2'!AG134,'Estação 2'!AG122,'Estação 2'!AG110,'Estação 2'!AG98,'Estação 2'!AG86,'Estação 2'!AG74,'Estação 2'!AG62,'Estação 2'!AG50,'Estação 2'!AG38,'Estação 2'!AG26,)</f>
        <v>4.3146666666666667</v>
      </c>
      <c r="Y68" s="12">
        <f>AVERAGE('Estação 2'!AH1638,'Estação 2'!AH1626,'Estação 2'!AH1605,'Estação 2'!AH1600,'Estação 2'!AH1587,'Estação 2'!AH1578,'Estação 2'!AH1568,'Estação 2'!AH1566,'Estação 2'!AH1542,'Estação 2'!AH1530,'Estação 2'!AH1518,'Estação 2'!AH1506,'Estação 2'!AH758,'Estação 2'!AH746,'Estação 2'!AH734,'Estação 2'!AH722,'Estação 2'!AH710,'Estação 2'!AH698,'Estação 2'!AH686,'Estação 2'!AH674,'Estação 2'!AH662,'Estação 2'!AH650,'Estação 2'!AH638,'Estação 2'!AH626,'Estação 2'!AH614,'Estação 2'!AH602,'Estação 2'!AH590,'Estação 2'!AH578,'Estação 2'!AH566,'Estação 2'!AH554,'Estação 2'!AH542,'Estação 2'!AH530,'Estação 2'!AH518,'Estação 2'!AH506,'Estação 2'!AH494,'Estação 2'!AH482,'Estação 2'!AH470,'Estação 2'!AH458,'Estação 2'!AH446,'Estação 2'!AH434,'Estação 2'!AH422,'Estação 2'!AH410,'Estação 2'!AH398,'Estação 2'!AH386,'Estação 2'!AH374,'Estação 2'!AH362,'Estação 2'!AH350,'Estação 2'!AH338,'Estação 2'!AH326,'Estação 2'!AH314,'Estação 2'!AH302,'Estação 2'!AH290,'Estação 2'!AH278,'Estação 2'!AH266,'Estação 2'!AH254,'Estação 2'!AH242,'Estação 2'!AH230,'Estação 2'!AH218,'Estação 2'!AH206,'Estação 2'!AH194,'Estação 2'!AH182,'Estação 2'!AH170,'Estação 2'!AH158,'Estação 2'!AH146,'Estação 2'!AH134,'Estação 2'!AH122,'Estação 2'!AH110,'Estação 2'!AH98,'Estação 2'!AH86,'Estação 2'!AH74,'Estação 2'!AH62,'Estação 2'!AH50,'Estação 2'!AH38,'Estação 2'!AH26,)</f>
        <v>3.4439999999999995</v>
      </c>
      <c r="Z68" s="12">
        <f>AVERAGE('Estação 2'!AI1638,'Estação 2'!AI1626,'Estação 2'!AI1605,'Estação 2'!AI1600,'Estação 2'!AI1587,'Estação 2'!AI1578,'Estação 2'!AI1568,'Estação 2'!AI1566,'Estação 2'!AI1542,'Estação 2'!AI1530,'Estação 2'!AI1518,'Estação 2'!AI1506,'Estação 2'!AI758,'Estação 2'!AI746,'Estação 2'!AI734,'Estação 2'!AI722,'Estação 2'!AI710,'Estação 2'!AI698,'Estação 2'!AI686,'Estação 2'!AI674,'Estação 2'!AI662,'Estação 2'!AI650,'Estação 2'!AI638,'Estação 2'!AI626,'Estação 2'!AI614,'Estação 2'!AI602,'Estação 2'!AI590,'Estação 2'!AI578,'Estação 2'!AI566,'Estação 2'!AI554,'Estação 2'!AI542,'Estação 2'!AI530,'Estação 2'!AI518,'Estação 2'!AI506,'Estação 2'!AI494,'Estação 2'!AI482,'Estação 2'!AI470,'Estação 2'!AI458,'Estação 2'!AI446,'Estação 2'!AI434,'Estação 2'!AI422,'Estação 2'!AI410,'Estação 2'!AI398,'Estação 2'!AI386,'Estação 2'!AI374,'Estação 2'!AI362,'Estação 2'!AI350,'Estação 2'!AI338,'Estação 2'!AI326,'Estação 2'!AI314,'Estação 2'!AI302,'Estação 2'!AI290,'Estação 2'!AI278,'Estação 2'!AI266,'Estação 2'!AI254,'Estação 2'!AI242,'Estação 2'!AI230,'Estação 2'!AI218,'Estação 2'!AI206,'Estação 2'!AI194,'Estação 2'!AI182,'Estação 2'!AI170,'Estação 2'!AI158,'Estação 2'!AI146,'Estação 2'!AI134,'Estação 2'!AI122,'Estação 2'!AI110,'Estação 2'!AI98,'Estação 2'!AI86,'Estação 2'!AI74,'Estação 2'!AI62,'Estação 2'!AI50,'Estação 2'!AI38,'Estação 2'!AI26,)</f>
        <v>2.68</v>
      </c>
      <c r="AA68" s="12">
        <f>AVERAGE('Estação 2'!AJ1638,'Estação 2'!AJ1626,'Estação 2'!AJ1605,'Estação 2'!AJ1600,'Estação 2'!AJ1587,'Estação 2'!AJ1578,'Estação 2'!AJ1568,'Estação 2'!AJ1566,'Estação 2'!AJ1542,'Estação 2'!AJ1530,'Estação 2'!AJ1518,'Estação 2'!AJ1506,'Estação 2'!AJ758,'Estação 2'!AJ746,'Estação 2'!AJ734,'Estação 2'!AJ722,'Estação 2'!AJ710,'Estação 2'!AJ698,'Estação 2'!AJ686,'Estação 2'!AJ674,'Estação 2'!AJ662,'Estação 2'!AJ650,'Estação 2'!AJ638,'Estação 2'!AJ626,'Estação 2'!AJ614,'Estação 2'!AJ602,'Estação 2'!AJ590,'Estação 2'!AJ578,'Estação 2'!AJ566,'Estação 2'!AJ554,'Estação 2'!AJ542,'Estação 2'!AJ530,'Estação 2'!AJ518,'Estação 2'!AJ506,'Estação 2'!AJ494,'Estação 2'!AJ482,'Estação 2'!AJ470,'Estação 2'!AJ458,'Estação 2'!AJ446,'Estação 2'!AJ434,'Estação 2'!AJ422,'Estação 2'!AJ410,'Estação 2'!AJ398,'Estação 2'!AJ386,'Estação 2'!AJ374,'Estação 2'!AJ362,'Estação 2'!AJ350,'Estação 2'!AJ338,'Estação 2'!AJ326,'Estação 2'!AJ314,'Estação 2'!AJ302,'Estação 2'!AJ290,'Estação 2'!AJ278,'Estação 2'!AJ266,'Estação 2'!AJ254,'Estação 2'!AJ242,'Estação 2'!AJ230,'Estação 2'!AJ218,'Estação 2'!AJ206,'Estação 2'!AJ194,'Estação 2'!AJ182,'Estação 2'!AJ170,'Estação 2'!AJ158,'Estação 2'!AJ146,'Estação 2'!AJ134,'Estação 2'!AJ122,'Estação 2'!AJ110,'Estação 2'!AJ98,'Estação 2'!AJ86,'Estação 2'!AJ74,'Estação 2'!AJ62,'Estação 2'!AJ50,'Estação 2'!AJ38,'Estação 2'!AJ26,)</f>
        <v>4.9066666666666654</v>
      </c>
      <c r="AB68" s="12">
        <f>AVERAGE('Estação 2'!AK1638,'Estação 2'!AK1626,'Estação 2'!AK1605,'Estação 2'!AK1600,'Estação 2'!AK1587,'Estação 2'!AK1578,'Estação 2'!AK1568,'Estação 2'!AK1566,'Estação 2'!AK1542,'Estação 2'!AK1530,'Estação 2'!AK1518,'Estação 2'!AK1506,'Estação 2'!AK758,'Estação 2'!AK746,'Estação 2'!AK734,'Estação 2'!AK722,'Estação 2'!AK710,'Estação 2'!AK698,'Estação 2'!AK686,'Estação 2'!AK674,'Estação 2'!AK662,'Estação 2'!AK650,'Estação 2'!AK638,'Estação 2'!AK626,'Estação 2'!AK614,'Estação 2'!AK602,'Estação 2'!AK590,'Estação 2'!AK578,'Estação 2'!AK566,'Estação 2'!AK554,'Estação 2'!AK542,'Estação 2'!AK530,'Estação 2'!AK518,'Estação 2'!AK506,'Estação 2'!AK494,'Estação 2'!AK482,'Estação 2'!AK470,'Estação 2'!AK458,'Estação 2'!AK446,'Estação 2'!AK434,'Estação 2'!AK422,'Estação 2'!AK410,'Estação 2'!AK398,'Estação 2'!AK386,'Estação 2'!AK374,'Estação 2'!AK362,'Estação 2'!AK350,'Estação 2'!AK338,'Estação 2'!AK326,'Estação 2'!AK314,'Estação 2'!AK302,'Estação 2'!AK290,'Estação 2'!AK278,'Estação 2'!AK266,'Estação 2'!AK254,'Estação 2'!AK242,'Estação 2'!AK230,'Estação 2'!AK218,'Estação 2'!AK206,'Estação 2'!AK194,'Estação 2'!AK182,'Estação 2'!AK170,'Estação 2'!AK158,'Estação 2'!AK146,'Estação 2'!AK134,'Estação 2'!AK122,'Estação 2'!AK110,'Estação 2'!AK98,'Estação 2'!AK86,'Estação 2'!AK74,'Estação 2'!AK62,'Estação 2'!AK50,'Estação 2'!AK38,'Estação 2'!AK26,)</f>
        <v>2.4653333333333323</v>
      </c>
      <c r="AC68" s="12">
        <f>AVERAGE('Estação 2'!AL1638,'Estação 2'!AL1626,'Estação 2'!AL1605,'Estação 2'!AL1600,'Estação 2'!AL1587,'Estação 2'!AL1578,'Estação 2'!AL1568,'Estação 2'!AL1566,'Estação 2'!AL1542,'Estação 2'!AL1530,'Estação 2'!AL1518,'Estação 2'!AL1506,'Estação 2'!AL758,'Estação 2'!AL746,'Estação 2'!AL734,'Estação 2'!AL722,'Estação 2'!AL710,'Estação 2'!AL698,'Estação 2'!AL686,'Estação 2'!AL674,'Estação 2'!AL662,'Estação 2'!AL650,'Estação 2'!AL638,'Estação 2'!AL626,'Estação 2'!AL614,'Estação 2'!AL602,'Estação 2'!AL590,'Estação 2'!AL578,'Estação 2'!AL566,'Estação 2'!AL554,'Estação 2'!AL542,'Estação 2'!AL530,'Estação 2'!AL518,'Estação 2'!AL506,'Estação 2'!AL494,'Estação 2'!AL482,'Estação 2'!AL470,'Estação 2'!AL458,'Estação 2'!AL446,'Estação 2'!AL434,'Estação 2'!AL422,'Estação 2'!AL410,'Estação 2'!AL398,'Estação 2'!AL386,'Estação 2'!AL374,'Estação 2'!AL362,'Estação 2'!AL350,'Estação 2'!AL338,'Estação 2'!AL326,'Estação 2'!AL314,'Estação 2'!AL302,'Estação 2'!AL290,'Estação 2'!AL278,'Estação 2'!AL266,'Estação 2'!AL254,'Estação 2'!AL242,'Estação 2'!AL230,'Estação 2'!AL218,'Estação 2'!AL206,'Estação 2'!AL194,'Estação 2'!AL182,'Estação 2'!AL170,'Estação 2'!AL158,'Estação 2'!AL146,'Estação 2'!AL134,'Estação 2'!AL122,'Estação 2'!AL110,'Estação 2'!AL98,'Estação 2'!AL86,'Estação 2'!AL74,'Estação 2'!AL62,'Estação 2'!AL50,'Estação 2'!AL38,'Estação 2'!AL26,)</f>
        <v>2.4933333333333332</v>
      </c>
      <c r="AD68" s="12">
        <f>AVERAGE('Estação 2'!AM1638,'Estação 2'!AM1626,'Estação 2'!AM1605,'Estação 2'!AM1600,'Estação 2'!AM1587,'Estação 2'!AM1578,'Estação 2'!AM1568,'Estação 2'!AM1566,'Estação 2'!AM1542,'Estação 2'!AM1530,'Estação 2'!AM1518,'Estação 2'!AM1506,'Estação 2'!AM758,'Estação 2'!AM746,'Estação 2'!AM734,'Estação 2'!AM722,'Estação 2'!AM710,'Estação 2'!AM698,'Estação 2'!AM686,'Estação 2'!AM674,'Estação 2'!AM662,'Estação 2'!AM650,'Estação 2'!AM638,'Estação 2'!AM626,'Estação 2'!AM614,'Estação 2'!AM602,'Estação 2'!AM590,'Estação 2'!AM578,'Estação 2'!AM566,'Estação 2'!AM554,'Estação 2'!AM542,'Estação 2'!AM530,'Estação 2'!AM518,'Estação 2'!AM506,'Estação 2'!AM494,'Estação 2'!AM482,'Estação 2'!AM470,'Estação 2'!AM458,'Estação 2'!AM446,'Estação 2'!AM434,'Estação 2'!AM422,'Estação 2'!AM410,'Estação 2'!AM398,'Estação 2'!AM386,'Estação 2'!AM374,'Estação 2'!AM362,'Estação 2'!AM350,'Estação 2'!AM338,'Estação 2'!AM326,'Estação 2'!AM314,'Estação 2'!AM302,'Estação 2'!AM290,'Estação 2'!AM278,'Estação 2'!AM266,'Estação 2'!AM254,'Estação 2'!AM242,'Estação 2'!AM230,'Estação 2'!AM218,'Estação 2'!AM206,'Estação 2'!AM194,'Estação 2'!AM182,'Estação 2'!AM170,'Estação 2'!AM158,'Estação 2'!AM146,'Estação 2'!AM134,'Estação 2'!AM122,'Estação 2'!AM110,'Estação 2'!AM98,'Estação 2'!AM86,'Estação 2'!AM74,'Estação 2'!AM62,'Estação 2'!AM50,'Estação 2'!AM38,'Estação 2'!AM26,)</f>
        <v>1.752</v>
      </c>
      <c r="AE68" s="12">
        <f>AVERAGE('Estação 2'!AN1638,'Estação 2'!AN1626,'Estação 2'!AN1605,'Estação 2'!AN1600,'Estação 2'!AN1587,'Estação 2'!AN1578,'Estação 2'!AN1568,'Estação 2'!AN1566,'Estação 2'!AN1542,'Estação 2'!AN1530,'Estação 2'!AN1518,'Estação 2'!AN1506,'Estação 2'!AN758,'Estação 2'!AN746,'Estação 2'!AN734,'Estação 2'!AN722,'Estação 2'!AN710,'Estação 2'!AN698,'Estação 2'!AN686,'Estação 2'!AN674,'Estação 2'!AN662,'Estação 2'!AN650,'Estação 2'!AN638,'Estação 2'!AN626,'Estação 2'!AN614,'Estação 2'!AN602,'Estação 2'!AN590,'Estação 2'!AN578,'Estação 2'!AN566,'Estação 2'!AN554,'Estação 2'!AN542,'Estação 2'!AN530,'Estação 2'!AN518,'Estação 2'!AN506,'Estação 2'!AN494,'Estação 2'!AN482,'Estação 2'!AN470,'Estação 2'!AN458,'Estação 2'!AN446,'Estação 2'!AN434,'Estação 2'!AN422,'Estação 2'!AN410,'Estação 2'!AN398,'Estação 2'!AN386,'Estação 2'!AN374,'Estação 2'!AN362,'Estação 2'!AN350,'Estação 2'!AN338,'Estação 2'!AN326,'Estação 2'!AN314,'Estação 2'!AN302,'Estação 2'!AN290,'Estação 2'!AN278,'Estação 2'!AN266,'Estação 2'!AN254,'Estação 2'!AN242,'Estação 2'!AN230,'Estação 2'!AN218,'Estação 2'!AN206,'Estação 2'!AN194,'Estação 2'!AN182,'Estação 2'!AN170,'Estação 2'!AN158,'Estação 2'!AN146,'Estação 2'!AN134,'Estação 2'!AN122,'Estação 2'!AN110,'Estação 2'!AN98,'Estação 2'!AN86,'Estação 2'!AN74,'Estação 2'!AN62,'Estação 2'!AN50,'Estação 2'!AN38,'Estação 2'!AN26,)</f>
        <v>3.0973333333333333</v>
      </c>
      <c r="AF68" s="12">
        <f>AVERAGE('Estação 2'!AO1638,'Estação 2'!AO1626,'Estação 2'!AO1605,'Estação 2'!AO1600,'Estação 2'!AO1587,'Estação 2'!AO1578,'Estação 2'!AO1568,'Estação 2'!AO1566,'Estação 2'!AO1542,'Estação 2'!AO1530,'Estação 2'!AO1518,'Estação 2'!AO1506,'Estação 2'!AO758,'Estação 2'!AO746,'Estação 2'!AO734,'Estação 2'!AO722,'Estação 2'!AO710,'Estação 2'!AO698,'Estação 2'!AO686,'Estação 2'!AO674,'Estação 2'!AO662,'Estação 2'!AO650,'Estação 2'!AO638,'Estação 2'!AO626,'Estação 2'!AO614,'Estação 2'!AO602,'Estação 2'!AO590,'Estação 2'!AO578,'Estação 2'!AO566,'Estação 2'!AO554,'Estação 2'!AO542,'Estação 2'!AO530,'Estação 2'!AO518,'Estação 2'!AO506,'Estação 2'!AO494,'Estação 2'!AO482,'Estação 2'!AO470,'Estação 2'!AO458,'Estação 2'!AO446,'Estação 2'!AO434,'Estação 2'!AO422,'Estação 2'!AO410,'Estação 2'!AO398,'Estação 2'!AO386,'Estação 2'!AO374,'Estação 2'!AO362,'Estação 2'!AO350,'Estação 2'!AO338,'Estação 2'!AO326,'Estação 2'!AO314,'Estação 2'!AO302,'Estação 2'!AO290,'Estação 2'!AO278,'Estação 2'!AO266,'Estação 2'!AO254,'Estação 2'!AO242,'Estação 2'!AO230,'Estação 2'!AO218,'Estação 2'!AO206,'Estação 2'!AO194,'Estação 2'!AO182,'Estação 2'!AO170,'Estação 2'!AO158,'Estação 2'!AO146,'Estação 2'!AO134,'Estação 2'!AO122,'Estação 2'!AO110,'Estação 2'!AO98,'Estação 2'!AO86,'Estação 2'!AO74,'Estação 2'!AO62,'Estação 2'!AO50,'Estação 2'!AO38,'Estação 2'!AO26,)</f>
        <v>3.8573333333333335</v>
      </c>
      <c r="AG68" s="12">
        <f>AVERAGE('Estação 2'!AP1638,'Estação 2'!AP1626,'Estação 2'!AP1605,'Estação 2'!AP1600,'Estação 2'!AP1587,'Estação 2'!AP1578,'Estação 2'!AP1568,'Estação 2'!AP1566,'Estação 2'!AP1542,'Estação 2'!AP1530,'Estação 2'!AP1518,'Estação 2'!AP1506,'Estação 2'!AP758,'Estação 2'!AP746,'Estação 2'!AP734,'Estação 2'!AP722,'Estação 2'!AP710,'Estação 2'!AP698,'Estação 2'!AP686,'Estação 2'!AP674,'Estação 2'!AP662,'Estação 2'!AP650,'Estação 2'!AP638,'Estação 2'!AP626,'Estação 2'!AP614,'Estação 2'!AP602,'Estação 2'!AP590,'Estação 2'!AP578,'Estação 2'!AP566,'Estação 2'!AP554,'Estação 2'!AP542,'Estação 2'!AP530,'Estação 2'!AP518,'Estação 2'!AP506,'Estação 2'!AP494,'Estação 2'!AP482,'Estação 2'!AP470,'Estação 2'!AP458,'Estação 2'!AP446,'Estação 2'!AP434,'Estação 2'!AP422,'Estação 2'!AP410,'Estação 2'!AP398,'Estação 2'!AP386,'Estação 2'!AP374,'Estação 2'!AP362,'Estação 2'!AP350,'Estação 2'!AP338,'Estação 2'!AP326,'Estação 2'!AP314,'Estação 2'!AP302,'Estação 2'!AP290,'Estação 2'!AP278,'Estação 2'!AP266,'Estação 2'!AP254,'Estação 2'!AP242,'Estação 2'!AP230,'Estação 2'!AP218,'Estação 2'!AP206,'Estação 2'!AP194,'Estação 2'!AP182,'Estação 2'!AP170,'Estação 2'!AP158,'Estação 2'!AP146,'Estação 2'!AP134,'Estação 2'!AP122,'Estação 2'!AP110,'Estação 2'!AP98,'Estação 2'!AP86,'Estação 2'!AP74,'Estação 2'!AP62,'Estação 2'!AP50,'Estação 2'!AP38,'Estação 2'!AP26,)</f>
        <v>4.2346666666666657</v>
      </c>
      <c r="AH68" s="12">
        <f>AVERAGE('Estação 2'!AQ1638,'Estação 2'!AQ1626,'Estação 2'!AQ1605,'Estação 2'!AQ1600,'Estação 2'!AQ1587,'Estação 2'!AQ1578,'Estação 2'!AQ1568,'Estação 2'!AQ1566,'Estação 2'!AQ1542,'Estação 2'!AQ1530,'Estação 2'!AQ1518,'Estação 2'!AQ1506,'Estação 2'!AQ758,'Estação 2'!AQ746,'Estação 2'!AQ734,'Estação 2'!AQ722,'Estação 2'!AQ710,'Estação 2'!AQ698,'Estação 2'!AQ686,'Estação 2'!AQ674,'Estação 2'!AQ662,'Estação 2'!AQ650,'Estação 2'!AQ638,'Estação 2'!AQ626,'Estação 2'!AQ614,'Estação 2'!AQ602,'Estação 2'!AQ590,'Estação 2'!AQ578,'Estação 2'!AQ566,'Estação 2'!AQ554,'Estação 2'!AQ542,'Estação 2'!AQ530,'Estação 2'!AQ518,'Estação 2'!AQ506,'Estação 2'!AQ494,'Estação 2'!AQ482,'Estação 2'!AQ470,'Estação 2'!AQ458,'Estação 2'!AQ446,'Estação 2'!AQ434,'Estação 2'!AQ422,'Estação 2'!AQ410,'Estação 2'!AQ398,'Estação 2'!AQ386,'Estação 2'!AQ374,'Estação 2'!AQ362,'Estação 2'!AQ350,'Estação 2'!AQ338,'Estação 2'!AQ326,'Estação 2'!AQ314,'Estação 2'!AQ302,'Estação 2'!AQ290,'Estação 2'!AQ278,'Estação 2'!AQ266,'Estação 2'!AQ254,'Estação 2'!AQ242,'Estação 2'!AQ230,'Estação 2'!AQ218,'Estação 2'!AQ206,'Estação 2'!AQ194,'Estação 2'!AQ182,'Estação 2'!AQ170,'Estação 2'!AQ158,'Estação 2'!AQ146,'Estação 2'!AQ134,'Estação 2'!AQ122,'Estação 2'!AQ110,'Estação 2'!AQ98,'Estação 2'!AQ86,'Estação 2'!AQ74,'Estação 2'!AQ62,'Estação 2'!AQ50,'Estação 2'!AQ38,'Estação 2'!AQ26,)</f>
        <v>4.1426666666666669</v>
      </c>
      <c r="AI68" s="12">
        <f>AVERAGE('Estação 2'!AR1638,'Estação 2'!AR1626,'Estação 2'!AR1605,'Estação 2'!AR1600,'Estação 2'!AR1587,'Estação 2'!AR1578,'Estação 2'!AR1568,'Estação 2'!AR1566,'Estação 2'!AR1542,'Estação 2'!AR1530,'Estação 2'!AR1518,'Estação 2'!AR1506,'Estação 2'!AR758,'Estação 2'!AR746,'Estação 2'!AR734,'Estação 2'!AR722,'Estação 2'!AR710,'Estação 2'!AR698,'Estação 2'!AR686,'Estação 2'!AR674,'Estação 2'!AR662,'Estação 2'!AR650,'Estação 2'!AR638,'Estação 2'!AR626,'Estação 2'!AR614,'Estação 2'!AR602,'Estação 2'!AR590,'Estação 2'!AR578,'Estação 2'!AR566,'Estação 2'!AR554,'Estação 2'!AR542,'Estação 2'!AR530,'Estação 2'!AR518,'Estação 2'!AR506,'Estação 2'!AR494,'Estação 2'!AR482,'Estação 2'!AR470,'Estação 2'!AR458,'Estação 2'!AR446,'Estação 2'!AR434,'Estação 2'!AR422,'Estação 2'!AR410,'Estação 2'!AR398,'Estação 2'!AR386,'Estação 2'!AR374,'Estação 2'!AR362,'Estação 2'!AR350,'Estação 2'!AR338,'Estação 2'!AR326,'Estação 2'!AR314,'Estação 2'!AR302,'Estação 2'!AR290,'Estação 2'!AR278,'Estação 2'!AR266,'Estação 2'!AR254,'Estação 2'!AR242,'Estação 2'!AR230,'Estação 2'!AR218,'Estação 2'!AR206,'Estação 2'!AR194,'Estação 2'!AR182,'Estação 2'!AR170,'Estação 2'!AR158,'Estação 2'!AR146,'Estação 2'!AR134,'Estação 2'!AR122,'Estação 2'!AR110,'Estação 2'!AR98,'Estação 2'!AR86,'Estação 2'!AR74,'Estação 2'!AR62,'Estação 2'!AR50,'Estação 2'!AR38,'Estação 2'!AR26,)</f>
        <v>2.8662162162162161</v>
      </c>
    </row>
    <row r="93" spans="1:2" x14ac:dyDescent="0.25">
      <c r="A93" s="11" t="s">
        <v>87</v>
      </c>
      <c r="B93" s="11" t="s">
        <v>88</v>
      </c>
    </row>
    <row r="94" spans="1:2" x14ac:dyDescent="0.25">
      <c r="A94" s="12">
        <v>1975</v>
      </c>
      <c r="B94" s="12">
        <f>AVERAGE('Estação 1 (BASE)'!N21:AR32)</f>
        <v>3.9632876712328753</v>
      </c>
    </row>
    <row r="95" spans="1:2" x14ac:dyDescent="0.25">
      <c r="A95" s="12">
        <v>1976</v>
      </c>
      <c r="B95" s="12">
        <f>AVERAGE('Estação 1 (BASE)'!N33:AR44)</f>
        <v>3.9688524590163952</v>
      </c>
    </row>
    <row r="96" spans="1:2" x14ac:dyDescent="0.25">
      <c r="A96" s="12">
        <v>1977</v>
      </c>
      <c r="B96" s="12">
        <f>AVERAGE('Estação 1 (BASE)'!N45:AR56)</f>
        <v>2.4605479452054801</v>
      </c>
    </row>
    <row r="97" spans="1:2" x14ac:dyDescent="0.25">
      <c r="A97" s="12">
        <v>1978</v>
      </c>
      <c r="B97" s="12">
        <f>AVERAGE('Estação 1 (BASE)'!N57:AR68)</f>
        <v>3.0457534246575344</v>
      </c>
    </row>
    <row r="98" spans="1:2" x14ac:dyDescent="0.25">
      <c r="A98" s="12">
        <v>1979</v>
      </c>
      <c r="B98" s="12">
        <f>AVERAGE('Estação 1 (BASE)'!N69:AR80)</f>
        <v>3.4260273972602726</v>
      </c>
    </row>
    <row r="99" spans="1:2" x14ac:dyDescent="0.25">
      <c r="A99" s="12">
        <v>1980</v>
      </c>
      <c r="B99" s="12">
        <f>AVERAGE('Estação 1 (BASE)'!N81:AR92)</f>
        <v>3.6282122905027929</v>
      </c>
    </row>
    <row r="100" spans="1:2" x14ac:dyDescent="0.25">
      <c r="A100" s="12">
        <v>1981</v>
      </c>
      <c r="B100" s="12">
        <f>AVERAGE('Estação 1 (BASE)'!N93:AR104)</f>
        <v>2.8169863013698637</v>
      </c>
    </row>
    <row r="101" spans="1:2" x14ac:dyDescent="0.25">
      <c r="A101" s="12">
        <v>1982</v>
      </c>
      <c r="B101" s="12">
        <f>AVERAGE('Estação 1 (BASE)'!N28:AR39)</f>
        <v>3.9352459016393428</v>
      </c>
    </row>
    <row r="102" spans="1:2" x14ac:dyDescent="0.25">
      <c r="A102" s="12">
        <v>1983</v>
      </c>
      <c r="B102" s="12">
        <f>AVERAGE('Estação 1 (BASE)'!N117:AR128)</f>
        <v>4.413698630136988</v>
      </c>
    </row>
    <row r="103" spans="1:2" x14ac:dyDescent="0.25">
      <c r="A103" s="12">
        <v>1984</v>
      </c>
      <c r="B103" s="12">
        <f>AVERAGE('Estação 1 (BASE)'!N129:AR140)</f>
        <v>3.4781420765027309</v>
      </c>
    </row>
    <row r="104" spans="1:2" x14ac:dyDescent="0.25">
      <c r="A104" s="12">
        <v>1985</v>
      </c>
      <c r="B104" s="12">
        <f>AVERAGE('Estação 1 (BASE)'!N141:AR152)</f>
        <v>2.1983561643835614</v>
      </c>
    </row>
    <row r="105" spans="1:2" x14ac:dyDescent="0.25">
      <c r="A105" s="12">
        <v>1986</v>
      </c>
      <c r="B105" s="12">
        <f>AVERAGE('Estação 1 (BASE)'!N153:AR164)</f>
        <v>3.5619178082191785</v>
      </c>
    </row>
    <row r="106" spans="1:2" x14ac:dyDescent="0.25">
      <c r="A106" s="12">
        <v>1987</v>
      </c>
      <c r="B106" s="12">
        <f>AVERAGE('Estação 1 (BASE)'!N165:AR176)</f>
        <v>2.857808219178084</v>
      </c>
    </row>
    <row r="107" spans="1:2" x14ac:dyDescent="0.25">
      <c r="A107" s="12">
        <v>1988</v>
      </c>
      <c r="B107" s="12">
        <f>AVERAGE('Estação 1 (BASE)'!N177:AR188)</f>
        <v>3.4505464480874339</v>
      </c>
    </row>
    <row r="108" spans="1:2" x14ac:dyDescent="0.25">
      <c r="A108" s="12">
        <v>1989</v>
      </c>
      <c r="B108" s="12">
        <f>AVERAGE('Estação 1 (BASE)'!N189:AR200)</f>
        <v>3.900547945205481</v>
      </c>
    </row>
    <row r="109" spans="1:2" x14ac:dyDescent="0.25">
      <c r="A109" s="12">
        <v>1990</v>
      </c>
      <c r="B109" s="12">
        <f>AVERAGE('Estação 1 (BASE)'!N201:AR212)</f>
        <v>4.6501369863013702</v>
      </c>
    </row>
    <row r="110" spans="1:2" x14ac:dyDescent="0.25">
      <c r="A110" s="12">
        <v>1991</v>
      </c>
      <c r="B110" s="12">
        <f>AVERAGE('Estação 1 (BASE)'!N213:AR224)</f>
        <v>2.8460273972602739</v>
      </c>
    </row>
    <row r="111" spans="1:2" x14ac:dyDescent="0.25">
      <c r="A111" s="12">
        <v>1992</v>
      </c>
      <c r="B111" s="12">
        <f>AVERAGE('Estação 1 (BASE)'!N225:AR236)</f>
        <v>3.6704918032786908</v>
      </c>
    </row>
    <row r="112" spans="1:2" x14ac:dyDescent="0.25">
      <c r="A112" s="12">
        <v>1993</v>
      </c>
      <c r="B112" s="12">
        <f>AVERAGE('Estação 1 (BASE)'!N237:AR248)</f>
        <v>4.0038356164383559</v>
      </c>
    </row>
    <row r="113" spans="1:2" x14ac:dyDescent="0.25">
      <c r="A113" s="12">
        <v>1994</v>
      </c>
      <c r="B113" s="12">
        <f>AVERAGE('Estação 1 (BASE)'!N249:AR260)</f>
        <v>3.7279452054794517</v>
      </c>
    </row>
    <row r="114" spans="1:2" x14ac:dyDescent="0.25">
      <c r="A114" s="12">
        <v>1995</v>
      </c>
      <c r="B114" s="12">
        <f>AVERAGE('Estação 1 (BASE)'!N261:AR272)</f>
        <v>4.1879452054794521</v>
      </c>
    </row>
    <row r="115" spans="1:2" x14ac:dyDescent="0.25">
      <c r="A115" s="12">
        <v>1996</v>
      </c>
      <c r="B115" s="12">
        <f>AVERAGE('Estação 1 (BASE)'!N273:AR284)</f>
        <v>6.2480874316939898</v>
      </c>
    </row>
    <row r="116" spans="1:2" x14ac:dyDescent="0.25">
      <c r="A116" s="12">
        <v>1997</v>
      </c>
      <c r="B116" s="12">
        <f>AVERAGE('Estação 1 (BASE)'!N285:AR296)</f>
        <v>4.9471232876712339</v>
      </c>
    </row>
    <row r="117" spans="1:2" x14ac:dyDescent="0.25">
      <c r="A117" s="12">
        <v>1998</v>
      </c>
      <c r="B117" s="12">
        <f>AVERAGE('Estação 1 (BASE)'!N297:AR308)</f>
        <v>5.7679452054794504</v>
      </c>
    </row>
    <row r="118" spans="1:2" x14ac:dyDescent="0.25">
      <c r="A118" s="12">
        <v>1999</v>
      </c>
      <c r="B118" s="12">
        <f>AVERAGE('Estação 1 (BASE)'!N309:AR320)</f>
        <v>3.4054794520547951</v>
      </c>
    </row>
    <row r="119" spans="1:2" x14ac:dyDescent="0.25">
      <c r="A119" s="12">
        <v>2000</v>
      </c>
      <c r="B119" s="12">
        <f>AVERAGE('Estação 1 (BASE)'!N321:AR332)</f>
        <v>4.0013661202185782</v>
      </c>
    </row>
    <row r="120" spans="1:2" x14ac:dyDescent="0.25">
      <c r="A120" s="12">
        <v>2001</v>
      </c>
      <c r="B120" s="12">
        <f>AVERAGE('Estação 1 (BASE)'!N333:AR344)</f>
        <v>4.4901369863013691</v>
      </c>
    </row>
    <row r="121" spans="1:2" x14ac:dyDescent="0.25">
      <c r="A121" s="12">
        <v>2002</v>
      </c>
      <c r="B121" s="12">
        <f>AVERAGE('Estação 1 (BASE)'!N345:AR356)</f>
        <v>4.12</v>
      </c>
    </row>
    <row r="122" spans="1:2" x14ac:dyDescent="0.25">
      <c r="A122" s="12">
        <v>2003</v>
      </c>
      <c r="B122" s="12">
        <f>AVERAGE('Estação 1 (BASE)'!N357:AR368)</f>
        <v>4.0312328767123278</v>
      </c>
    </row>
    <row r="123" spans="1:2" x14ac:dyDescent="0.25">
      <c r="A123" s="12">
        <v>2004</v>
      </c>
      <c r="B123" s="12">
        <f>AVERAGE('Estação 1 (BASE)'!N369:AR380)</f>
        <v>4.331420765027322</v>
      </c>
    </row>
    <row r="124" spans="1:2" x14ac:dyDescent="0.25">
      <c r="A124" s="12">
        <v>2005</v>
      </c>
      <c r="B124" s="12">
        <f>AVERAGE('Estação 1 (BASE)'!N381:AR392)</f>
        <v>4.0536986301369851</v>
      </c>
    </row>
    <row r="125" spans="1:2" x14ac:dyDescent="0.25">
      <c r="A125" s="12">
        <v>2006</v>
      </c>
      <c r="B125" s="12">
        <f>AVERAGE('Estação 1 (BASE)'!N393:AR404)</f>
        <v>3.3682191780821928</v>
      </c>
    </row>
    <row r="126" spans="1:2" x14ac:dyDescent="0.25">
      <c r="A126" s="12">
        <v>2007</v>
      </c>
      <c r="B126" s="12">
        <f>AVERAGE('Estação 1 (BASE)'!N405:AR416)</f>
        <v>3.1005479452054794</v>
      </c>
    </row>
    <row r="127" spans="1:2" x14ac:dyDescent="0.25">
      <c r="A127" s="12">
        <v>2008</v>
      </c>
      <c r="B127" s="12">
        <f>AVERAGE('Estação 1 (BASE)'!N417:AR428)</f>
        <v>3.745901639344261</v>
      </c>
    </row>
    <row r="128" spans="1:2" x14ac:dyDescent="0.25">
      <c r="A128" s="12">
        <v>2009</v>
      </c>
      <c r="B128" s="12">
        <f>AVERAGE('Estação 1 (BASE)'!N429:AR440)</f>
        <v>4.6649315068493156</v>
      </c>
    </row>
    <row r="129" spans="1:2" x14ac:dyDescent="0.25">
      <c r="A129" s="12">
        <v>2010</v>
      </c>
      <c r="B129" s="12">
        <f>AVERAGE('Estação 1 (BASE)'!N441:AR452)</f>
        <v>4.6353424657534239</v>
      </c>
    </row>
    <row r="130" spans="1:2" x14ac:dyDescent="0.25">
      <c r="A130" s="12">
        <v>2011</v>
      </c>
      <c r="B130" s="12">
        <f>AVERAGE('Estação 1 (BASE)'!N453:AR464)</f>
        <v>3.9224657534246563</v>
      </c>
    </row>
    <row r="131" spans="1:2" x14ac:dyDescent="0.25">
      <c r="A131" s="12">
        <v>2012</v>
      </c>
      <c r="B131" s="12">
        <f>AVERAGE('Estação 1 (BASE)'!N465:AR476)</f>
        <v>4.610382513661202</v>
      </c>
    </row>
    <row r="132" spans="1:2" x14ac:dyDescent="0.25">
      <c r="A132" s="12">
        <v>2013</v>
      </c>
      <c r="B132" s="12">
        <f>AVERAGE('Estação 1 (BASE)'!N477:AR488)</f>
        <v>3.8084931506849324</v>
      </c>
    </row>
    <row r="133" spans="1:2" x14ac:dyDescent="0.25">
      <c r="A133" s="12">
        <v>2014</v>
      </c>
      <c r="B133" s="12">
        <f>AVERAGE('Estação 1 (BASE)'!N489:AR500)</f>
        <v>3.3356164383561651</v>
      </c>
    </row>
    <row r="134" spans="1:2" x14ac:dyDescent="0.25">
      <c r="A134" s="12">
        <v>2015</v>
      </c>
      <c r="B134" s="12">
        <f>AVERAGE('Estação 1 (BASE)'!N501:AR512)</f>
        <v>4.5208219178082203</v>
      </c>
    </row>
  </sheetData>
  <mergeCells count="31">
    <mergeCell ref="D15:AI15"/>
    <mergeCell ref="D12:AH12"/>
    <mergeCell ref="D60:AI60"/>
    <mergeCell ref="D66:AI66"/>
    <mergeCell ref="D63:AH63"/>
    <mergeCell ref="D57:AH57"/>
    <mergeCell ref="D41:AI41"/>
    <mergeCell ref="D46:AH46"/>
    <mergeCell ref="D49:AI49"/>
    <mergeCell ref="D52:AH52"/>
    <mergeCell ref="D56:AI56"/>
    <mergeCell ref="D55:AI55"/>
    <mergeCell ref="D18:AH18"/>
    <mergeCell ref="D42:AI42"/>
    <mergeCell ref="D43:AI43"/>
    <mergeCell ref="D32:AI32"/>
    <mergeCell ref="D21:AI21"/>
    <mergeCell ref="D22:AI22"/>
    <mergeCell ref="D23:AH23"/>
    <mergeCell ref="D38:L38"/>
    <mergeCell ref="D37:L37"/>
    <mergeCell ref="D26:AI26"/>
    <mergeCell ref="D29:AH29"/>
    <mergeCell ref="D36:AI36"/>
    <mergeCell ref="D3:L3"/>
    <mergeCell ref="D9:AI9"/>
    <mergeCell ref="D8:AI8"/>
    <mergeCell ref="D7:AI7"/>
    <mergeCell ref="A1:B1"/>
    <mergeCell ref="D4:L4"/>
    <mergeCell ref="D2:AI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AJ506"/>
  <sheetViews>
    <sheetView topLeftCell="E1" zoomScale="85" zoomScaleNormal="85" workbookViewId="0">
      <selection activeCell="E1" sqref="E1"/>
    </sheetView>
  </sheetViews>
  <sheetFormatPr defaultRowHeight="15" x14ac:dyDescent="0.25"/>
  <cols>
    <col min="5" max="5" width="10.7109375" bestFit="1" customWidth="1"/>
    <col min="36" max="36" width="13.42578125" bestFit="1" customWidth="1"/>
  </cols>
  <sheetData>
    <row r="7" spans="5:36" x14ac:dyDescent="0.25">
      <c r="E7" t="s">
        <v>11</v>
      </c>
      <c r="F7" t="s">
        <v>22</v>
      </c>
      <c r="G7" t="s">
        <v>23</v>
      </c>
      <c r="H7" t="s">
        <v>24</v>
      </c>
      <c r="I7" t="s">
        <v>25</v>
      </c>
      <c r="J7" t="s">
        <v>26</v>
      </c>
      <c r="K7" t="s">
        <v>27</v>
      </c>
      <c r="L7" t="s">
        <v>28</v>
      </c>
      <c r="M7" t="s">
        <v>29</v>
      </c>
      <c r="N7" t="s">
        <v>30</v>
      </c>
      <c r="O7" t="s">
        <v>31</v>
      </c>
      <c r="P7" t="s">
        <v>32</v>
      </c>
      <c r="Q7" t="s">
        <v>33</v>
      </c>
      <c r="R7" t="s">
        <v>34</v>
      </c>
      <c r="S7" t="s">
        <v>35</v>
      </c>
      <c r="T7" t="s">
        <v>36</v>
      </c>
      <c r="U7" t="s">
        <v>37</v>
      </c>
      <c r="V7" t="s">
        <v>38</v>
      </c>
      <c r="W7" t="s">
        <v>39</v>
      </c>
      <c r="X7" t="s">
        <v>40</v>
      </c>
      <c r="Y7" t="s">
        <v>41</v>
      </c>
      <c r="Z7" t="s">
        <v>42</v>
      </c>
      <c r="AA7" t="s">
        <v>43</v>
      </c>
      <c r="AB7" t="s">
        <v>44</v>
      </c>
      <c r="AC7" t="s">
        <v>45</v>
      </c>
      <c r="AD7" t="s">
        <v>46</v>
      </c>
      <c r="AE7" t="s">
        <v>47</v>
      </c>
      <c r="AF7" t="s">
        <v>48</v>
      </c>
      <c r="AG7" t="s">
        <v>49</v>
      </c>
      <c r="AH7" t="s">
        <v>50</v>
      </c>
      <c r="AI7" t="s">
        <v>51</v>
      </c>
      <c r="AJ7" t="s">
        <v>52</v>
      </c>
    </row>
    <row r="8" spans="5:36" x14ac:dyDescent="0.25">
      <c r="E8" s="1">
        <v>27181</v>
      </c>
      <c r="AG8">
        <v>0.4</v>
      </c>
      <c r="AH8">
        <v>1.4</v>
      </c>
      <c r="AI8">
        <v>0</v>
      </c>
      <c r="AJ8" s="5" t="s">
        <v>84</v>
      </c>
    </row>
    <row r="9" spans="5:36" x14ac:dyDescent="0.25">
      <c r="E9" s="1">
        <v>27211</v>
      </c>
      <c r="F9">
        <v>0</v>
      </c>
      <c r="G9">
        <v>0</v>
      </c>
      <c r="H9">
        <v>0</v>
      </c>
      <c r="I9">
        <v>0</v>
      </c>
      <c r="J9">
        <v>0</v>
      </c>
      <c r="K9">
        <v>0.2</v>
      </c>
      <c r="L9">
        <v>0</v>
      </c>
      <c r="M9">
        <v>0</v>
      </c>
      <c r="N9">
        <v>0</v>
      </c>
      <c r="O9">
        <v>0</v>
      </c>
      <c r="P9">
        <v>0</v>
      </c>
      <c r="Q9">
        <v>0</v>
      </c>
      <c r="R9">
        <v>0</v>
      </c>
      <c r="S9">
        <v>0</v>
      </c>
      <c r="T9">
        <v>0</v>
      </c>
      <c r="U9">
        <v>0</v>
      </c>
      <c r="V9">
        <v>0</v>
      </c>
      <c r="W9">
        <v>0</v>
      </c>
      <c r="X9">
        <v>0.4</v>
      </c>
      <c r="Y9">
        <v>10.4</v>
      </c>
      <c r="Z9">
        <v>0</v>
      </c>
      <c r="AA9">
        <v>0.8</v>
      </c>
      <c r="AB9">
        <v>0</v>
      </c>
      <c r="AC9">
        <v>0</v>
      </c>
      <c r="AD9">
        <v>0</v>
      </c>
      <c r="AE9">
        <v>0</v>
      </c>
      <c r="AF9">
        <v>0</v>
      </c>
      <c r="AG9">
        <v>0</v>
      </c>
      <c r="AH9">
        <v>0</v>
      </c>
      <c r="AI9">
        <v>0</v>
      </c>
      <c r="AJ9">
        <v>0</v>
      </c>
    </row>
    <row r="10" spans="5:36" x14ac:dyDescent="0.25">
      <c r="E10" s="1">
        <v>27242</v>
      </c>
      <c r="F10">
        <v>0</v>
      </c>
      <c r="G10">
        <v>0</v>
      </c>
      <c r="H10">
        <v>0</v>
      </c>
      <c r="I10">
        <v>0.2</v>
      </c>
      <c r="J10">
        <v>0</v>
      </c>
      <c r="K10">
        <v>0</v>
      </c>
      <c r="L10">
        <v>0</v>
      </c>
      <c r="M10">
        <v>0.8</v>
      </c>
      <c r="N10">
        <v>0.2</v>
      </c>
      <c r="O10">
        <v>0</v>
      </c>
      <c r="P10">
        <v>0.4</v>
      </c>
      <c r="Q10">
        <v>0</v>
      </c>
      <c r="R10">
        <v>0</v>
      </c>
      <c r="S10">
        <v>0</v>
      </c>
      <c r="T10">
        <v>0</v>
      </c>
      <c r="U10">
        <v>0</v>
      </c>
      <c r="V10">
        <v>0</v>
      </c>
      <c r="W10">
        <v>0.4</v>
      </c>
      <c r="X10">
        <v>0</v>
      </c>
      <c r="Y10">
        <v>0</v>
      </c>
      <c r="Z10">
        <v>0</v>
      </c>
      <c r="AA10">
        <v>0</v>
      </c>
      <c r="AB10">
        <v>0</v>
      </c>
      <c r="AC10">
        <v>0</v>
      </c>
      <c r="AD10">
        <v>0</v>
      </c>
      <c r="AE10">
        <v>0</v>
      </c>
      <c r="AF10">
        <v>1.2</v>
      </c>
      <c r="AG10">
        <v>0</v>
      </c>
      <c r="AH10">
        <v>26.2</v>
      </c>
      <c r="AI10">
        <v>24.4</v>
      </c>
      <c r="AJ10">
        <v>7.2</v>
      </c>
    </row>
    <row r="11" spans="5:36" x14ac:dyDescent="0.25">
      <c r="E11" s="1">
        <v>27273</v>
      </c>
      <c r="F11">
        <v>22.8</v>
      </c>
      <c r="G11">
        <v>0</v>
      </c>
      <c r="H11">
        <v>0</v>
      </c>
      <c r="I11">
        <v>0</v>
      </c>
      <c r="J11">
        <v>0</v>
      </c>
      <c r="K11">
        <v>0.8</v>
      </c>
      <c r="L11">
        <v>0</v>
      </c>
      <c r="M11">
        <v>0</v>
      </c>
      <c r="N11">
        <v>0.2</v>
      </c>
      <c r="O11">
        <v>0</v>
      </c>
      <c r="P11">
        <v>0</v>
      </c>
      <c r="Q11">
        <v>0</v>
      </c>
      <c r="R11">
        <v>0</v>
      </c>
      <c r="S11">
        <v>0</v>
      </c>
      <c r="T11">
        <v>0</v>
      </c>
      <c r="U11">
        <v>0</v>
      </c>
      <c r="V11">
        <v>0</v>
      </c>
      <c r="W11">
        <v>0</v>
      </c>
      <c r="X11">
        <v>0</v>
      </c>
      <c r="Y11">
        <v>0</v>
      </c>
      <c r="Z11">
        <v>0</v>
      </c>
      <c r="AA11">
        <v>0</v>
      </c>
      <c r="AB11">
        <v>0</v>
      </c>
      <c r="AC11">
        <v>0</v>
      </c>
      <c r="AD11">
        <v>0</v>
      </c>
      <c r="AE11">
        <v>7.4</v>
      </c>
      <c r="AF11">
        <v>1.6</v>
      </c>
      <c r="AG11">
        <v>5.4</v>
      </c>
      <c r="AH11">
        <v>7.2</v>
      </c>
      <c r="AI11">
        <v>0.6</v>
      </c>
      <c r="AJ11" s="5" t="s">
        <v>84</v>
      </c>
    </row>
    <row r="12" spans="5:36" x14ac:dyDescent="0.25">
      <c r="E12" s="1">
        <v>27303</v>
      </c>
      <c r="F12">
        <v>0</v>
      </c>
      <c r="G12">
        <v>8.4</v>
      </c>
      <c r="H12">
        <v>0</v>
      </c>
      <c r="I12">
        <v>7.8</v>
      </c>
      <c r="J12">
        <v>4.8</v>
      </c>
      <c r="K12">
        <v>0</v>
      </c>
      <c r="L12">
        <v>0</v>
      </c>
      <c r="M12">
        <v>0</v>
      </c>
      <c r="N12">
        <v>0</v>
      </c>
      <c r="O12">
        <v>0</v>
      </c>
      <c r="P12">
        <v>0</v>
      </c>
      <c r="Q12">
        <v>0</v>
      </c>
      <c r="R12">
        <v>0</v>
      </c>
      <c r="S12">
        <v>0</v>
      </c>
      <c r="T12">
        <v>0</v>
      </c>
      <c r="U12">
        <v>0</v>
      </c>
      <c r="V12">
        <v>0</v>
      </c>
      <c r="W12">
        <v>0</v>
      </c>
      <c r="X12">
        <v>4.4000000000000004</v>
      </c>
      <c r="Y12">
        <v>0.8</v>
      </c>
      <c r="Z12">
        <v>0</v>
      </c>
      <c r="AA12">
        <v>0</v>
      </c>
      <c r="AB12">
        <v>1.2</v>
      </c>
      <c r="AC12">
        <v>0.2</v>
      </c>
      <c r="AD12">
        <v>52</v>
      </c>
      <c r="AE12">
        <v>5.8</v>
      </c>
      <c r="AF12">
        <v>5.8</v>
      </c>
      <c r="AG12">
        <v>29.4</v>
      </c>
      <c r="AH12">
        <v>14.4</v>
      </c>
      <c r="AI12">
        <v>19.600000000000001</v>
      </c>
      <c r="AJ12">
        <v>0</v>
      </c>
    </row>
    <row r="13" spans="5:36" x14ac:dyDescent="0.25">
      <c r="E13" s="1">
        <v>27334</v>
      </c>
      <c r="F13">
        <v>0</v>
      </c>
      <c r="G13">
        <v>0</v>
      </c>
      <c r="H13">
        <v>0</v>
      </c>
      <c r="I13">
        <v>0</v>
      </c>
      <c r="J13">
        <v>0</v>
      </c>
      <c r="K13">
        <v>27.8</v>
      </c>
      <c r="L13">
        <v>0</v>
      </c>
      <c r="M13">
        <v>0</v>
      </c>
      <c r="N13">
        <v>0</v>
      </c>
      <c r="O13">
        <v>0</v>
      </c>
      <c r="P13">
        <v>0</v>
      </c>
      <c r="Q13">
        <v>0</v>
      </c>
      <c r="R13">
        <v>1.6</v>
      </c>
      <c r="S13">
        <v>0</v>
      </c>
      <c r="T13">
        <v>0</v>
      </c>
      <c r="U13">
        <v>0</v>
      </c>
      <c r="V13">
        <v>0</v>
      </c>
      <c r="W13">
        <v>0</v>
      </c>
      <c r="X13">
        <v>0</v>
      </c>
      <c r="Y13">
        <v>18.600000000000001</v>
      </c>
      <c r="Z13">
        <v>98</v>
      </c>
      <c r="AA13">
        <v>0</v>
      </c>
      <c r="AB13">
        <v>0</v>
      </c>
      <c r="AC13">
        <v>0</v>
      </c>
      <c r="AD13">
        <v>0</v>
      </c>
      <c r="AE13">
        <v>0</v>
      </c>
      <c r="AF13">
        <v>0</v>
      </c>
      <c r="AG13">
        <v>7.9</v>
      </c>
      <c r="AH13">
        <v>0</v>
      </c>
      <c r="AI13">
        <v>0</v>
      </c>
      <c r="AJ13" s="5" t="s">
        <v>84</v>
      </c>
    </row>
    <row r="14" spans="5:36" x14ac:dyDescent="0.25">
      <c r="E14" s="1">
        <v>27364</v>
      </c>
      <c r="F14">
        <v>4.4000000000000004</v>
      </c>
      <c r="G14">
        <v>16.600000000000001</v>
      </c>
      <c r="H14">
        <v>4.8</v>
      </c>
      <c r="I14">
        <v>7.2</v>
      </c>
      <c r="J14">
        <v>0</v>
      </c>
      <c r="K14">
        <v>0</v>
      </c>
      <c r="L14">
        <v>0</v>
      </c>
      <c r="M14">
        <v>0</v>
      </c>
      <c r="N14">
        <v>0</v>
      </c>
      <c r="O14">
        <v>0</v>
      </c>
      <c r="P14">
        <v>0.8</v>
      </c>
      <c r="Q14">
        <v>0.2</v>
      </c>
      <c r="R14">
        <v>1.8</v>
      </c>
      <c r="S14">
        <v>23.6</v>
      </c>
      <c r="T14">
        <v>0.4</v>
      </c>
      <c r="U14">
        <v>0.6</v>
      </c>
      <c r="V14">
        <v>4.5999999999999996</v>
      </c>
      <c r="W14">
        <v>11.6</v>
      </c>
      <c r="X14">
        <v>7.4</v>
      </c>
      <c r="Y14">
        <v>0</v>
      </c>
      <c r="Z14">
        <v>0</v>
      </c>
      <c r="AA14">
        <v>0</v>
      </c>
      <c r="AB14">
        <v>4.4000000000000004</v>
      </c>
      <c r="AC14">
        <v>20.8</v>
      </c>
      <c r="AD14">
        <v>0</v>
      </c>
      <c r="AE14">
        <v>0</v>
      </c>
      <c r="AF14">
        <v>0</v>
      </c>
      <c r="AG14">
        <v>11.8</v>
      </c>
      <c r="AH14">
        <v>2.8</v>
      </c>
      <c r="AI14">
        <v>18.600000000000001</v>
      </c>
      <c r="AJ14">
        <v>20</v>
      </c>
    </row>
    <row r="15" spans="5:36" x14ac:dyDescent="0.25">
      <c r="E15" s="3">
        <v>27395</v>
      </c>
      <c r="F15" s="2">
        <v>15.8</v>
      </c>
      <c r="G15" s="2">
        <v>0.4</v>
      </c>
      <c r="H15" s="2">
        <v>0</v>
      </c>
      <c r="I15" s="2">
        <v>0</v>
      </c>
      <c r="J15" s="2">
        <v>0</v>
      </c>
      <c r="K15" s="2">
        <v>0</v>
      </c>
      <c r="L15" s="2">
        <v>0</v>
      </c>
      <c r="M15" s="2">
        <v>16.600000000000001</v>
      </c>
      <c r="N15" s="2">
        <v>16.8</v>
      </c>
      <c r="O15" s="2">
        <v>9.6</v>
      </c>
      <c r="P15" s="2">
        <v>5.6</v>
      </c>
      <c r="Q15" s="2">
        <v>25.4</v>
      </c>
      <c r="R15" s="2">
        <v>0</v>
      </c>
      <c r="S15" s="2">
        <v>0</v>
      </c>
      <c r="T15" s="2">
        <v>8.4</v>
      </c>
      <c r="U15" s="2">
        <v>3.4</v>
      </c>
      <c r="V15" s="2">
        <v>16.600000000000001</v>
      </c>
      <c r="W15" s="2">
        <v>12.6</v>
      </c>
      <c r="X15" s="2">
        <v>0</v>
      </c>
      <c r="Y15" s="2">
        <v>0</v>
      </c>
      <c r="Z15" s="2">
        <v>0</v>
      </c>
      <c r="AA15" s="2">
        <v>0</v>
      </c>
      <c r="AB15" s="2">
        <v>0</v>
      </c>
      <c r="AC15" s="2">
        <v>0</v>
      </c>
      <c r="AD15" s="2">
        <v>0</v>
      </c>
      <c r="AE15" s="2">
        <v>14.4</v>
      </c>
      <c r="AF15" s="2">
        <v>0</v>
      </c>
      <c r="AG15" s="2">
        <v>25.4</v>
      </c>
      <c r="AH15" s="2">
        <v>5.2</v>
      </c>
      <c r="AI15" s="2">
        <v>0.2</v>
      </c>
      <c r="AJ15" s="2">
        <v>0.2</v>
      </c>
    </row>
    <row r="16" spans="5:36" x14ac:dyDescent="0.25">
      <c r="E16" s="1">
        <v>27426</v>
      </c>
      <c r="F16">
        <v>0</v>
      </c>
      <c r="G16">
        <v>1.2</v>
      </c>
      <c r="H16">
        <v>5.6</v>
      </c>
      <c r="I16">
        <v>8.8000000000000007</v>
      </c>
      <c r="J16">
        <v>3.4</v>
      </c>
      <c r="K16">
        <v>0.8</v>
      </c>
      <c r="L16">
        <v>0</v>
      </c>
      <c r="M16">
        <v>13.2</v>
      </c>
      <c r="N16">
        <v>54</v>
      </c>
      <c r="O16">
        <v>0.2</v>
      </c>
      <c r="P16">
        <v>0</v>
      </c>
      <c r="Q16">
        <v>0</v>
      </c>
      <c r="R16">
        <v>0</v>
      </c>
      <c r="S16">
        <v>0</v>
      </c>
      <c r="T16">
        <v>1.6</v>
      </c>
      <c r="U16">
        <v>0</v>
      </c>
      <c r="V16">
        <v>4.4000000000000004</v>
      </c>
      <c r="W16">
        <v>0.6</v>
      </c>
      <c r="X16">
        <v>0</v>
      </c>
      <c r="Y16">
        <v>0</v>
      </c>
      <c r="Z16">
        <v>0</v>
      </c>
      <c r="AA16">
        <v>0</v>
      </c>
      <c r="AB16">
        <v>29.2</v>
      </c>
      <c r="AC16">
        <v>0</v>
      </c>
      <c r="AD16">
        <v>0</v>
      </c>
      <c r="AE16">
        <v>14.6</v>
      </c>
      <c r="AF16">
        <v>4.8</v>
      </c>
      <c r="AG16">
        <v>5.6</v>
      </c>
      <c r="AH16" s="54" t="s">
        <v>84</v>
      </c>
      <c r="AI16" s="54"/>
      <c r="AJ16" s="54"/>
    </row>
    <row r="17" spans="5:36" x14ac:dyDescent="0.25">
      <c r="E17" s="1">
        <v>27454</v>
      </c>
      <c r="F17">
        <v>1.2</v>
      </c>
      <c r="G17">
        <v>0</v>
      </c>
      <c r="H17">
        <v>18.399999999999999</v>
      </c>
      <c r="I17">
        <v>25.8</v>
      </c>
      <c r="J17">
        <v>0.2</v>
      </c>
      <c r="K17">
        <v>0</v>
      </c>
      <c r="L17">
        <v>37.200000000000003</v>
      </c>
      <c r="M17">
        <v>7.4</v>
      </c>
      <c r="N17">
        <v>23.2</v>
      </c>
      <c r="O17">
        <v>0</v>
      </c>
      <c r="P17">
        <v>0</v>
      </c>
      <c r="Q17">
        <v>0</v>
      </c>
      <c r="R17">
        <v>2.4</v>
      </c>
      <c r="S17">
        <v>1.4</v>
      </c>
      <c r="T17">
        <v>0</v>
      </c>
      <c r="U17">
        <v>11.8</v>
      </c>
      <c r="V17">
        <v>0</v>
      </c>
      <c r="W17">
        <v>0</v>
      </c>
      <c r="X17">
        <v>0</v>
      </c>
      <c r="Y17">
        <v>0</v>
      </c>
      <c r="Z17">
        <v>54.2</v>
      </c>
      <c r="AA17">
        <v>0</v>
      </c>
      <c r="AB17">
        <v>0</v>
      </c>
      <c r="AC17">
        <v>0</v>
      </c>
      <c r="AD17">
        <v>0</v>
      </c>
      <c r="AE17">
        <v>0</v>
      </c>
      <c r="AF17">
        <v>0</v>
      </c>
      <c r="AG17">
        <v>0</v>
      </c>
      <c r="AH17">
        <v>0</v>
      </c>
      <c r="AI17">
        <v>0</v>
      </c>
      <c r="AJ17">
        <v>49.8</v>
      </c>
    </row>
    <row r="18" spans="5:36" x14ac:dyDescent="0.25">
      <c r="E18" s="1">
        <v>27485</v>
      </c>
      <c r="F18">
        <v>0</v>
      </c>
      <c r="G18">
        <v>1</v>
      </c>
      <c r="H18">
        <v>0</v>
      </c>
      <c r="I18">
        <v>0</v>
      </c>
      <c r="J18">
        <v>2.4</v>
      </c>
      <c r="K18">
        <v>0</v>
      </c>
      <c r="L18">
        <v>0</v>
      </c>
      <c r="M18">
        <v>0</v>
      </c>
      <c r="N18">
        <v>4.8</v>
      </c>
      <c r="O18">
        <v>0.8</v>
      </c>
      <c r="P18">
        <v>6.2</v>
      </c>
      <c r="Q18">
        <v>1.2</v>
      </c>
      <c r="R18">
        <v>0</v>
      </c>
      <c r="S18">
        <v>0</v>
      </c>
      <c r="T18">
        <v>3.8</v>
      </c>
      <c r="U18">
        <v>6.4</v>
      </c>
      <c r="V18">
        <v>0</v>
      </c>
      <c r="W18">
        <v>0</v>
      </c>
      <c r="X18">
        <v>0</v>
      </c>
      <c r="Y18">
        <v>3.8</v>
      </c>
      <c r="Z18">
        <v>0</v>
      </c>
      <c r="AA18">
        <v>0</v>
      </c>
      <c r="AB18">
        <v>0</v>
      </c>
      <c r="AC18">
        <v>0</v>
      </c>
      <c r="AD18">
        <v>0</v>
      </c>
      <c r="AE18">
        <v>0</v>
      </c>
      <c r="AF18">
        <v>0</v>
      </c>
      <c r="AG18">
        <v>0</v>
      </c>
      <c r="AH18">
        <v>0</v>
      </c>
      <c r="AI18">
        <v>0</v>
      </c>
      <c r="AJ18" s="5" t="s">
        <v>84</v>
      </c>
    </row>
    <row r="19" spans="5:36" x14ac:dyDescent="0.25">
      <c r="E19" s="1">
        <v>27515</v>
      </c>
      <c r="F19">
        <v>12.8</v>
      </c>
      <c r="G19">
        <v>0</v>
      </c>
      <c r="H19">
        <v>4.2</v>
      </c>
      <c r="I19">
        <v>0</v>
      </c>
      <c r="J19">
        <v>0</v>
      </c>
      <c r="K19">
        <v>0</v>
      </c>
      <c r="L19">
        <v>6.2</v>
      </c>
      <c r="M19">
        <v>0</v>
      </c>
      <c r="N19">
        <v>0</v>
      </c>
      <c r="O19">
        <v>0</v>
      </c>
      <c r="P19">
        <v>0</v>
      </c>
      <c r="Q19">
        <v>0</v>
      </c>
      <c r="R19">
        <v>0</v>
      </c>
      <c r="S19">
        <v>0</v>
      </c>
      <c r="T19">
        <v>0</v>
      </c>
      <c r="U19">
        <v>0</v>
      </c>
      <c r="V19">
        <v>1.2</v>
      </c>
      <c r="W19">
        <v>0</v>
      </c>
      <c r="X19">
        <v>0</v>
      </c>
      <c r="Y19">
        <v>0</v>
      </c>
      <c r="Z19">
        <v>0</v>
      </c>
      <c r="AA19">
        <v>0</v>
      </c>
      <c r="AB19">
        <v>0</v>
      </c>
      <c r="AC19">
        <v>0</v>
      </c>
      <c r="AD19">
        <v>0</v>
      </c>
      <c r="AE19">
        <v>15.4</v>
      </c>
      <c r="AF19">
        <v>0</v>
      </c>
      <c r="AG19">
        <v>0</v>
      </c>
      <c r="AH19">
        <v>0</v>
      </c>
      <c r="AI19">
        <v>0</v>
      </c>
      <c r="AJ19">
        <v>0</v>
      </c>
    </row>
    <row r="20" spans="5:36" x14ac:dyDescent="0.25">
      <c r="E20" s="1">
        <v>27546</v>
      </c>
      <c r="F20">
        <v>0</v>
      </c>
      <c r="G20">
        <v>0.8</v>
      </c>
      <c r="H20">
        <v>2.2000000000000002</v>
      </c>
      <c r="I20">
        <v>0.6</v>
      </c>
      <c r="J20">
        <v>25.8</v>
      </c>
      <c r="K20">
        <v>0</v>
      </c>
      <c r="L20">
        <v>2.2000000000000002</v>
      </c>
      <c r="M20">
        <v>0</v>
      </c>
      <c r="N20">
        <v>0</v>
      </c>
      <c r="O20">
        <v>0</v>
      </c>
      <c r="P20">
        <v>0</v>
      </c>
      <c r="Q20">
        <v>0</v>
      </c>
      <c r="R20">
        <v>0</v>
      </c>
      <c r="S20">
        <v>4.4000000000000004</v>
      </c>
      <c r="T20">
        <v>0</v>
      </c>
      <c r="U20">
        <v>0.4</v>
      </c>
      <c r="V20">
        <v>1.6</v>
      </c>
      <c r="W20">
        <v>0</v>
      </c>
      <c r="X20">
        <v>0</v>
      </c>
      <c r="Y20">
        <v>0</v>
      </c>
      <c r="Z20">
        <v>0</v>
      </c>
      <c r="AA20">
        <v>0</v>
      </c>
      <c r="AB20">
        <v>24.4</v>
      </c>
      <c r="AC20">
        <v>0</v>
      </c>
      <c r="AD20">
        <v>0</v>
      </c>
      <c r="AE20">
        <v>0</v>
      </c>
      <c r="AF20">
        <v>0</v>
      </c>
      <c r="AG20">
        <v>0</v>
      </c>
      <c r="AH20">
        <v>0</v>
      </c>
      <c r="AI20">
        <v>0</v>
      </c>
      <c r="AJ20" s="5" t="s">
        <v>84</v>
      </c>
    </row>
    <row r="21" spans="5:36" x14ac:dyDescent="0.25">
      <c r="E21" s="1">
        <v>27576</v>
      </c>
      <c r="F21">
        <v>0</v>
      </c>
      <c r="G21">
        <v>24.8</v>
      </c>
      <c r="H21">
        <v>0</v>
      </c>
      <c r="I21">
        <v>0</v>
      </c>
      <c r="J21">
        <v>0.4</v>
      </c>
      <c r="K21">
        <v>9.8000000000000007</v>
      </c>
      <c r="L21">
        <v>0</v>
      </c>
      <c r="M21">
        <v>0</v>
      </c>
      <c r="N21">
        <v>0</v>
      </c>
      <c r="O21">
        <v>0</v>
      </c>
      <c r="P21">
        <v>0</v>
      </c>
      <c r="Q21">
        <v>0</v>
      </c>
      <c r="R21">
        <v>0</v>
      </c>
      <c r="S21">
        <v>0</v>
      </c>
      <c r="T21">
        <v>4.5999999999999996</v>
      </c>
      <c r="U21">
        <v>73.599999999999994</v>
      </c>
      <c r="V21">
        <v>4.3</v>
      </c>
      <c r="W21">
        <v>0</v>
      </c>
      <c r="X21">
        <v>0</v>
      </c>
      <c r="Y21">
        <v>0</v>
      </c>
      <c r="Z21">
        <v>0</v>
      </c>
      <c r="AA21">
        <v>0</v>
      </c>
      <c r="AB21">
        <v>2.4</v>
      </c>
      <c r="AC21">
        <v>0</v>
      </c>
      <c r="AD21">
        <v>0</v>
      </c>
      <c r="AE21">
        <v>0</v>
      </c>
      <c r="AF21">
        <v>0</v>
      </c>
      <c r="AG21">
        <v>0</v>
      </c>
      <c r="AH21">
        <v>0</v>
      </c>
      <c r="AI21">
        <v>0</v>
      </c>
      <c r="AJ21">
        <v>0</v>
      </c>
    </row>
    <row r="22" spans="5:36" x14ac:dyDescent="0.25">
      <c r="E22" s="1">
        <v>27607</v>
      </c>
      <c r="F22">
        <v>0</v>
      </c>
      <c r="G22">
        <v>0</v>
      </c>
      <c r="H22">
        <v>0</v>
      </c>
      <c r="I22">
        <v>0</v>
      </c>
      <c r="J22">
        <v>0</v>
      </c>
      <c r="K22">
        <v>0</v>
      </c>
      <c r="L22">
        <v>57.6</v>
      </c>
      <c r="M22">
        <v>11.8</v>
      </c>
      <c r="N22">
        <v>13</v>
      </c>
      <c r="O22">
        <v>0</v>
      </c>
      <c r="P22">
        <v>0</v>
      </c>
      <c r="Q22">
        <v>0</v>
      </c>
      <c r="R22">
        <v>0</v>
      </c>
      <c r="S22">
        <v>0</v>
      </c>
      <c r="T22">
        <v>0</v>
      </c>
      <c r="U22">
        <v>0</v>
      </c>
      <c r="V22">
        <v>0</v>
      </c>
      <c r="W22">
        <v>0</v>
      </c>
      <c r="X22">
        <v>0</v>
      </c>
      <c r="Y22">
        <v>0</v>
      </c>
      <c r="Z22">
        <v>0</v>
      </c>
      <c r="AA22">
        <v>0</v>
      </c>
      <c r="AB22">
        <v>0.2</v>
      </c>
      <c r="AC22">
        <v>0</v>
      </c>
      <c r="AD22">
        <v>0</v>
      </c>
      <c r="AE22">
        <v>0</v>
      </c>
      <c r="AF22">
        <v>0</v>
      </c>
      <c r="AG22">
        <v>0</v>
      </c>
      <c r="AH22">
        <v>0</v>
      </c>
      <c r="AI22">
        <v>0</v>
      </c>
      <c r="AJ22">
        <v>0</v>
      </c>
    </row>
    <row r="23" spans="5:36" x14ac:dyDescent="0.25">
      <c r="E23" s="1">
        <v>27638</v>
      </c>
      <c r="F23">
        <v>0</v>
      </c>
      <c r="G23">
        <v>0</v>
      </c>
      <c r="H23">
        <v>0</v>
      </c>
      <c r="I23">
        <v>0</v>
      </c>
      <c r="J23">
        <v>0</v>
      </c>
      <c r="K23">
        <v>0</v>
      </c>
      <c r="L23">
        <v>0</v>
      </c>
      <c r="M23">
        <v>0.6</v>
      </c>
      <c r="N23">
        <v>9.8000000000000007</v>
      </c>
      <c r="O23">
        <v>0</v>
      </c>
      <c r="P23">
        <v>0</v>
      </c>
      <c r="Q23">
        <v>0</v>
      </c>
      <c r="R23">
        <v>0</v>
      </c>
      <c r="S23">
        <v>0</v>
      </c>
      <c r="T23">
        <v>0</v>
      </c>
      <c r="U23">
        <v>0</v>
      </c>
      <c r="V23">
        <v>2</v>
      </c>
      <c r="W23">
        <v>0</v>
      </c>
      <c r="X23">
        <v>0</v>
      </c>
      <c r="Y23">
        <v>1.8</v>
      </c>
      <c r="Z23">
        <v>12.8</v>
      </c>
      <c r="AA23">
        <v>4.4000000000000004</v>
      </c>
      <c r="AB23">
        <v>8.4</v>
      </c>
      <c r="AC23">
        <v>7.2</v>
      </c>
      <c r="AD23">
        <v>0</v>
      </c>
      <c r="AE23">
        <v>0</v>
      </c>
      <c r="AF23">
        <v>9.1999999999999993</v>
      </c>
      <c r="AG23">
        <v>0</v>
      </c>
      <c r="AH23">
        <v>0</v>
      </c>
      <c r="AI23">
        <v>22.8</v>
      </c>
      <c r="AJ23" s="5" t="s">
        <v>84</v>
      </c>
    </row>
    <row r="24" spans="5:36" x14ac:dyDescent="0.25">
      <c r="E24" s="1">
        <v>27668</v>
      </c>
      <c r="F24">
        <v>0</v>
      </c>
      <c r="G24">
        <v>1.2</v>
      </c>
      <c r="H24">
        <v>30.6</v>
      </c>
      <c r="I24">
        <v>8</v>
      </c>
      <c r="J24">
        <v>12.4</v>
      </c>
      <c r="K24">
        <v>4.8</v>
      </c>
      <c r="L24">
        <v>0</v>
      </c>
      <c r="M24">
        <v>4.8</v>
      </c>
      <c r="N24">
        <v>0</v>
      </c>
      <c r="O24">
        <v>0</v>
      </c>
      <c r="P24">
        <v>18.600000000000001</v>
      </c>
      <c r="Q24">
        <v>0</v>
      </c>
      <c r="R24">
        <v>0</v>
      </c>
      <c r="S24">
        <v>0</v>
      </c>
      <c r="T24">
        <v>0</v>
      </c>
      <c r="U24">
        <v>0</v>
      </c>
      <c r="V24">
        <v>0</v>
      </c>
      <c r="W24">
        <v>0</v>
      </c>
      <c r="X24">
        <v>4.5999999999999996</v>
      </c>
      <c r="Y24">
        <v>4.2</v>
      </c>
      <c r="Z24">
        <v>0</v>
      </c>
      <c r="AA24">
        <v>0</v>
      </c>
      <c r="AB24">
        <v>0</v>
      </c>
      <c r="AC24">
        <v>0</v>
      </c>
      <c r="AD24">
        <v>0</v>
      </c>
      <c r="AE24">
        <v>0</v>
      </c>
      <c r="AF24">
        <v>0</v>
      </c>
      <c r="AG24">
        <v>21.2</v>
      </c>
      <c r="AH24">
        <v>22.5</v>
      </c>
      <c r="AI24">
        <v>0</v>
      </c>
      <c r="AJ24">
        <v>4.2</v>
      </c>
    </row>
    <row r="25" spans="5:36" x14ac:dyDescent="0.25">
      <c r="E25" s="1">
        <v>27699</v>
      </c>
      <c r="F25">
        <v>10.6</v>
      </c>
      <c r="G25">
        <v>2.4</v>
      </c>
      <c r="H25">
        <v>0</v>
      </c>
      <c r="I25">
        <v>0</v>
      </c>
      <c r="J25">
        <v>0</v>
      </c>
      <c r="K25">
        <v>12.6</v>
      </c>
      <c r="L25">
        <v>0</v>
      </c>
      <c r="M25">
        <v>0</v>
      </c>
      <c r="N25">
        <v>0</v>
      </c>
      <c r="O25">
        <v>13.2</v>
      </c>
      <c r="P25">
        <v>0.2</v>
      </c>
      <c r="Q25">
        <v>0</v>
      </c>
      <c r="R25">
        <v>0</v>
      </c>
      <c r="S25">
        <v>0</v>
      </c>
      <c r="T25">
        <v>0</v>
      </c>
      <c r="U25">
        <v>0</v>
      </c>
      <c r="V25">
        <v>0</v>
      </c>
      <c r="W25">
        <v>36.799999999999997</v>
      </c>
      <c r="X25">
        <v>0</v>
      </c>
      <c r="Y25">
        <v>5.2</v>
      </c>
      <c r="Z25">
        <v>5.8</v>
      </c>
      <c r="AA25">
        <v>0</v>
      </c>
      <c r="AB25">
        <v>1.2</v>
      </c>
      <c r="AC25">
        <v>0</v>
      </c>
      <c r="AD25">
        <v>14.8</v>
      </c>
      <c r="AE25">
        <v>5.6</v>
      </c>
      <c r="AF25">
        <v>0</v>
      </c>
      <c r="AG25">
        <v>0</v>
      </c>
      <c r="AH25">
        <v>0</v>
      </c>
      <c r="AI25">
        <v>26.2</v>
      </c>
      <c r="AJ25" s="5" t="s">
        <v>84</v>
      </c>
    </row>
    <row r="26" spans="5:36" x14ac:dyDescent="0.25">
      <c r="E26" s="1">
        <v>27729</v>
      </c>
      <c r="F26">
        <v>14.6</v>
      </c>
      <c r="G26">
        <v>0</v>
      </c>
      <c r="H26">
        <v>6.8</v>
      </c>
      <c r="I26">
        <v>0</v>
      </c>
      <c r="J26">
        <v>0</v>
      </c>
      <c r="K26">
        <v>0</v>
      </c>
      <c r="L26">
        <v>0</v>
      </c>
      <c r="M26">
        <v>42.2</v>
      </c>
      <c r="N26">
        <v>0</v>
      </c>
      <c r="O26">
        <v>42.8</v>
      </c>
      <c r="P26">
        <v>0</v>
      </c>
      <c r="Q26">
        <v>0</v>
      </c>
      <c r="R26">
        <v>0</v>
      </c>
      <c r="S26">
        <v>6.8</v>
      </c>
      <c r="T26">
        <v>0</v>
      </c>
      <c r="U26">
        <v>2.2000000000000002</v>
      </c>
      <c r="V26">
        <v>0</v>
      </c>
      <c r="W26">
        <v>0</v>
      </c>
      <c r="X26">
        <v>9.1999999999999993</v>
      </c>
      <c r="Y26">
        <v>0</v>
      </c>
      <c r="Z26">
        <v>33.200000000000003</v>
      </c>
      <c r="AA26">
        <v>2.4</v>
      </c>
      <c r="AB26">
        <v>36.200000000000003</v>
      </c>
      <c r="AC26">
        <v>6.8</v>
      </c>
      <c r="AD26">
        <v>0</v>
      </c>
      <c r="AE26">
        <v>0</v>
      </c>
      <c r="AF26">
        <v>0</v>
      </c>
      <c r="AG26">
        <v>0</v>
      </c>
      <c r="AH26">
        <v>0</v>
      </c>
      <c r="AI26">
        <v>0</v>
      </c>
      <c r="AJ26">
        <v>0</v>
      </c>
    </row>
    <row r="27" spans="5:36" x14ac:dyDescent="0.25">
      <c r="E27" s="3">
        <v>27760</v>
      </c>
      <c r="F27" s="2">
        <v>0</v>
      </c>
      <c r="G27" s="2">
        <v>0</v>
      </c>
      <c r="H27" s="2">
        <v>0</v>
      </c>
      <c r="I27" s="2">
        <v>41.2</v>
      </c>
      <c r="J27" s="2">
        <v>0</v>
      </c>
      <c r="K27" s="2">
        <v>0</v>
      </c>
      <c r="L27" s="2">
        <v>0</v>
      </c>
      <c r="M27" s="2">
        <v>19.8</v>
      </c>
      <c r="N27" s="2">
        <v>0</v>
      </c>
      <c r="O27" s="2">
        <v>15.8</v>
      </c>
      <c r="P27" s="2">
        <v>0</v>
      </c>
      <c r="Q27" s="2">
        <v>0</v>
      </c>
      <c r="R27" s="2">
        <v>20.399999999999999</v>
      </c>
      <c r="S27" s="2">
        <v>10</v>
      </c>
      <c r="T27" s="2">
        <v>0</v>
      </c>
      <c r="U27" s="2">
        <v>6.4</v>
      </c>
      <c r="V27" s="2">
        <v>27.8</v>
      </c>
      <c r="W27" s="2">
        <v>0</v>
      </c>
      <c r="X27" s="2">
        <v>0</v>
      </c>
      <c r="Y27" s="2">
        <v>0</v>
      </c>
      <c r="Z27" s="2">
        <v>25.8</v>
      </c>
      <c r="AA27" s="2">
        <v>0</v>
      </c>
      <c r="AB27" s="2">
        <v>0</v>
      </c>
      <c r="AC27" s="2">
        <v>0</v>
      </c>
      <c r="AD27" s="2">
        <v>0</v>
      </c>
      <c r="AE27" s="2">
        <v>9.4</v>
      </c>
      <c r="AF27" s="2">
        <v>24.8</v>
      </c>
      <c r="AG27" s="2">
        <v>19.2</v>
      </c>
      <c r="AH27" s="2">
        <v>0</v>
      </c>
      <c r="AI27" s="2">
        <v>0</v>
      </c>
      <c r="AJ27" s="2">
        <v>0</v>
      </c>
    </row>
    <row r="28" spans="5:36" x14ac:dyDescent="0.25">
      <c r="E28" s="1">
        <v>27791</v>
      </c>
      <c r="F28">
        <v>0</v>
      </c>
      <c r="G28">
        <v>0</v>
      </c>
      <c r="H28">
        <v>0</v>
      </c>
      <c r="I28">
        <v>5.6</v>
      </c>
      <c r="J28">
        <v>0</v>
      </c>
      <c r="K28">
        <v>11.2</v>
      </c>
      <c r="L28">
        <v>21.2</v>
      </c>
      <c r="M28">
        <v>1</v>
      </c>
      <c r="N28">
        <v>0</v>
      </c>
      <c r="O28">
        <v>0</v>
      </c>
      <c r="P28">
        <v>0</v>
      </c>
      <c r="Q28">
        <v>0</v>
      </c>
      <c r="R28">
        <v>0</v>
      </c>
      <c r="S28">
        <v>0</v>
      </c>
      <c r="T28">
        <v>0</v>
      </c>
      <c r="U28">
        <v>0</v>
      </c>
      <c r="V28">
        <v>3.6</v>
      </c>
      <c r="W28">
        <v>9</v>
      </c>
      <c r="X28">
        <v>4.4000000000000004</v>
      </c>
      <c r="Y28">
        <v>0.4</v>
      </c>
      <c r="Z28">
        <v>8.1999999999999993</v>
      </c>
      <c r="AA28">
        <v>1.2</v>
      </c>
      <c r="AB28">
        <v>0</v>
      </c>
      <c r="AC28">
        <v>0</v>
      </c>
      <c r="AD28">
        <v>0</v>
      </c>
      <c r="AE28">
        <v>0</v>
      </c>
      <c r="AF28">
        <v>1.4</v>
      </c>
      <c r="AG28">
        <v>2.4</v>
      </c>
      <c r="AH28">
        <v>0</v>
      </c>
      <c r="AI28" s="54" t="s">
        <v>84</v>
      </c>
      <c r="AJ28" s="54"/>
    </row>
    <row r="29" spans="5:36" x14ac:dyDescent="0.25">
      <c r="E29" s="1">
        <v>27820</v>
      </c>
      <c r="F29">
        <v>4.4000000000000004</v>
      </c>
      <c r="G29">
        <v>0</v>
      </c>
      <c r="H29">
        <v>0</v>
      </c>
      <c r="I29">
        <v>11.6</v>
      </c>
      <c r="J29">
        <v>0</v>
      </c>
      <c r="K29">
        <v>0</v>
      </c>
      <c r="L29">
        <v>0</v>
      </c>
      <c r="M29">
        <v>0</v>
      </c>
      <c r="N29">
        <v>0</v>
      </c>
      <c r="O29">
        <v>16.399999999999999</v>
      </c>
      <c r="P29">
        <v>42.8</v>
      </c>
      <c r="Q29">
        <v>30.2</v>
      </c>
      <c r="R29">
        <v>0</v>
      </c>
      <c r="S29">
        <v>0</v>
      </c>
      <c r="T29">
        <v>0</v>
      </c>
      <c r="U29">
        <v>0</v>
      </c>
      <c r="V29">
        <v>0</v>
      </c>
      <c r="W29">
        <v>37.799999999999997</v>
      </c>
      <c r="X29">
        <v>0</v>
      </c>
      <c r="Y29">
        <v>28.2</v>
      </c>
      <c r="Z29">
        <v>12.6</v>
      </c>
      <c r="AA29">
        <v>0.6</v>
      </c>
      <c r="AB29">
        <v>0</v>
      </c>
      <c r="AC29">
        <v>6.4</v>
      </c>
      <c r="AD29">
        <v>0</v>
      </c>
      <c r="AE29">
        <v>2.2000000000000002</v>
      </c>
      <c r="AF29">
        <v>0</v>
      </c>
      <c r="AG29">
        <v>6.2</v>
      </c>
      <c r="AH29">
        <v>0</v>
      </c>
      <c r="AI29">
        <v>0</v>
      </c>
      <c r="AJ29">
        <v>0</v>
      </c>
    </row>
    <row r="30" spans="5:36" x14ac:dyDescent="0.25">
      <c r="E30" s="1">
        <v>27851</v>
      </c>
      <c r="F30">
        <v>0</v>
      </c>
      <c r="G30">
        <v>0</v>
      </c>
      <c r="H30">
        <v>0</v>
      </c>
      <c r="I30">
        <v>0</v>
      </c>
      <c r="J30">
        <v>0</v>
      </c>
      <c r="K30">
        <v>0</v>
      </c>
      <c r="L30">
        <v>0</v>
      </c>
      <c r="M30">
        <v>0</v>
      </c>
      <c r="N30">
        <v>0</v>
      </c>
      <c r="O30">
        <v>14.2</v>
      </c>
      <c r="P30">
        <v>6.6</v>
      </c>
      <c r="Q30">
        <v>5.8</v>
      </c>
      <c r="R30">
        <v>4.8</v>
      </c>
      <c r="S30">
        <v>2.6</v>
      </c>
      <c r="T30">
        <v>0</v>
      </c>
      <c r="U30">
        <v>0</v>
      </c>
      <c r="V30">
        <v>0</v>
      </c>
      <c r="W30">
        <v>0</v>
      </c>
      <c r="X30">
        <v>0</v>
      </c>
      <c r="Y30">
        <v>0</v>
      </c>
      <c r="Z30">
        <v>0</v>
      </c>
      <c r="AA30">
        <v>3.6</v>
      </c>
      <c r="AB30">
        <v>6.4</v>
      </c>
      <c r="AC30">
        <v>0</v>
      </c>
      <c r="AD30">
        <v>0</v>
      </c>
      <c r="AE30">
        <v>0</v>
      </c>
      <c r="AF30">
        <v>0</v>
      </c>
      <c r="AG30">
        <v>0</v>
      </c>
      <c r="AH30">
        <v>0</v>
      </c>
      <c r="AI30">
        <v>0</v>
      </c>
      <c r="AJ30" s="5" t="s">
        <v>84</v>
      </c>
    </row>
    <row r="31" spans="5:36" x14ac:dyDescent="0.25">
      <c r="E31" s="1">
        <v>27881</v>
      </c>
      <c r="F31">
        <v>0</v>
      </c>
      <c r="G31">
        <v>0</v>
      </c>
      <c r="H31">
        <v>0</v>
      </c>
      <c r="I31">
        <v>0</v>
      </c>
      <c r="J31">
        <v>0</v>
      </c>
      <c r="K31">
        <v>0</v>
      </c>
      <c r="L31">
        <v>0</v>
      </c>
      <c r="M31">
        <v>0</v>
      </c>
      <c r="N31">
        <v>5.6</v>
      </c>
      <c r="O31">
        <v>0</v>
      </c>
      <c r="P31">
        <v>0</v>
      </c>
      <c r="Q31">
        <v>0</v>
      </c>
      <c r="R31">
        <v>0</v>
      </c>
      <c r="S31">
        <v>0</v>
      </c>
      <c r="T31">
        <v>6.2</v>
      </c>
      <c r="U31">
        <v>4.2</v>
      </c>
      <c r="V31">
        <v>5.4</v>
      </c>
      <c r="W31">
        <v>0</v>
      </c>
      <c r="X31">
        <v>0</v>
      </c>
      <c r="Y31">
        <v>5.8</v>
      </c>
      <c r="Z31">
        <v>0</v>
      </c>
      <c r="AA31">
        <v>3.8</v>
      </c>
      <c r="AB31">
        <v>0</v>
      </c>
      <c r="AC31">
        <v>0</v>
      </c>
      <c r="AD31">
        <v>0</v>
      </c>
      <c r="AE31">
        <v>0</v>
      </c>
      <c r="AF31">
        <v>14.2</v>
      </c>
      <c r="AG31">
        <v>32.200000000000003</v>
      </c>
      <c r="AH31">
        <v>28.8</v>
      </c>
      <c r="AI31">
        <v>0</v>
      </c>
      <c r="AJ31">
        <v>0</v>
      </c>
    </row>
    <row r="32" spans="5:36" x14ac:dyDescent="0.25">
      <c r="E32" s="1">
        <v>27912</v>
      </c>
      <c r="F32">
        <v>0</v>
      </c>
      <c r="G32">
        <v>0</v>
      </c>
      <c r="H32">
        <v>0</v>
      </c>
      <c r="I32">
        <v>0</v>
      </c>
      <c r="J32">
        <v>18.2</v>
      </c>
      <c r="K32">
        <v>0</v>
      </c>
      <c r="L32">
        <v>0</v>
      </c>
      <c r="M32">
        <v>0</v>
      </c>
      <c r="N32">
        <v>0</v>
      </c>
      <c r="O32">
        <v>0</v>
      </c>
      <c r="P32">
        <v>0</v>
      </c>
      <c r="Q32">
        <v>34.200000000000003</v>
      </c>
      <c r="R32">
        <v>0</v>
      </c>
      <c r="S32">
        <v>0</v>
      </c>
      <c r="T32">
        <v>0</v>
      </c>
      <c r="U32">
        <v>0</v>
      </c>
      <c r="V32">
        <v>0</v>
      </c>
      <c r="W32">
        <v>0</v>
      </c>
      <c r="X32">
        <v>0</v>
      </c>
      <c r="Y32">
        <v>0</v>
      </c>
      <c r="Z32">
        <v>0</v>
      </c>
      <c r="AA32">
        <v>0</v>
      </c>
      <c r="AB32">
        <v>0</v>
      </c>
      <c r="AC32">
        <v>0</v>
      </c>
      <c r="AD32">
        <v>0</v>
      </c>
      <c r="AE32">
        <v>0</v>
      </c>
      <c r="AF32">
        <v>0</v>
      </c>
      <c r="AG32">
        <v>0</v>
      </c>
      <c r="AH32">
        <v>0</v>
      </c>
      <c r="AI32">
        <v>3.6</v>
      </c>
      <c r="AJ32" s="5" t="s">
        <v>84</v>
      </c>
    </row>
    <row r="33" spans="5:36" x14ac:dyDescent="0.25">
      <c r="E33" s="1">
        <v>27942</v>
      </c>
      <c r="F33">
        <v>0</v>
      </c>
      <c r="G33">
        <v>4.5999999999999996</v>
      </c>
      <c r="H33">
        <v>11.8</v>
      </c>
      <c r="I33">
        <v>9.1999999999999993</v>
      </c>
      <c r="J33">
        <v>0</v>
      </c>
      <c r="K33">
        <v>0</v>
      </c>
      <c r="L33">
        <v>7.6</v>
      </c>
      <c r="M33">
        <v>27</v>
      </c>
      <c r="N33">
        <v>7.6</v>
      </c>
      <c r="O33">
        <v>9.6</v>
      </c>
      <c r="P33">
        <v>1</v>
      </c>
      <c r="Q33">
        <v>0</v>
      </c>
      <c r="R33">
        <v>0</v>
      </c>
      <c r="S33">
        <v>0</v>
      </c>
      <c r="T33">
        <v>17.2</v>
      </c>
      <c r="U33">
        <v>0</v>
      </c>
      <c r="V33">
        <v>0</v>
      </c>
      <c r="W33">
        <v>0</v>
      </c>
      <c r="X33">
        <v>0</v>
      </c>
      <c r="Y33">
        <v>0</v>
      </c>
      <c r="Z33">
        <v>0</v>
      </c>
      <c r="AA33">
        <v>0</v>
      </c>
      <c r="AB33">
        <v>0</v>
      </c>
      <c r="AC33">
        <v>0</v>
      </c>
      <c r="AD33">
        <v>0</v>
      </c>
      <c r="AE33">
        <v>0</v>
      </c>
      <c r="AF33">
        <v>12.4</v>
      </c>
      <c r="AG33">
        <v>0</v>
      </c>
      <c r="AH33">
        <v>0</v>
      </c>
      <c r="AI33">
        <v>0</v>
      </c>
      <c r="AJ33">
        <v>0</v>
      </c>
    </row>
    <row r="34" spans="5:36" x14ac:dyDescent="0.25">
      <c r="E34" s="1">
        <v>27973</v>
      </c>
      <c r="F34">
        <v>0</v>
      </c>
      <c r="G34">
        <v>0</v>
      </c>
      <c r="H34">
        <v>0</v>
      </c>
      <c r="I34">
        <v>0</v>
      </c>
      <c r="J34">
        <v>22.4</v>
      </c>
      <c r="K34">
        <v>0</v>
      </c>
      <c r="L34">
        <v>0</v>
      </c>
      <c r="M34">
        <v>0</v>
      </c>
      <c r="N34">
        <v>1.4</v>
      </c>
      <c r="O34">
        <v>18</v>
      </c>
      <c r="P34">
        <v>1.4</v>
      </c>
      <c r="Q34">
        <v>22.6</v>
      </c>
      <c r="R34">
        <v>6.4</v>
      </c>
      <c r="S34">
        <v>0</v>
      </c>
      <c r="T34">
        <v>0</v>
      </c>
      <c r="U34">
        <v>0</v>
      </c>
      <c r="V34">
        <v>0</v>
      </c>
      <c r="W34">
        <v>4.2</v>
      </c>
      <c r="X34">
        <v>21.4</v>
      </c>
      <c r="Y34">
        <v>0.8</v>
      </c>
      <c r="Z34">
        <v>0.4</v>
      </c>
      <c r="AA34">
        <v>0</v>
      </c>
      <c r="AB34">
        <v>0</v>
      </c>
      <c r="AC34">
        <v>0</v>
      </c>
      <c r="AD34">
        <v>0</v>
      </c>
      <c r="AE34">
        <v>0</v>
      </c>
      <c r="AF34">
        <v>0</v>
      </c>
      <c r="AG34">
        <v>0</v>
      </c>
      <c r="AH34">
        <v>0</v>
      </c>
      <c r="AI34">
        <v>0</v>
      </c>
      <c r="AJ34">
        <v>0</v>
      </c>
    </row>
    <row r="35" spans="5:36" x14ac:dyDescent="0.25">
      <c r="E35" s="1">
        <v>28004</v>
      </c>
      <c r="F35">
        <v>0</v>
      </c>
      <c r="G35">
        <v>0</v>
      </c>
      <c r="H35">
        <v>0</v>
      </c>
      <c r="I35">
        <v>0</v>
      </c>
      <c r="J35">
        <v>0.2</v>
      </c>
      <c r="K35">
        <v>0</v>
      </c>
      <c r="L35">
        <v>14.6</v>
      </c>
      <c r="M35">
        <v>15</v>
      </c>
      <c r="N35">
        <v>0</v>
      </c>
      <c r="O35">
        <v>0.6</v>
      </c>
      <c r="P35">
        <v>0</v>
      </c>
      <c r="Q35">
        <v>17</v>
      </c>
      <c r="R35">
        <v>31.4</v>
      </c>
      <c r="S35">
        <v>2.4</v>
      </c>
      <c r="T35">
        <v>7.6</v>
      </c>
      <c r="U35">
        <v>11.4</v>
      </c>
      <c r="V35">
        <v>0</v>
      </c>
      <c r="W35">
        <v>0</v>
      </c>
      <c r="X35">
        <v>0</v>
      </c>
      <c r="Y35">
        <v>0</v>
      </c>
      <c r="Z35">
        <v>0</v>
      </c>
      <c r="AA35">
        <v>0</v>
      </c>
      <c r="AB35">
        <v>11.2</v>
      </c>
      <c r="AC35">
        <v>0</v>
      </c>
      <c r="AD35">
        <v>0</v>
      </c>
      <c r="AE35">
        <v>0</v>
      </c>
      <c r="AF35">
        <v>8.1999999999999993</v>
      </c>
      <c r="AG35">
        <v>2.6</v>
      </c>
      <c r="AH35">
        <v>0</v>
      </c>
      <c r="AI35">
        <v>0</v>
      </c>
      <c r="AJ35" s="5" t="s">
        <v>84</v>
      </c>
    </row>
    <row r="36" spans="5:36" x14ac:dyDescent="0.25">
      <c r="E36" s="1">
        <v>28034</v>
      </c>
      <c r="F36">
        <v>13.8</v>
      </c>
      <c r="G36">
        <v>0</v>
      </c>
      <c r="H36">
        <v>0</v>
      </c>
      <c r="I36">
        <v>0</v>
      </c>
      <c r="J36">
        <v>0</v>
      </c>
      <c r="K36">
        <v>18.2</v>
      </c>
      <c r="L36">
        <v>0</v>
      </c>
      <c r="M36">
        <v>0</v>
      </c>
      <c r="N36">
        <v>15.4</v>
      </c>
      <c r="O36">
        <v>24.6</v>
      </c>
      <c r="P36">
        <v>0</v>
      </c>
      <c r="Q36">
        <v>0</v>
      </c>
      <c r="R36">
        <v>0</v>
      </c>
      <c r="S36">
        <v>0</v>
      </c>
      <c r="T36">
        <v>0</v>
      </c>
      <c r="U36">
        <v>0</v>
      </c>
      <c r="V36">
        <v>0</v>
      </c>
      <c r="W36">
        <v>0</v>
      </c>
      <c r="X36">
        <v>16.2</v>
      </c>
      <c r="Y36">
        <v>0</v>
      </c>
      <c r="Z36">
        <v>0</v>
      </c>
      <c r="AA36">
        <v>0</v>
      </c>
      <c r="AB36">
        <v>0</v>
      </c>
      <c r="AC36">
        <v>0</v>
      </c>
      <c r="AD36">
        <v>0.8</v>
      </c>
      <c r="AE36">
        <v>15.8</v>
      </c>
      <c r="AF36">
        <v>8.8000000000000007</v>
      </c>
      <c r="AG36">
        <v>0</v>
      </c>
      <c r="AH36">
        <v>0</v>
      </c>
      <c r="AI36">
        <v>0</v>
      </c>
      <c r="AJ36">
        <v>0</v>
      </c>
    </row>
    <row r="37" spans="5:36" x14ac:dyDescent="0.25">
      <c r="E37" s="1">
        <v>28065</v>
      </c>
      <c r="F37">
        <v>0</v>
      </c>
      <c r="G37">
        <v>0</v>
      </c>
      <c r="H37">
        <v>0</v>
      </c>
      <c r="I37">
        <v>30.2</v>
      </c>
      <c r="J37">
        <v>11</v>
      </c>
      <c r="K37">
        <v>23.4</v>
      </c>
      <c r="L37">
        <v>0</v>
      </c>
      <c r="M37">
        <v>0</v>
      </c>
      <c r="N37">
        <v>0</v>
      </c>
      <c r="O37">
        <v>0</v>
      </c>
      <c r="P37">
        <v>0</v>
      </c>
      <c r="Q37">
        <v>0</v>
      </c>
      <c r="R37">
        <v>0</v>
      </c>
      <c r="S37">
        <v>39.6</v>
      </c>
      <c r="T37">
        <v>0</v>
      </c>
      <c r="U37">
        <v>0</v>
      </c>
      <c r="V37">
        <v>0</v>
      </c>
      <c r="W37">
        <v>0</v>
      </c>
      <c r="X37">
        <v>0</v>
      </c>
      <c r="Y37">
        <v>0</v>
      </c>
      <c r="Z37">
        <v>31.2</v>
      </c>
      <c r="AA37">
        <v>0</v>
      </c>
      <c r="AB37">
        <v>0</v>
      </c>
      <c r="AC37">
        <v>0</v>
      </c>
      <c r="AD37">
        <v>0</v>
      </c>
      <c r="AE37">
        <v>0</v>
      </c>
      <c r="AF37">
        <v>13.8</v>
      </c>
      <c r="AG37">
        <v>0</v>
      </c>
      <c r="AH37">
        <v>0.2</v>
      </c>
      <c r="AI37">
        <v>0.4</v>
      </c>
      <c r="AJ37" s="5" t="s">
        <v>84</v>
      </c>
    </row>
    <row r="38" spans="5:36" x14ac:dyDescent="0.25">
      <c r="E38" s="1">
        <v>28095</v>
      </c>
      <c r="F38">
        <v>1.6</v>
      </c>
      <c r="G38">
        <v>0</v>
      </c>
      <c r="H38">
        <v>0</v>
      </c>
      <c r="I38">
        <v>0</v>
      </c>
      <c r="J38">
        <v>40.200000000000003</v>
      </c>
      <c r="K38">
        <v>0</v>
      </c>
      <c r="L38">
        <v>0</v>
      </c>
      <c r="M38">
        <v>24.8</v>
      </c>
      <c r="N38">
        <v>12.4</v>
      </c>
      <c r="O38">
        <v>0</v>
      </c>
      <c r="P38">
        <v>0</v>
      </c>
      <c r="Q38">
        <v>0</v>
      </c>
      <c r="R38">
        <v>0</v>
      </c>
      <c r="S38">
        <v>0</v>
      </c>
      <c r="T38">
        <v>0</v>
      </c>
      <c r="U38">
        <v>0</v>
      </c>
      <c r="V38">
        <v>7.2</v>
      </c>
      <c r="W38">
        <v>7.4</v>
      </c>
      <c r="X38">
        <v>0</v>
      </c>
      <c r="Y38">
        <v>0</v>
      </c>
      <c r="Z38">
        <v>14.8</v>
      </c>
      <c r="AA38">
        <v>0</v>
      </c>
      <c r="AB38">
        <v>0</v>
      </c>
      <c r="AC38">
        <v>21</v>
      </c>
      <c r="AD38">
        <v>0</v>
      </c>
      <c r="AE38">
        <v>26.4</v>
      </c>
      <c r="AF38">
        <v>0</v>
      </c>
      <c r="AG38">
        <v>8.4</v>
      </c>
      <c r="AH38">
        <v>0</v>
      </c>
      <c r="AI38">
        <v>0</v>
      </c>
      <c r="AJ38">
        <v>0</v>
      </c>
    </row>
    <row r="39" spans="5:36" x14ac:dyDescent="0.25">
      <c r="E39" s="3">
        <v>28126</v>
      </c>
      <c r="F39" s="2">
        <v>0</v>
      </c>
      <c r="G39" s="2">
        <v>0</v>
      </c>
      <c r="H39" s="2">
        <v>0.2</v>
      </c>
      <c r="I39" s="2">
        <v>3.4</v>
      </c>
      <c r="J39" s="2">
        <v>29</v>
      </c>
      <c r="K39" s="2">
        <v>0</v>
      </c>
      <c r="L39" s="2">
        <v>0</v>
      </c>
      <c r="M39" s="2">
        <v>0</v>
      </c>
      <c r="N39" s="2">
        <v>5.6</v>
      </c>
      <c r="O39" s="2">
        <v>0</v>
      </c>
      <c r="P39" s="2">
        <v>13.4</v>
      </c>
      <c r="Q39" s="2">
        <v>0</v>
      </c>
      <c r="R39" s="2">
        <v>0</v>
      </c>
      <c r="S39" s="2">
        <v>0</v>
      </c>
      <c r="T39" s="2">
        <v>0</v>
      </c>
      <c r="U39" s="2">
        <v>0</v>
      </c>
      <c r="V39" s="2">
        <v>0</v>
      </c>
      <c r="W39" s="2">
        <v>75.8</v>
      </c>
      <c r="X39" s="2">
        <v>59.2</v>
      </c>
      <c r="Y39" s="2">
        <v>0</v>
      </c>
      <c r="Z39" s="2">
        <v>0</v>
      </c>
      <c r="AA39" s="2">
        <v>0</v>
      </c>
      <c r="AB39" s="2">
        <v>0</v>
      </c>
      <c r="AC39" s="2">
        <v>0</v>
      </c>
      <c r="AD39" s="2">
        <v>0</v>
      </c>
      <c r="AE39" s="2">
        <v>0</v>
      </c>
      <c r="AF39" s="2">
        <v>33.799999999999997</v>
      </c>
      <c r="AG39" s="2">
        <v>19.399999999999999</v>
      </c>
      <c r="AH39" s="2">
        <v>7.2</v>
      </c>
      <c r="AI39" s="2">
        <v>0</v>
      </c>
      <c r="AJ39" s="2">
        <v>0</v>
      </c>
    </row>
    <row r="40" spans="5:36" x14ac:dyDescent="0.25">
      <c r="E40" s="1">
        <v>28157</v>
      </c>
      <c r="F40">
        <v>6.6</v>
      </c>
      <c r="G40">
        <v>15.2</v>
      </c>
      <c r="H40">
        <v>9.8000000000000007</v>
      </c>
      <c r="I40">
        <v>13.8</v>
      </c>
      <c r="J40">
        <v>18.8</v>
      </c>
      <c r="K40">
        <v>9.6</v>
      </c>
      <c r="L40">
        <v>14.4</v>
      </c>
      <c r="M40">
        <v>25.4</v>
      </c>
      <c r="N40">
        <v>0</v>
      </c>
      <c r="O40">
        <v>5.2</v>
      </c>
      <c r="P40">
        <v>0</v>
      </c>
      <c r="Q40">
        <v>18.600000000000001</v>
      </c>
      <c r="R40">
        <v>0</v>
      </c>
      <c r="S40">
        <v>0</v>
      </c>
      <c r="T40">
        <v>0</v>
      </c>
      <c r="U40">
        <v>0</v>
      </c>
      <c r="V40">
        <v>0</v>
      </c>
      <c r="W40">
        <v>0</v>
      </c>
      <c r="X40">
        <v>0</v>
      </c>
      <c r="Y40">
        <v>0</v>
      </c>
      <c r="Z40">
        <v>0</v>
      </c>
      <c r="AA40">
        <v>0</v>
      </c>
      <c r="AB40">
        <v>0</v>
      </c>
      <c r="AC40">
        <v>0</v>
      </c>
      <c r="AD40">
        <v>0</v>
      </c>
      <c r="AE40">
        <v>0</v>
      </c>
      <c r="AF40">
        <v>0</v>
      </c>
      <c r="AG40">
        <v>0</v>
      </c>
      <c r="AH40" s="54" t="s">
        <v>84</v>
      </c>
      <c r="AI40" s="54"/>
      <c r="AJ40" s="54"/>
    </row>
    <row r="41" spans="5:36" x14ac:dyDescent="0.25">
      <c r="E41" s="1">
        <v>28185</v>
      </c>
      <c r="F41">
        <v>17.8</v>
      </c>
      <c r="G41">
        <v>0</v>
      </c>
      <c r="H41">
        <v>0</v>
      </c>
      <c r="I41">
        <v>0</v>
      </c>
      <c r="J41">
        <v>0</v>
      </c>
      <c r="K41">
        <v>0</v>
      </c>
      <c r="L41">
        <v>24.4</v>
      </c>
      <c r="M41">
        <v>0</v>
      </c>
      <c r="N41">
        <v>7.8</v>
      </c>
      <c r="O41">
        <v>0</v>
      </c>
      <c r="P41">
        <v>0</v>
      </c>
      <c r="Q41">
        <v>0</v>
      </c>
      <c r="R41">
        <v>0</v>
      </c>
      <c r="S41">
        <v>0</v>
      </c>
      <c r="T41">
        <v>0</v>
      </c>
      <c r="U41">
        <v>0</v>
      </c>
      <c r="V41">
        <v>0</v>
      </c>
      <c r="W41">
        <v>15.4</v>
      </c>
      <c r="X41">
        <v>4.5999999999999996</v>
      </c>
      <c r="Y41">
        <v>8.4</v>
      </c>
      <c r="Z41">
        <v>14.2</v>
      </c>
      <c r="AA41">
        <v>0</v>
      </c>
      <c r="AB41">
        <v>0</v>
      </c>
      <c r="AC41">
        <v>0</v>
      </c>
      <c r="AD41">
        <v>0</v>
      </c>
      <c r="AE41">
        <v>0</v>
      </c>
      <c r="AF41">
        <v>0</v>
      </c>
      <c r="AG41">
        <v>10.4</v>
      </c>
      <c r="AH41">
        <v>5.4</v>
      </c>
      <c r="AI41">
        <v>15.2</v>
      </c>
      <c r="AJ41">
        <v>0</v>
      </c>
    </row>
    <row r="42" spans="5:36" x14ac:dyDescent="0.25">
      <c r="E42" s="1">
        <v>28216</v>
      </c>
      <c r="F42">
        <v>13.2</v>
      </c>
      <c r="G42">
        <v>0</v>
      </c>
      <c r="H42">
        <v>0</v>
      </c>
      <c r="I42">
        <v>0</v>
      </c>
      <c r="J42">
        <v>8.1999999999999993</v>
      </c>
      <c r="K42">
        <v>0</v>
      </c>
      <c r="L42">
        <v>0</v>
      </c>
      <c r="M42">
        <v>0</v>
      </c>
      <c r="N42">
        <v>25.2</v>
      </c>
      <c r="O42">
        <v>0</v>
      </c>
      <c r="P42">
        <v>10.6</v>
      </c>
      <c r="Q42">
        <v>0</v>
      </c>
      <c r="R42">
        <v>0</v>
      </c>
      <c r="S42">
        <v>0</v>
      </c>
      <c r="T42">
        <v>0.4</v>
      </c>
      <c r="U42">
        <v>0</v>
      </c>
      <c r="V42">
        <v>0</v>
      </c>
      <c r="W42">
        <v>0</v>
      </c>
      <c r="X42">
        <v>0</v>
      </c>
      <c r="Y42">
        <v>0</v>
      </c>
      <c r="Z42">
        <v>0.2</v>
      </c>
      <c r="AA42">
        <v>0</v>
      </c>
      <c r="AB42">
        <v>0</v>
      </c>
      <c r="AC42">
        <v>0</v>
      </c>
      <c r="AD42">
        <v>0</v>
      </c>
      <c r="AE42">
        <v>6.6</v>
      </c>
      <c r="AF42">
        <v>0</v>
      </c>
      <c r="AG42">
        <v>0</v>
      </c>
      <c r="AH42">
        <v>0</v>
      </c>
      <c r="AI42">
        <v>0</v>
      </c>
      <c r="AJ42" s="5" t="s">
        <v>84</v>
      </c>
    </row>
    <row r="43" spans="5:36" x14ac:dyDescent="0.25">
      <c r="E43" s="1">
        <v>28246</v>
      </c>
      <c r="F43">
        <v>6.2</v>
      </c>
      <c r="G43">
        <v>0</v>
      </c>
      <c r="H43">
        <v>0</v>
      </c>
      <c r="I43">
        <v>0</v>
      </c>
      <c r="J43">
        <v>0</v>
      </c>
      <c r="K43">
        <v>0</v>
      </c>
      <c r="L43">
        <v>0</v>
      </c>
      <c r="M43">
        <v>0</v>
      </c>
      <c r="N43">
        <v>0</v>
      </c>
      <c r="O43">
        <v>0</v>
      </c>
      <c r="P43">
        <v>0</v>
      </c>
      <c r="Q43">
        <v>2.8</v>
      </c>
      <c r="R43">
        <v>0</v>
      </c>
      <c r="S43">
        <v>0</v>
      </c>
      <c r="T43">
        <v>0</v>
      </c>
      <c r="U43">
        <v>0</v>
      </c>
      <c r="V43">
        <v>0</v>
      </c>
      <c r="W43">
        <v>0</v>
      </c>
      <c r="X43">
        <v>0</v>
      </c>
      <c r="Y43">
        <v>0</v>
      </c>
      <c r="Z43">
        <v>0</v>
      </c>
      <c r="AA43">
        <v>0</v>
      </c>
      <c r="AB43">
        <v>0</v>
      </c>
      <c r="AC43">
        <v>0</v>
      </c>
      <c r="AD43">
        <v>0</v>
      </c>
      <c r="AE43">
        <v>0</v>
      </c>
      <c r="AF43">
        <v>0</v>
      </c>
      <c r="AG43">
        <v>0</v>
      </c>
      <c r="AH43">
        <v>0</v>
      </c>
      <c r="AI43">
        <v>0</v>
      </c>
      <c r="AJ43">
        <v>0</v>
      </c>
    </row>
    <row r="44" spans="5:36" x14ac:dyDescent="0.25">
      <c r="E44" s="1">
        <v>28277</v>
      </c>
      <c r="F44">
        <v>0</v>
      </c>
      <c r="G44">
        <v>0</v>
      </c>
      <c r="H44">
        <v>0</v>
      </c>
      <c r="I44">
        <v>0</v>
      </c>
      <c r="J44">
        <v>0</v>
      </c>
      <c r="K44">
        <v>2.4</v>
      </c>
      <c r="L44">
        <v>0</v>
      </c>
      <c r="M44">
        <v>0</v>
      </c>
      <c r="N44">
        <v>0</v>
      </c>
      <c r="O44">
        <v>0</v>
      </c>
      <c r="P44">
        <v>0</v>
      </c>
      <c r="Q44">
        <v>0</v>
      </c>
      <c r="R44">
        <v>0</v>
      </c>
      <c r="S44">
        <v>0</v>
      </c>
      <c r="T44">
        <v>0.2</v>
      </c>
      <c r="U44">
        <v>17.600000000000001</v>
      </c>
      <c r="V44">
        <v>0</v>
      </c>
      <c r="W44">
        <v>0</v>
      </c>
      <c r="X44">
        <v>4.2</v>
      </c>
      <c r="Y44">
        <v>0</v>
      </c>
      <c r="Z44">
        <v>5.8</v>
      </c>
      <c r="AA44">
        <v>9.1999999999999993</v>
      </c>
      <c r="AB44">
        <v>10.199999999999999</v>
      </c>
      <c r="AC44">
        <v>0</v>
      </c>
      <c r="AD44">
        <v>0</v>
      </c>
      <c r="AE44">
        <v>0</v>
      </c>
      <c r="AF44">
        <v>0</v>
      </c>
      <c r="AG44">
        <v>0</v>
      </c>
      <c r="AH44">
        <v>0</v>
      </c>
      <c r="AI44">
        <v>0</v>
      </c>
      <c r="AJ44" s="5" t="s">
        <v>84</v>
      </c>
    </row>
    <row r="45" spans="5:36" x14ac:dyDescent="0.25">
      <c r="E45" s="1">
        <v>28307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9.1999999999999993</v>
      </c>
      <c r="AB45">
        <v>0</v>
      </c>
      <c r="AC45">
        <v>0</v>
      </c>
      <c r="AD45">
        <v>13.8</v>
      </c>
      <c r="AE45">
        <v>0</v>
      </c>
      <c r="AF45">
        <v>0</v>
      </c>
      <c r="AG45">
        <v>0</v>
      </c>
      <c r="AH45">
        <v>0</v>
      </c>
      <c r="AI45">
        <v>0</v>
      </c>
      <c r="AJ45">
        <v>0</v>
      </c>
    </row>
    <row r="46" spans="5:36" x14ac:dyDescent="0.25">
      <c r="E46" s="1">
        <v>28338</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21.8</v>
      </c>
      <c r="AJ46">
        <v>0</v>
      </c>
    </row>
    <row r="47" spans="5:36" x14ac:dyDescent="0.25">
      <c r="E47" s="1">
        <v>28369</v>
      </c>
      <c r="F47">
        <v>0</v>
      </c>
      <c r="G47">
        <v>5.2</v>
      </c>
      <c r="H47">
        <v>0</v>
      </c>
      <c r="I47">
        <v>0</v>
      </c>
      <c r="J47">
        <v>0</v>
      </c>
      <c r="K47">
        <v>16.2</v>
      </c>
      <c r="L47">
        <v>0</v>
      </c>
      <c r="M47">
        <v>0</v>
      </c>
      <c r="N47">
        <v>0</v>
      </c>
      <c r="O47">
        <v>0</v>
      </c>
      <c r="P47">
        <v>0</v>
      </c>
      <c r="Q47">
        <v>0</v>
      </c>
      <c r="R47">
        <v>0</v>
      </c>
      <c r="S47">
        <v>1.8</v>
      </c>
      <c r="T47">
        <v>0</v>
      </c>
      <c r="U47">
        <v>0</v>
      </c>
      <c r="V47">
        <v>0</v>
      </c>
      <c r="W47">
        <v>19.2</v>
      </c>
      <c r="X47">
        <v>5.2</v>
      </c>
      <c r="Y47">
        <v>0</v>
      </c>
      <c r="Z47">
        <v>0</v>
      </c>
      <c r="AA47">
        <v>0</v>
      </c>
      <c r="AB47">
        <v>0</v>
      </c>
      <c r="AC47">
        <v>0</v>
      </c>
      <c r="AD47">
        <v>0</v>
      </c>
      <c r="AE47">
        <v>0</v>
      </c>
      <c r="AF47">
        <v>0</v>
      </c>
      <c r="AG47">
        <v>0</v>
      </c>
      <c r="AH47">
        <v>0</v>
      </c>
      <c r="AI47">
        <v>0</v>
      </c>
      <c r="AJ47" s="5" t="s">
        <v>84</v>
      </c>
    </row>
    <row r="48" spans="5:36" x14ac:dyDescent="0.25">
      <c r="E48" s="1">
        <v>28399</v>
      </c>
      <c r="F48">
        <v>0.8</v>
      </c>
      <c r="G48">
        <v>32.4</v>
      </c>
      <c r="H48">
        <v>0</v>
      </c>
      <c r="I48">
        <v>5.2</v>
      </c>
      <c r="J48">
        <v>2.6</v>
      </c>
      <c r="K48">
        <v>0.4</v>
      </c>
      <c r="L48">
        <v>0</v>
      </c>
      <c r="M48">
        <v>0</v>
      </c>
      <c r="N48">
        <v>0</v>
      </c>
      <c r="O48">
        <v>0</v>
      </c>
      <c r="P48">
        <v>0</v>
      </c>
      <c r="Q48">
        <v>0</v>
      </c>
      <c r="R48">
        <v>0</v>
      </c>
      <c r="S48">
        <v>1.2</v>
      </c>
      <c r="T48">
        <v>9.4</v>
      </c>
      <c r="U48">
        <v>0</v>
      </c>
      <c r="V48">
        <v>29.2</v>
      </c>
      <c r="W48">
        <v>0</v>
      </c>
      <c r="X48">
        <v>0</v>
      </c>
      <c r="Y48">
        <v>0</v>
      </c>
      <c r="Z48">
        <v>0</v>
      </c>
      <c r="AA48">
        <v>0</v>
      </c>
      <c r="AB48">
        <v>0</v>
      </c>
      <c r="AC48">
        <v>0</v>
      </c>
      <c r="AD48">
        <v>0</v>
      </c>
      <c r="AE48">
        <v>0</v>
      </c>
      <c r="AF48">
        <v>0.6</v>
      </c>
      <c r="AG48">
        <v>0</v>
      </c>
      <c r="AH48">
        <v>0</v>
      </c>
      <c r="AI48">
        <v>0</v>
      </c>
      <c r="AJ48">
        <v>0</v>
      </c>
    </row>
    <row r="49" spans="5:36" x14ac:dyDescent="0.25">
      <c r="E49" s="1">
        <v>28430</v>
      </c>
      <c r="F49">
        <v>0</v>
      </c>
      <c r="G49">
        <v>0</v>
      </c>
      <c r="H49">
        <v>0</v>
      </c>
      <c r="I49">
        <v>0</v>
      </c>
      <c r="J49">
        <v>0</v>
      </c>
      <c r="K49">
        <v>27.4</v>
      </c>
      <c r="L49">
        <v>0.6</v>
      </c>
      <c r="M49">
        <v>0</v>
      </c>
      <c r="N49">
        <v>0</v>
      </c>
      <c r="O49">
        <v>0</v>
      </c>
      <c r="P49">
        <v>0.8</v>
      </c>
      <c r="Q49">
        <v>0.2</v>
      </c>
      <c r="R49">
        <v>0</v>
      </c>
      <c r="S49">
        <v>0</v>
      </c>
      <c r="T49">
        <v>1.6</v>
      </c>
      <c r="U49">
        <v>0</v>
      </c>
      <c r="V49">
        <v>0</v>
      </c>
      <c r="W49">
        <v>5.8</v>
      </c>
      <c r="X49">
        <v>0</v>
      </c>
      <c r="Y49">
        <v>0</v>
      </c>
      <c r="Z49">
        <v>0</v>
      </c>
      <c r="AA49">
        <v>0</v>
      </c>
      <c r="AB49">
        <v>13.4</v>
      </c>
      <c r="AC49">
        <v>0.4</v>
      </c>
      <c r="AD49">
        <v>0</v>
      </c>
      <c r="AE49">
        <v>0</v>
      </c>
      <c r="AF49">
        <v>0</v>
      </c>
      <c r="AG49">
        <v>0</v>
      </c>
      <c r="AH49">
        <v>0</v>
      </c>
      <c r="AI49">
        <v>0</v>
      </c>
      <c r="AJ49" s="5" t="s">
        <v>84</v>
      </c>
    </row>
    <row r="50" spans="5:36" x14ac:dyDescent="0.25">
      <c r="E50" s="1">
        <v>28460</v>
      </c>
      <c r="F50">
        <v>0</v>
      </c>
      <c r="G50">
        <v>17.600000000000001</v>
      </c>
      <c r="H50">
        <v>0</v>
      </c>
      <c r="I50">
        <v>0</v>
      </c>
      <c r="J50">
        <v>0</v>
      </c>
      <c r="K50">
        <v>19.8</v>
      </c>
      <c r="L50">
        <v>0</v>
      </c>
      <c r="M50">
        <v>0.9</v>
      </c>
      <c r="N50">
        <v>0</v>
      </c>
      <c r="O50">
        <v>0</v>
      </c>
      <c r="P50">
        <v>0</v>
      </c>
      <c r="Q50">
        <v>0</v>
      </c>
      <c r="R50">
        <v>0</v>
      </c>
      <c r="S50">
        <v>0</v>
      </c>
      <c r="T50">
        <v>0</v>
      </c>
      <c r="U50">
        <v>0</v>
      </c>
      <c r="V50">
        <v>0</v>
      </c>
      <c r="W50">
        <v>0</v>
      </c>
      <c r="X50">
        <v>0</v>
      </c>
      <c r="Y50">
        <v>0</v>
      </c>
      <c r="Z50">
        <v>0</v>
      </c>
      <c r="AA50">
        <v>0</v>
      </c>
      <c r="AB50">
        <v>0.6</v>
      </c>
      <c r="AC50">
        <v>3.8</v>
      </c>
      <c r="AD50">
        <v>0</v>
      </c>
      <c r="AE50">
        <v>0</v>
      </c>
      <c r="AF50">
        <v>0</v>
      </c>
      <c r="AG50">
        <v>0</v>
      </c>
      <c r="AH50">
        <v>0</v>
      </c>
      <c r="AI50">
        <v>0</v>
      </c>
      <c r="AJ50">
        <v>0</v>
      </c>
    </row>
    <row r="51" spans="5:36" x14ac:dyDescent="0.25">
      <c r="E51" s="3">
        <v>28491</v>
      </c>
      <c r="F51" s="2">
        <v>0</v>
      </c>
      <c r="G51" s="2">
        <v>7.8</v>
      </c>
      <c r="H51" s="2">
        <v>0</v>
      </c>
      <c r="I51" s="2">
        <v>0</v>
      </c>
      <c r="J51" s="2">
        <v>0</v>
      </c>
      <c r="K51" s="2">
        <v>0</v>
      </c>
      <c r="L51" s="2">
        <v>0</v>
      </c>
      <c r="M51" s="2">
        <v>0</v>
      </c>
      <c r="N51" s="2">
        <v>8.1999999999999993</v>
      </c>
      <c r="O51" s="2">
        <v>0</v>
      </c>
      <c r="P51" s="2">
        <v>0</v>
      </c>
      <c r="Q51" s="2">
        <v>0</v>
      </c>
      <c r="R51" s="2">
        <v>0</v>
      </c>
      <c r="S51" s="2">
        <v>0</v>
      </c>
      <c r="T51" s="2">
        <v>2.6</v>
      </c>
      <c r="U51" s="2">
        <v>21.2</v>
      </c>
      <c r="V51" s="2">
        <v>0</v>
      </c>
      <c r="W51" s="2">
        <v>0</v>
      </c>
      <c r="X51" s="2">
        <v>0</v>
      </c>
      <c r="Y51" s="2">
        <v>0</v>
      </c>
      <c r="Z51" s="2">
        <v>7.2</v>
      </c>
      <c r="AA51" s="2">
        <v>13.4</v>
      </c>
      <c r="AB51" s="2">
        <v>0</v>
      </c>
      <c r="AC51" s="2">
        <v>0</v>
      </c>
      <c r="AD51" s="2">
        <v>0</v>
      </c>
      <c r="AE51" s="2">
        <v>0</v>
      </c>
      <c r="AF51" s="2">
        <v>0</v>
      </c>
      <c r="AG51" s="2">
        <v>0</v>
      </c>
      <c r="AH51" s="2">
        <v>23.4</v>
      </c>
      <c r="AI51" s="2">
        <v>8.1999999999999993</v>
      </c>
      <c r="AJ51" s="2">
        <v>0</v>
      </c>
    </row>
    <row r="52" spans="5:36" x14ac:dyDescent="0.25">
      <c r="E52" s="1">
        <v>28522</v>
      </c>
      <c r="F52">
        <v>0</v>
      </c>
      <c r="G52">
        <v>33.200000000000003</v>
      </c>
      <c r="H52">
        <v>0</v>
      </c>
      <c r="I52">
        <v>0</v>
      </c>
      <c r="J52">
        <v>0</v>
      </c>
      <c r="K52">
        <v>10.8</v>
      </c>
      <c r="L52">
        <v>3.8</v>
      </c>
      <c r="M52">
        <v>0</v>
      </c>
      <c r="N52">
        <v>0</v>
      </c>
      <c r="O52">
        <v>0</v>
      </c>
      <c r="P52">
        <v>0</v>
      </c>
      <c r="Q52">
        <v>0</v>
      </c>
      <c r="R52">
        <v>0</v>
      </c>
      <c r="S52">
        <v>28.4</v>
      </c>
      <c r="T52">
        <v>0</v>
      </c>
      <c r="U52">
        <v>13.8</v>
      </c>
      <c r="V52">
        <v>0</v>
      </c>
      <c r="W52">
        <v>0</v>
      </c>
      <c r="X52">
        <v>0</v>
      </c>
      <c r="Y52">
        <v>0</v>
      </c>
      <c r="Z52">
        <v>10</v>
      </c>
      <c r="AA52">
        <v>27.6</v>
      </c>
      <c r="AB52">
        <v>1.6</v>
      </c>
      <c r="AC52">
        <v>0</v>
      </c>
      <c r="AD52">
        <v>0</v>
      </c>
      <c r="AE52">
        <v>0</v>
      </c>
      <c r="AF52">
        <v>0</v>
      </c>
      <c r="AG52">
        <v>0</v>
      </c>
      <c r="AH52" s="54" t="s">
        <v>84</v>
      </c>
      <c r="AI52" s="54"/>
      <c r="AJ52" s="54"/>
    </row>
    <row r="53" spans="5:36" x14ac:dyDescent="0.25">
      <c r="E53" s="1">
        <v>28550</v>
      </c>
      <c r="F53">
        <v>0</v>
      </c>
      <c r="G53">
        <v>10.8</v>
      </c>
      <c r="H53">
        <v>38.200000000000003</v>
      </c>
      <c r="I53">
        <v>16.399999999999999</v>
      </c>
      <c r="J53">
        <v>2.2000000000000002</v>
      </c>
      <c r="K53">
        <v>0</v>
      </c>
      <c r="L53">
        <v>2.2000000000000002</v>
      </c>
      <c r="M53">
        <v>0</v>
      </c>
      <c r="N53">
        <v>0</v>
      </c>
      <c r="O53">
        <v>13.4</v>
      </c>
      <c r="P53">
        <v>15.6</v>
      </c>
      <c r="Q53">
        <v>16.8</v>
      </c>
      <c r="R53">
        <v>10.199999999999999</v>
      </c>
      <c r="S53">
        <v>0</v>
      </c>
      <c r="T53">
        <v>0</v>
      </c>
      <c r="U53">
        <v>0</v>
      </c>
      <c r="V53">
        <v>0</v>
      </c>
      <c r="W53">
        <v>0</v>
      </c>
      <c r="X53">
        <v>0</v>
      </c>
      <c r="Y53">
        <v>0</v>
      </c>
      <c r="Z53">
        <v>0</v>
      </c>
      <c r="AA53">
        <v>0</v>
      </c>
      <c r="AB53">
        <v>0</v>
      </c>
      <c r="AC53">
        <v>0</v>
      </c>
      <c r="AD53">
        <v>0</v>
      </c>
      <c r="AE53">
        <v>0</v>
      </c>
      <c r="AF53">
        <v>0</v>
      </c>
      <c r="AG53">
        <v>0</v>
      </c>
      <c r="AH53">
        <v>0</v>
      </c>
      <c r="AI53">
        <v>0</v>
      </c>
      <c r="AJ53">
        <v>0</v>
      </c>
    </row>
    <row r="54" spans="5:36" x14ac:dyDescent="0.25">
      <c r="E54" s="1">
        <v>28581</v>
      </c>
      <c r="F54">
        <v>0</v>
      </c>
      <c r="G54">
        <v>0</v>
      </c>
      <c r="H54">
        <v>0</v>
      </c>
      <c r="I54">
        <v>0</v>
      </c>
      <c r="J54">
        <v>0</v>
      </c>
      <c r="K54">
        <v>0</v>
      </c>
      <c r="L54">
        <v>2.4</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s="5" t="s">
        <v>84</v>
      </c>
    </row>
    <row r="55" spans="5:36" x14ac:dyDescent="0.25">
      <c r="E55" s="1">
        <v>28611</v>
      </c>
      <c r="F55">
        <v>2.8</v>
      </c>
      <c r="G55">
        <v>0</v>
      </c>
      <c r="H55">
        <v>0</v>
      </c>
      <c r="I55">
        <v>0</v>
      </c>
      <c r="J55">
        <v>0</v>
      </c>
      <c r="K55">
        <v>0</v>
      </c>
      <c r="L55">
        <v>0</v>
      </c>
      <c r="M55">
        <v>0</v>
      </c>
      <c r="N55">
        <v>0</v>
      </c>
      <c r="O55">
        <v>0</v>
      </c>
      <c r="P55">
        <v>0</v>
      </c>
      <c r="Q55">
        <v>0</v>
      </c>
      <c r="R55">
        <v>0</v>
      </c>
      <c r="S55">
        <v>0</v>
      </c>
      <c r="T55">
        <v>0</v>
      </c>
      <c r="U55">
        <v>32.799999999999997</v>
      </c>
      <c r="V55">
        <v>2.6</v>
      </c>
      <c r="W55">
        <v>2.2000000000000002</v>
      </c>
      <c r="X55">
        <v>0</v>
      </c>
      <c r="Y55">
        <v>15.2</v>
      </c>
      <c r="Z55">
        <v>1.2</v>
      </c>
      <c r="AA55">
        <v>0</v>
      </c>
      <c r="AB55">
        <v>0</v>
      </c>
      <c r="AC55">
        <v>0.2</v>
      </c>
      <c r="AD55">
        <v>0</v>
      </c>
      <c r="AE55">
        <v>0</v>
      </c>
      <c r="AF55">
        <v>0</v>
      </c>
      <c r="AG55">
        <v>0</v>
      </c>
      <c r="AH55">
        <v>0</v>
      </c>
      <c r="AI55">
        <v>0</v>
      </c>
      <c r="AJ55">
        <v>0</v>
      </c>
    </row>
    <row r="56" spans="5:36" x14ac:dyDescent="0.25">
      <c r="E56" s="1">
        <v>28642</v>
      </c>
      <c r="F56">
        <v>0</v>
      </c>
      <c r="G56">
        <v>0</v>
      </c>
      <c r="H56">
        <v>0</v>
      </c>
      <c r="I56">
        <v>0</v>
      </c>
      <c r="J56">
        <v>0</v>
      </c>
      <c r="K56">
        <v>0</v>
      </c>
      <c r="L56">
        <v>0</v>
      </c>
      <c r="M56">
        <v>32.799999999999997</v>
      </c>
      <c r="N56">
        <v>10.4</v>
      </c>
      <c r="O56">
        <v>0</v>
      </c>
      <c r="P56">
        <v>0</v>
      </c>
      <c r="Q56">
        <v>0</v>
      </c>
      <c r="R56">
        <v>0</v>
      </c>
      <c r="S56">
        <v>0</v>
      </c>
      <c r="T56">
        <v>0</v>
      </c>
      <c r="U56">
        <v>0</v>
      </c>
      <c r="V56">
        <v>0</v>
      </c>
      <c r="W56">
        <v>0</v>
      </c>
      <c r="X56">
        <v>0</v>
      </c>
      <c r="Y56">
        <v>0</v>
      </c>
      <c r="Z56">
        <v>4.8</v>
      </c>
      <c r="AA56">
        <v>0</v>
      </c>
      <c r="AB56">
        <v>0</v>
      </c>
      <c r="AC56">
        <v>0</v>
      </c>
      <c r="AD56">
        <v>0</v>
      </c>
      <c r="AE56">
        <v>0</v>
      </c>
      <c r="AF56">
        <v>0</v>
      </c>
      <c r="AG56">
        <v>0</v>
      </c>
      <c r="AH56">
        <v>0</v>
      </c>
      <c r="AI56">
        <v>0</v>
      </c>
      <c r="AJ56" s="5" t="s">
        <v>84</v>
      </c>
    </row>
    <row r="57" spans="5:36" x14ac:dyDescent="0.25">
      <c r="E57" s="1">
        <v>28672</v>
      </c>
      <c r="F57">
        <v>0</v>
      </c>
      <c r="G57">
        <v>0</v>
      </c>
      <c r="H57">
        <v>0</v>
      </c>
      <c r="I57">
        <v>0</v>
      </c>
      <c r="J57">
        <v>0</v>
      </c>
      <c r="K57">
        <v>0</v>
      </c>
      <c r="L57">
        <v>0</v>
      </c>
      <c r="M57">
        <v>0</v>
      </c>
      <c r="N57">
        <v>0</v>
      </c>
      <c r="O57">
        <v>0</v>
      </c>
      <c r="P57">
        <v>0</v>
      </c>
      <c r="Q57">
        <v>0</v>
      </c>
      <c r="R57">
        <v>0</v>
      </c>
      <c r="S57">
        <v>0</v>
      </c>
      <c r="T57">
        <v>0</v>
      </c>
      <c r="U57">
        <v>0</v>
      </c>
      <c r="V57">
        <v>14.4</v>
      </c>
      <c r="W57">
        <v>24.6</v>
      </c>
      <c r="X57">
        <v>0</v>
      </c>
      <c r="Y57">
        <v>18.8</v>
      </c>
      <c r="Z57">
        <v>5.4</v>
      </c>
      <c r="AA57">
        <v>1.2</v>
      </c>
      <c r="AB57">
        <v>50.7</v>
      </c>
      <c r="AC57">
        <v>0</v>
      </c>
      <c r="AD57">
        <v>0</v>
      </c>
      <c r="AE57">
        <v>0</v>
      </c>
      <c r="AF57">
        <v>0</v>
      </c>
      <c r="AG57">
        <v>0</v>
      </c>
      <c r="AH57">
        <v>0</v>
      </c>
      <c r="AI57">
        <v>0</v>
      </c>
      <c r="AJ57">
        <v>0</v>
      </c>
    </row>
    <row r="58" spans="5:36" x14ac:dyDescent="0.25">
      <c r="E58" s="1">
        <v>28703</v>
      </c>
      <c r="F58">
        <v>0</v>
      </c>
      <c r="G58">
        <v>0</v>
      </c>
      <c r="H58">
        <v>0</v>
      </c>
      <c r="I58">
        <v>0</v>
      </c>
      <c r="J58">
        <v>0</v>
      </c>
      <c r="K58">
        <v>0</v>
      </c>
      <c r="L58">
        <v>0</v>
      </c>
      <c r="M58">
        <v>0</v>
      </c>
      <c r="N58">
        <v>0</v>
      </c>
      <c r="O58">
        <v>0</v>
      </c>
      <c r="P58">
        <v>0</v>
      </c>
      <c r="Q58">
        <v>0</v>
      </c>
      <c r="R58">
        <v>0</v>
      </c>
      <c r="S58">
        <v>0</v>
      </c>
      <c r="T58">
        <v>24</v>
      </c>
      <c r="U58">
        <v>12</v>
      </c>
      <c r="V58">
        <v>0</v>
      </c>
      <c r="W58">
        <v>0</v>
      </c>
      <c r="X58">
        <v>0</v>
      </c>
      <c r="Y58">
        <v>1.8</v>
      </c>
      <c r="Z58">
        <v>11.4</v>
      </c>
      <c r="AA58">
        <v>12.6</v>
      </c>
      <c r="AB58">
        <v>0</v>
      </c>
      <c r="AC58">
        <v>12.6</v>
      </c>
      <c r="AD58">
        <v>0</v>
      </c>
      <c r="AE58">
        <v>0</v>
      </c>
      <c r="AF58">
        <v>0</v>
      </c>
      <c r="AG58">
        <v>0</v>
      </c>
      <c r="AH58">
        <v>0</v>
      </c>
      <c r="AI58">
        <v>8</v>
      </c>
      <c r="AJ58">
        <v>0</v>
      </c>
    </row>
    <row r="59" spans="5:36" x14ac:dyDescent="0.25">
      <c r="E59" s="1">
        <v>28734</v>
      </c>
      <c r="F59">
        <v>1.2</v>
      </c>
      <c r="G59">
        <v>1.8</v>
      </c>
      <c r="H59">
        <v>18.8</v>
      </c>
      <c r="I59">
        <v>11</v>
      </c>
      <c r="J59">
        <v>40.200000000000003</v>
      </c>
      <c r="K59">
        <v>4</v>
      </c>
      <c r="L59">
        <v>8.1</v>
      </c>
      <c r="M59">
        <v>5.8</v>
      </c>
      <c r="N59">
        <v>0</v>
      </c>
      <c r="O59">
        <v>0</v>
      </c>
      <c r="P59">
        <v>0</v>
      </c>
      <c r="Q59">
        <v>0</v>
      </c>
      <c r="R59">
        <v>0</v>
      </c>
      <c r="S59">
        <v>20.6</v>
      </c>
      <c r="T59">
        <v>0</v>
      </c>
      <c r="U59">
        <v>0</v>
      </c>
      <c r="V59">
        <v>0</v>
      </c>
      <c r="W59">
        <v>0</v>
      </c>
      <c r="X59">
        <v>0</v>
      </c>
      <c r="Y59">
        <v>0</v>
      </c>
      <c r="Z59">
        <v>0</v>
      </c>
      <c r="AA59">
        <v>0</v>
      </c>
      <c r="AB59">
        <v>0</v>
      </c>
      <c r="AC59">
        <v>0</v>
      </c>
      <c r="AD59">
        <v>0</v>
      </c>
      <c r="AE59">
        <v>0</v>
      </c>
      <c r="AF59">
        <v>0</v>
      </c>
      <c r="AG59">
        <v>0</v>
      </c>
      <c r="AH59">
        <v>0</v>
      </c>
      <c r="AI59">
        <v>0</v>
      </c>
      <c r="AJ59" s="5" t="s">
        <v>84</v>
      </c>
    </row>
    <row r="60" spans="5:36" x14ac:dyDescent="0.25">
      <c r="E60" s="1">
        <v>28764</v>
      </c>
      <c r="F60">
        <v>0</v>
      </c>
      <c r="G60">
        <v>0</v>
      </c>
      <c r="H60">
        <v>0</v>
      </c>
      <c r="I60">
        <v>0</v>
      </c>
      <c r="J60">
        <v>0</v>
      </c>
      <c r="K60">
        <v>0</v>
      </c>
      <c r="L60">
        <v>0</v>
      </c>
      <c r="M60">
        <v>0</v>
      </c>
      <c r="N60">
        <v>0</v>
      </c>
      <c r="O60">
        <v>16.399999999999999</v>
      </c>
      <c r="P60">
        <v>0</v>
      </c>
      <c r="Q60">
        <v>0</v>
      </c>
      <c r="R60">
        <v>0</v>
      </c>
      <c r="S60">
        <v>0</v>
      </c>
      <c r="T60">
        <v>3.2</v>
      </c>
      <c r="U60">
        <v>0</v>
      </c>
      <c r="V60">
        <v>0</v>
      </c>
      <c r="W60">
        <v>5</v>
      </c>
      <c r="X60">
        <v>0</v>
      </c>
      <c r="Y60">
        <v>21.8</v>
      </c>
      <c r="Z60">
        <v>1.8</v>
      </c>
      <c r="AA60">
        <v>0</v>
      </c>
      <c r="AB60">
        <v>0</v>
      </c>
      <c r="AC60">
        <v>0</v>
      </c>
      <c r="AD60">
        <v>0</v>
      </c>
      <c r="AE60">
        <v>0</v>
      </c>
      <c r="AF60">
        <v>0</v>
      </c>
      <c r="AG60">
        <v>17.2</v>
      </c>
      <c r="AH60">
        <v>1.2</v>
      </c>
      <c r="AI60">
        <v>0</v>
      </c>
      <c r="AJ60">
        <v>0</v>
      </c>
    </row>
    <row r="61" spans="5:36" x14ac:dyDescent="0.25">
      <c r="E61" s="1">
        <v>28795</v>
      </c>
      <c r="F61">
        <v>0</v>
      </c>
      <c r="G61">
        <v>0</v>
      </c>
      <c r="H61">
        <v>0</v>
      </c>
      <c r="I61">
        <v>0.4</v>
      </c>
      <c r="J61">
        <v>50.8</v>
      </c>
      <c r="K61">
        <v>0</v>
      </c>
      <c r="L61">
        <v>0</v>
      </c>
      <c r="M61">
        <v>50.5</v>
      </c>
      <c r="N61">
        <v>0</v>
      </c>
      <c r="O61">
        <v>0</v>
      </c>
      <c r="P61">
        <v>0</v>
      </c>
      <c r="Q61">
        <v>0</v>
      </c>
      <c r="R61">
        <v>0</v>
      </c>
      <c r="S61">
        <v>0</v>
      </c>
      <c r="T61">
        <v>0</v>
      </c>
      <c r="U61">
        <v>0</v>
      </c>
      <c r="V61">
        <v>0</v>
      </c>
      <c r="W61">
        <v>0</v>
      </c>
      <c r="X61">
        <v>0</v>
      </c>
      <c r="Y61">
        <v>15</v>
      </c>
      <c r="Z61">
        <v>15.8</v>
      </c>
      <c r="AA61">
        <v>0</v>
      </c>
      <c r="AB61">
        <v>0</v>
      </c>
      <c r="AC61">
        <v>18.600000000000001</v>
      </c>
      <c r="AD61">
        <v>0.4</v>
      </c>
      <c r="AE61">
        <v>9.8000000000000007</v>
      </c>
      <c r="AF61">
        <v>0</v>
      </c>
      <c r="AG61">
        <v>0</v>
      </c>
      <c r="AH61">
        <v>0</v>
      </c>
      <c r="AI61">
        <v>0</v>
      </c>
      <c r="AJ61" s="5" t="s">
        <v>84</v>
      </c>
    </row>
    <row r="62" spans="5:36" x14ac:dyDescent="0.25">
      <c r="E62" s="1">
        <v>28825</v>
      </c>
      <c r="F62">
        <v>0</v>
      </c>
      <c r="G62">
        <v>0</v>
      </c>
      <c r="H62">
        <v>0</v>
      </c>
      <c r="I62">
        <v>0</v>
      </c>
      <c r="J62">
        <v>1.2</v>
      </c>
      <c r="K62">
        <v>0</v>
      </c>
      <c r="L62">
        <v>21.2</v>
      </c>
      <c r="M62">
        <v>0</v>
      </c>
      <c r="N62">
        <v>0</v>
      </c>
      <c r="O62">
        <v>0</v>
      </c>
      <c r="P62">
        <v>0</v>
      </c>
      <c r="Q62">
        <v>0</v>
      </c>
      <c r="R62">
        <v>0</v>
      </c>
      <c r="S62">
        <v>0</v>
      </c>
      <c r="T62">
        <v>12.8</v>
      </c>
      <c r="U62">
        <v>17.2</v>
      </c>
      <c r="V62">
        <v>3.4</v>
      </c>
      <c r="W62">
        <v>0</v>
      </c>
      <c r="X62">
        <v>0</v>
      </c>
      <c r="Y62">
        <v>0</v>
      </c>
      <c r="Z62">
        <v>0</v>
      </c>
      <c r="AA62">
        <v>0</v>
      </c>
      <c r="AB62">
        <v>0</v>
      </c>
      <c r="AC62">
        <v>0</v>
      </c>
      <c r="AD62">
        <v>0</v>
      </c>
      <c r="AE62">
        <v>20.6</v>
      </c>
      <c r="AF62">
        <v>44</v>
      </c>
      <c r="AG62">
        <v>0</v>
      </c>
      <c r="AH62">
        <v>0</v>
      </c>
      <c r="AI62">
        <v>0</v>
      </c>
      <c r="AJ62">
        <v>0</v>
      </c>
    </row>
    <row r="63" spans="5:36" x14ac:dyDescent="0.25">
      <c r="E63" s="3">
        <v>28856</v>
      </c>
      <c r="F63" s="2">
        <v>17.399999999999999</v>
      </c>
      <c r="G63" s="2">
        <v>19.600000000000001</v>
      </c>
      <c r="H63" s="2">
        <v>0.2</v>
      </c>
      <c r="I63" s="2">
        <v>10</v>
      </c>
      <c r="J63" s="2">
        <v>1.2</v>
      </c>
      <c r="K63" s="2">
        <v>0</v>
      </c>
      <c r="L63" s="2">
        <v>0.8</v>
      </c>
      <c r="M63" s="2">
        <v>0</v>
      </c>
      <c r="N63" s="2">
        <v>0</v>
      </c>
      <c r="O63" s="2">
        <v>0</v>
      </c>
      <c r="P63" s="2">
        <v>0</v>
      </c>
      <c r="Q63" s="2">
        <v>0</v>
      </c>
      <c r="R63" s="2">
        <v>0.8</v>
      </c>
      <c r="S63" s="2">
        <v>0</v>
      </c>
      <c r="T63" s="2">
        <v>0</v>
      </c>
      <c r="U63" s="2">
        <v>0</v>
      </c>
      <c r="V63" s="2">
        <v>0</v>
      </c>
      <c r="W63" s="2">
        <v>0</v>
      </c>
      <c r="X63" s="2">
        <v>0</v>
      </c>
      <c r="Y63" s="2">
        <v>0</v>
      </c>
      <c r="Z63" s="2">
        <v>0</v>
      </c>
      <c r="AA63" s="2">
        <v>0</v>
      </c>
      <c r="AB63" s="2">
        <v>0</v>
      </c>
      <c r="AC63" s="2">
        <v>0</v>
      </c>
      <c r="AD63" s="2">
        <v>0</v>
      </c>
      <c r="AE63" s="2">
        <v>14.4</v>
      </c>
      <c r="AF63" s="2">
        <v>21.8</v>
      </c>
      <c r="AG63" s="2">
        <v>0</v>
      </c>
      <c r="AH63" s="2">
        <v>9.1999999999999993</v>
      </c>
      <c r="AI63" s="2">
        <v>0</v>
      </c>
      <c r="AJ63" s="2">
        <v>0</v>
      </c>
    </row>
    <row r="64" spans="5:36" x14ac:dyDescent="0.25">
      <c r="E64" s="1">
        <v>28887</v>
      </c>
      <c r="F64">
        <v>0</v>
      </c>
      <c r="G64">
        <v>0</v>
      </c>
      <c r="H64">
        <v>4.3</v>
      </c>
      <c r="I64">
        <v>0</v>
      </c>
      <c r="J64">
        <v>39.799999999999997</v>
      </c>
      <c r="K64">
        <v>0</v>
      </c>
      <c r="L64">
        <v>0</v>
      </c>
      <c r="M64">
        <v>0</v>
      </c>
      <c r="N64">
        <v>30.8</v>
      </c>
      <c r="O64">
        <v>0</v>
      </c>
      <c r="P64">
        <v>0</v>
      </c>
      <c r="Q64">
        <v>0</v>
      </c>
      <c r="R64">
        <v>5.6</v>
      </c>
      <c r="S64">
        <v>39.4</v>
      </c>
      <c r="T64">
        <v>0</v>
      </c>
      <c r="U64">
        <v>0</v>
      </c>
      <c r="V64">
        <v>0</v>
      </c>
      <c r="W64">
        <v>0</v>
      </c>
      <c r="X64">
        <v>0.6</v>
      </c>
      <c r="Y64">
        <v>0</v>
      </c>
      <c r="Z64">
        <v>0.4</v>
      </c>
      <c r="AA64">
        <v>0</v>
      </c>
      <c r="AB64">
        <v>4.5999999999999996</v>
      </c>
      <c r="AC64">
        <v>20.2</v>
      </c>
      <c r="AD64">
        <v>3</v>
      </c>
      <c r="AE64">
        <v>17.2</v>
      </c>
      <c r="AF64">
        <v>12.4</v>
      </c>
      <c r="AG64">
        <v>0</v>
      </c>
      <c r="AH64" s="54" t="s">
        <v>84</v>
      </c>
      <c r="AI64" s="54"/>
      <c r="AJ64" s="54"/>
    </row>
    <row r="65" spans="5:36" x14ac:dyDescent="0.25">
      <c r="E65" s="1">
        <v>28915</v>
      </c>
      <c r="F65">
        <v>0</v>
      </c>
      <c r="G65">
        <v>2</v>
      </c>
      <c r="H65">
        <v>0</v>
      </c>
      <c r="I65">
        <v>0</v>
      </c>
      <c r="J65">
        <v>0</v>
      </c>
      <c r="K65">
        <v>0</v>
      </c>
      <c r="L65">
        <v>0</v>
      </c>
      <c r="M65">
        <v>0</v>
      </c>
      <c r="N65">
        <v>0</v>
      </c>
      <c r="O65">
        <v>61.8</v>
      </c>
      <c r="P65">
        <v>41.4</v>
      </c>
      <c r="Q65">
        <v>17.8</v>
      </c>
      <c r="R65">
        <v>0</v>
      </c>
      <c r="S65">
        <v>8.6</v>
      </c>
      <c r="T65">
        <v>0.4</v>
      </c>
      <c r="U65">
        <v>0</v>
      </c>
      <c r="V65">
        <v>0</v>
      </c>
      <c r="W65">
        <v>2.8</v>
      </c>
      <c r="X65">
        <v>0</v>
      </c>
      <c r="Y65">
        <v>0</v>
      </c>
      <c r="Z65">
        <v>0</v>
      </c>
      <c r="AA65">
        <v>0</v>
      </c>
      <c r="AB65">
        <v>0</v>
      </c>
      <c r="AC65">
        <v>1.6</v>
      </c>
      <c r="AD65">
        <v>9</v>
      </c>
      <c r="AE65">
        <v>0</v>
      </c>
      <c r="AF65">
        <v>0</v>
      </c>
      <c r="AG65">
        <v>0</v>
      </c>
      <c r="AH65">
        <v>0</v>
      </c>
      <c r="AI65">
        <v>0</v>
      </c>
      <c r="AJ65">
        <v>3.2</v>
      </c>
    </row>
    <row r="66" spans="5:36" x14ac:dyDescent="0.25">
      <c r="E66" s="1">
        <v>28946</v>
      </c>
      <c r="F66">
        <v>0</v>
      </c>
      <c r="G66">
        <v>2</v>
      </c>
      <c r="H66">
        <v>3.8</v>
      </c>
      <c r="I66">
        <v>9.6</v>
      </c>
      <c r="J66">
        <v>17.8</v>
      </c>
      <c r="K66">
        <v>6.2</v>
      </c>
      <c r="L66">
        <v>0</v>
      </c>
      <c r="M66">
        <v>0</v>
      </c>
      <c r="N66">
        <v>2.4</v>
      </c>
      <c r="O66">
        <v>0</v>
      </c>
      <c r="P66">
        <v>0</v>
      </c>
      <c r="Q66">
        <v>3.4</v>
      </c>
      <c r="R66">
        <v>0</v>
      </c>
      <c r="S66">
        <v>2</v>
      </c>
      <c r="T66">
        <v>0</v>
      </c>
      <c r="U66">
        <v>0</v>
      </c>
      <c r="V66">
        <v>0</v>
      </c>
      <c r="W66">
        <v>0</v>
      </c>
      <c r="X66">
        <v>3.2</v>
      </c>
      <c r="Y66">
        <v>8.8000000000000007</v>
      </c>
      <c r="Z66">
        <v>0</v>
      </c>
      <c r="AA66">
        <v>0</v>
      </c>
      <c r="AB66">
        <v>0</v>
      </c>
      <c r="AC66">
        <v>1.2</v>
      </c>
      <c r="AD66">
        <v>0</v>
      </c>
      <c r="AE66">
        <v>1.4</v>
      </c>
      <c r="AF66">
        <v>0</v>
      </c>
      <c r="AG66">
        <v>0</v>
      </c>
      <c r="AH66">
        <v>0</v>
      </c>
      <c r="AI66">
        <v>3.4</v>
      </c>
      <c r="AJ66" s="5" t="s">
        <v>84</v>
      </c>
    </row>
    <row r="67" spans="5:36" x14ac:dyDescent="0.25">
      <c r="E67" s="1">
        <v>28976</v>
      </c>
      <c r="F67">
        <v>0</v>
      </c>
      <c r="G67">
        <v>0</v>
      </c>
      <c r="H67">
        <v>0.8</v>
      </c>
      <c r="I67">
        <v>32.200000000000003</v>
      </c>
      <c r="J67">
        <v>13.2</v>
      </c>
      <c r="K67">
        <v>0</v>
      </c>
      <c r="L67">
        <v>9.1999999999999993</v>
      </c>
      <c r="M67">
        <v>17.2</v>
      </c>
      <c r="N67">
        <v>18.600000000000001</v>
      </c>
      <c r="O67">
        <v>0</v>
      </c>
      <c r="P67">
        <v>0.4</v>
      </c>
      <c r="Q67">
        <v>0</v>
      </c>
      <c r="R67">
        <v>28.6</v>
      </c>
      <c r="S67">
        <v>39.6</v>
      </c>
      <c r="T67">
        <v>0</v>
      </c>
      <c r="U67">
        <v>0</v>
      </c>
      <c r="V67">
        <v>0</v>
      </c>
      <c r="W67">
        <v>0</v>
      </c>
      <c r="X67">
        <v>0</v>
      </c>
      <c r="Y67">
        <v>0</v>
      </c>
      <c r="Z67">
        <v>0</v>
      </c>
      <c r="AA67">
        <v>0</v>
      </c>
      <c r="AB67">
        <v>1.6</v>
      </c>
      <c r="AC67">
        <v>5.8</v>
      </c>
      <c r="AD67">
        <v>0</v>
      </c>
      <c r="AE67">
        <v>0</v>
      </c>
      <c r="AF67">
        <v>0</v>
      </c>
      <c r="AG67">
        <v>0</v>
      </c>
      <c r="AH67">
        <v>0</v>
      </c>
      <c r="AI67">
        <v>12.8</v>
      </c>
      <c r="AJ67">
        <v>0</v>
      </c>
    </row>
    <row r="68" spans="5:36" x14ac:dyDescent="0.25">
      <c r="E68" s="1">
        <v>29007</v>
      </c>
      <c r="F68">
        <v>0</v>
      </c>
      <c r="G68">
        <v>0</v>
      </c>
      <c r="H68">
        <v>0</v>
      </c>
      <c r="I68">
        <v>0.1</v>
      </c>
      <c r="J68">
        <v>0</v>
      </c>
      <c r="K68">
        <v>0</v>
      </c>
      <c r="L68">
        <v>0</v>
      </c>
      <c r="M68">
        <v>0.6</v>
      </c>
      <c r="N68">
        <v>0</v>
      </c>
      <c r="O68">
        <v>0</v>
      </c>
      <c r="P68">
        <v>0</v>
      </c>
      <c r="Q68">
        <v>0</v>
      </c>
      <c r="R68">
        <v>7</v>
      </c>
      <c r="S68">
        <v>8.1999999999999993</v>
      </c>
      <c r="T68">
        <v>0</v>
      </c>
      <c r="U68">
        <v>0</v>
      </c>
      <c r="V68">
        <v>0</v>
      </c>
      <c r="W68">
        <v>0</v>
      </c>
      <c r="X68">
        <v>0</v>
      </c>
      <c r="Y68">
        <v>0</v>
      </c>
      <c r="Z68">
        <v>0</v>
      </c>
      <c r="AA68">
        <v>0</v>
      </c>
      <c r="AB68">
        <v>0</v>
      </c>
      <c r="AC68">
        <v>0</v>
      </c>
      <c r="AD68">
        <v>0</v>
      </c>
      <c r="AE68">
        <v>2</v>
      </c>
      <c r="AF68">
        <v>0</v>
      </c>
      <c r="AG68">
        <v>0</v>
      </c>
      <c r="AH68">
        <v>0</v>
      </c>
      <c r="AI68">
        <v>0</v>
      </c>
      <c r="AJ68" s="5" t="s">
        <v>84</v>
      </c>
    </row>
    <row r="69" spans="5:36" x14ac:dyDescent="0.25">
      <c r="E69" s="1">
        <v>29037</v>
      </c>
      <c r="F69">
        <v>0</v>
      </c>
      <c r="G69">
        <v>0</v>
      </c>
      <c r="H69">
        <v>5</v>
      </c>
      <c r="I69">
        <v>0</v>
      </c>
      <c r="J69">
        <v>0</v>
      </c>
      <c r="K69">
        <v>0</v>
      </c>
      <c r="L69">
        <v>0</v>
      </c>
      <c r="M69">
        <v>0</v>
      </c>
      <c r="N69">
        <v>13</v>
      </c>
      <c r="O69">
        <v>9.8000000000000007</v>
      </c>
      <c r="P69">
        <v>0</v>
      </c>
      <c r="Q69">
        <v>0</v>
      </c>
      <c r="R69">
        <v>0</v>
      </c>
      <c r="S69">
        <v>0</v>
      </c>
      <c r="T69">
        <v>0</v>
      </c>
      <c r="U69">
        <v>0</v>
      </c>
      <c r="V69">
        <v>0.2</v>
      </c>
      <c r="W69">
        <v>0</v>
      </c>
      <c r="X69">
        <v>0</v>
      </c>
      <c r="Y69">
        <v>9.8000000000000007</v>
      </c>
      <c r="Z69">
        <v>0</v>
      </c>
      <c r="AA69">
        <v>0</v>
      </c>
      <c r="AB69">
        <v>0</v>
      </c>
      <c r="AC69">
        <v>0</v>
      </c>
      <c r="AD69">
        <v>3</v>
      </c>
      <c r="AE69">
        <v>6.2</v>
      </c>
      <c r="AF69">
        <v>0</v>
      </c>
      <c r="AG69">
        <v>0</v>
      </c>
      <c r="AH69">
        <v>0</v>
      </c>
      <c r="AI69">
        <v>0</v>
      </c>
      <c r="AJ69">
        <v>0</v>
      </c>
    </row>
    <row r="70" spans="5:36" x14ac:dyDescent="0.25">
      <c r="E70" s="1">
        <v>29068</v>
      </c>
      <c r="F70">
        <v>0</v>
      </c>
      <c r="G70">
        <v>0</v>
      </c>
      <c r="H70">
        <v>0</v>
      </c>
      <c r="I70">
        <v>0.2</v>
      </c>
      <c r="J70">
        <v>0</v>
      </c>
      <c r="K70">
        <v>0</v>
      </c>
      <c r="L70">
        <v>0</v>
      </c>
      <c r="M70">
        <v>0</v>
      </c>
      <c r="N70">
        <v>0</v>
      </c>
      <c r="O70">
        <v>0</v>
      </c>
      <c r="P70">
        <v>0</v>
      </c>
      <c r="Q70">
        <v>6</v>
      </c>
      <c r="R70">
        <v>17.2</v>
      </c>
      <c r="S70">
        <v>0</v>
      </c>
      <c r="T70">
        <v>7.2</v>
      </c>
      <c r="U70">
        <v>0</v>
      </c>
      <c r="V70">
        <v>0</v>
      </c>
      <c r="W70">
        <v>22</v>
      </c>
      <c r="X70">
        <v>0</v>
      </c>
      <c r="Y70">
        <v>0.6</v>
      </c>
      <c r="Z70">
        <v>0.2</v>
      </c>
      <c r="AA70">
        <v>0</v>
      </c>
      <c r="AB70">
        <v>0</v>
      </c>
      <c r="AC70">
        <v>0</v>
      </c>
      <c r="AD70">
        <v>0</v>
      </c>
      <c r="AE70">
        <v>10.4</v>
      </c>
      <c r="AF70">
        <v>0</v>
      </c>
      <c r="AG70">
        <v>0</v>
      </c>
      <c r="AH70">
        <v>0</v>
      </c>
      <c r="AI70">
        <v>0</v>
      </c>
      <c r="AJ70">
        <v>0</v>
      </c>
    </row>
    <row r="71" spans="5:36" x14ac:dyDescent="0.25">
      <c r="E71" s="1">
        <v>29099</v>
      </c>
      <c r="F71">
        <v>0</v>
      </c>
      <c r="G71">
        <v>5.8</v>
      </c>
      <c r="H71">
        <v>10.4</v>
      </c>
      <c r="I71">
        <v>0</v>
      </c>
      <c r="J71">
        <v>0</v>
      </c>
      <c r="K71">
        <v>0</v>
      </c>
      <c r="L71">
        <v>0.8</v>
      </c>
      <c r="M71">
        <v>0</v>
      </c>
      <c r="N71">
        <v>0</v>
      </c>
      <c r="O71">
        <v>3</v>
      </c>
      <c r="P71">
        <v>32.799999999999997</v>
      </c>
      <c r="Q71">
        <v>8.8000000000000007</v>
      </c>
      <c r="R71">
        <v>0</v>
      </c>
      <c r="S71">
        <v>0</v>
      </c>
      <c r="T71">
        <v>0</v>
      </c>
      <c r="U71">
        <v>0</v>
      </c>
      <c r="V71">
        <v>0</v>
      </c>
      <c r="W71">
        <v>7.8</v>
      </c>
      <c r="X71">
        <v>4.8</v>
      </c>
      <c r="Y71">
        <v>0</v>
      </c>
      <c r="Z71">
        <v>0</v>
      </c>
      <c r="AA71">
        <v>25.8</v>
      </c>
      <c r="AB71">
        <v>0</v>
      </c>
      <c r="AC71">
        <v>0</v>
      </c>
      <c r="AD71">
        <v>0</v>
      </c>
      <c r="AE71">
        <v>0</v>
      </c>
      <c r="AF71">
        <v>0</v>
      </c>
      <c r="AG71">
        <v>0</v>
      </c>
      <c r="AH71">
        <v>0</v>
      </c>
      <c r="AI71">
        <v>0</v>
      </c>
      <c r="AJ71" s="5" t="s">
        <v>84</v>
      </c>
    </row>
    <row r="72" spans="5:36" x14ac:dyDescent="0.25">
      <c r="E72" s="1">
        <v>29129</v>
      </c>
      <c r="F72">
        <v>25.4</v>
      </c>
      <c r="G72">
        <v>3.4</v>
      </c>
      <c r="H72">
        <v>0.2</v>
      </c>
      <c r="I72">
        <v>0</v>
      </c>
      <c r="J72">
        <v>0.8</v>
      </c>
      <c r="K72">
        <v>20.399999999999999</v>
      </c>
      <c r="L72">
        <v>49.8</v>
      </c>
      <c r="M72">
        <v>20</v>
      </c>
      <c r="N72">
        <v>1.2</v>
      </c>
      <c r="O72">
        <v>0</v>
      </c>
      <c r="P72">
        <v>0</v>
      </c>
      <c r="Q72">
        <v>0</v>
      </c>
      <c r="R72">
        <v>0</v>
      </c>
      <c r="S72">
        <v>5.4</v>
      </c>
      <c r="T72">
        <v>0.8</v>
      </c>
      <c r="U72">
        <v>0</v>
      </c>
      <c r="V72">
        <v>0</v>
      </c>
      <c r="W72">
        <v>0</v>
      </c>
      <c r="X72">
        <v>0</v>
      </c>
      <c r="Y72">
        <v>0</v>
      </c>
      <c r="Z72">
        <v>0</v>
      </c>
      <c r="AA72">
        <v>0</v>
      </c>
      <c r="AB72">
        <v>0</v>
      </c>
      <c r="AC72">
        <v>0</v>
      </c>
      <c r="AD72">
        <v>0.2</v>
      </c>
      <c r="AE72">
        <v>0</v>
      </c>
      <c r="AF72">
        <v>0</v>
      </c>
      <c r="AG72">
        <v>0</v>
      </c>
      <c r="AH72">
        <v>13.6</v>
      </c>
      <c r="AI72">
        <v>7.2</v>
      </c>
      <c r="AJ72">
        <v>35.6</v>
      </c>
    </row>
    <row r="73" spans="5:36" x14ac:dyDescent="0.25">
      <c r="E73" s="1">
        <v>29160</v>
      </c>
      <c r="F73">
        <v>0</v>
      </c>
      <c r="G73">
        <v>2.5</v>
      </c>
      <c r="H73">
        <v>0</v>
      </c>
      <c r="I73">
        <v>0</v>
      </c>
      <c r="J73">
        <v>0</v>
      </c>
      <c r="K73">
        <v>0</v>
      </c>
      <c r="L73">
        <v>34.6</v>
      </c>
      <c r="M73">
        <v>9.8000000000000007</v>
      </c>
      <c r="N73">
        <v>1</v>
      </c>
      <c r="O73">
        <v>0</v>
      </c>
      <c r="P73">
        <v>9.6</v>
      </c>
      <c r="Q73">
        <v>0</v>
      </c>
      <c r="R73">
        <v>0</v>
      </c>
      <c r="S73">
        <v>0</v>
      </c>
      <c r="T73">
        <v>0</v>
      </c>
      <c r="U73">
        <v>5.8</v>
      </c>
      <c r="V73">
        <v>0</v>
      </c>
      <c r="W73">
        <v>0</v>
      </c>
      <c r="X73">
        <v>0</v>
      </c>
      <c r="Y73">
        <v>0</v>
      </c>
      <c r="Z73">
        <v>0</v>
      </c>
      <c r="AA73">
        <v>0</v>
      </c>
      <c r="AB73">
        <v>12.6</v>
      </c>
      <c r="AC73">
        <v>0</v>
      </c>
      <c r="AD73">
        <v>26.6</v>
      </c>
      <c r="AE73">
        <v>0</v>
      </c>
      <c r="AF73">
        <v>0</v>
      </c>
      <c r="AG73">
        <v>0</v>
      </c>
      <c r="AH73">
        <v>0</v>
      </c>
      <c r="AI73">
        <v>0</v>
      </c>
      <c r="AJ73" s="5" t="s">
        <v>84</v>
      </c>
    </row>
    <row r="74" spans="5:36" x14ac:dyDescent="0.25">
      <c r="E74" s="1">
        <v>29190</v>
      </c>
      <c r="F74">
        <v>0</v>
      </c>
      <c r="G74">
        <v>9</v>
      </c>
      <c r="H74">
        <v>0.2</v>
      </c>
      <c r="I74">
        <v>3</v>
      </c>
      <c r="J74">
        <v>0</v>
      </c>
      <c r="K74">
        <v>0</v>
      </c>
      <c r="L74">
        <v>0</v>
      </c>
      <c r="M74">
        <v>0</v>
      </c>
      <c r="N74">
        <v>0</v>
      </c>
      <c r="O74">
        <v>28</v>
      </c>
      <c r="P74">
        <v>8.4</v>
      </c>
      <c r="Q74">
        <v>0</v>
      </c>
      <c r="R74">
        <v>0</v>
      </c>
      <c r="S74">
        <v>0</v>
      </c>
      <c r="T74">
        <v>0</v>
      </c>
      <c r="U74">
        <v>0</v>
      </c>
      <c r="V74">
        <v>0</v>
      </c>
      <c r="W74">
        <v>16</v>
      </c>
      <c r="X74">
        <v>0</v>
      </c>
      <c r="Y74">
        <v>0</v>
      </c>
      <c r="Z74">
        <v>0</v>
      </c>
      <c r="AA74">
        <v>0</v>
      </c>
      <c r="AB74">
        <v>0</v>
      </c>
      <c r="AC74">
        <v>0</v>
      </c>
      <c r="AD74">
        <v>0</v>
      </c>
      <c r="AE74">
        <v>0</v>
      </c>
      <c r="AF74">
        <v>0</v>
      </c>
      <c r="AG74">
        <v>0</v>
      </c>
      <c r="AH74">
        <v>0</v>
      </c>
      <c r="AI74">
        <v>0</v>
      </c>
      <c r="AJ74">
        <v>3.2</v>
      </c>
    </row>
    <row r="75" spans="5:36" x14ac:dyDescent="0.25">
      <c r="E75" s="3">
        <v>29221</v>
      </c>
      <c r="F75" s="2">
        <v>0</v>
      </c>
      <c r="G75" s="2">
        <v>0</v>
      </c>
      <c r="H75" s="2">
        <v>0</v>
      </c>
      <c r="I75" s="2">
        <v>5.6</v>
      </c>
      <c r="J75" s="2">
        <v>0</v>
      </c>
      <c r="K75" s="2">
        <v>0</v>
      </c>
      <c r="L75" s="2">
        <v>7.2</v>
      </c>
      <c r="M75" s="2">
        <v>0</v>
      </c>
      <c r="N75" s="2">
        <v>9</v>
      </c>
      <c r="O75" s="2">
        <v>65.2</v>
      </c>
      <c r="P75" s="2">
        <v>32.4</v>
      </c>
      <c r="Q75" s="2">
        <v>7.4</v>
      </c>
      <c r="R75" s="2">
        <v>6.2</v>
      </c>
      <c r="S75" s="2">
        <v>0</v>
      </c>
      <c r="T75" s="2">
        <v>0</v>
      </c>
      <c r="U75" s="2">
        <v>4.5999999999999996</v>
      </c>
      <c r="V75" s="2">
        <v>0</v>
      </c>
      <c r="W75" s="2">
        <v>0</v>
      </c>
      <c r="X75" s="2">
        <v>3.2</v>
      </c>
      <c r="Y75" s="2">
        <v>0</v>
      </c>
      <c r="Z75" s="2">
        <v>32</v>
      </c>
      <c r="AA75" s="2">
        <v>0</v>
      </c>
      <c r="AB75" s="2">
        <v>5.2</v>
      </c>
      <c r="AC75" s="2">
        <v>53.4</v>
      </c>
      <c r="AD75" s="2">
        <v>1.8</v>
      </c>
      <c r="AE75" s="2">
        <v>54.8</v>
      </c>
      <c r="AF75" s="2">
        <v>2.2000000000000002</v>
      </c>
      <c r="AG75" s="2">
        <v>0</v>
      </c>
      <c r="AH75" s="2">
        <v>0</v>
      </c>
      <c r="AI75" s="2">
        <v>0</v>
      </c>
      <c r="AJ75" s="2">
        <v>0</v>
      </c>
    </row>
    <row r="76" spans="5:36" x14ac:dyDescent="0.25">
      <c r="E76" s="1">
        <v>29252</v>
      </c>
      <c r="F76">
        <v>0</v>
      </c>
      <c r="G76">
        <v>0</v>
      </c>
      <c r="H76">
        <v>0</v>
      </c>
      <c r="I76">
        <v>0</v>
      </c>
      <c r="J76">
        <v>0</v>
      </c>
      <c r="K76">
        <v>0</v>
      </c>
      <c r="L76">
        <v>2.1</v>
      </c>
      <c r="M76">
        <v>0</v>
      </c>
      <c r="N76">
        <v>0</v>
      </c>
      <c r="O76">
        <v>2.2000000000000002</v>
      </c>
      <c r="P76">
        <v>0</v>
      </c>
      <c r="Q76">
        <v>3.2</v>
      </c>
      <c r="R76">
        <v>0</v>
      </c>
      <c r="S76">
        <v>25.2</v>
      </c>
      <c r="T76">
        <v>25.6</v>
      </c>
      <c r="U76">
        <v>0</v>
      </c>
      <c r="V76">
        <v>0</v>
      </c>
      <c r="W76">
        <v>0</v>
      </c>
      <c r="X76">
        <v>0</v>
      </c>
      <c r="Y76">
        <v>0</v>
      </c>
      <c r="Z76">
        <v>0</v>
      </c>
      <c r="AA76">
        <v>0</v>
      </c>
      <c r="AB76">
        <v>0</v>
      </c>
      <c r="AC76">
        <v>0</v>
      </c>
      <c r="AD76">
        <v>0</v>
      </c>
      <c r="AE76">
        <v>0</v>
      </c>
      <c r="AF76">
        <v>8.1999999999999993</v>
      </c>
      <c r="AG76">
        <v>0</v>
      </c>
      <c r="AH76">
        <v>0</v>
      </c>
      <c r="AI76" s="54" t="s">
        <v>84</v>
      </c>
      <c r="AJ76" s="54"/>
    </row>
    <row r="77" spans="5:36" x14ac:dyDescent="0.25">
      <c r="E77" s="1">
        <v>29281</v>
      </c>
      <c r="F77">
        <v>24</v>
      </c>
      <c r="G77">
        <v>0.4</v>
      </c>
      <c r="H77">
        <v>0</v>
      </c>
      <c r="I77">
        <v>0</v>
      </c>
      <c r="J77">
        <v>0</v>
      </c>
      <c r="K77">
        <v>0</v>
      </c>
      <c r="L77">
        <v>0</v>
      </c>
      <c r="M77">
        <v>0</v>
      </c>
      <c r="N77">
        <v>0</v>
      </c>
      <c r="O77">
        <v>49.6</v>
      </c>
      <c r="P77">
        <v>0</v>
      </c>
      <c r="Q77">
        <v>0</v>
      </c>
      <c r="R77">
        <v>0</v>
      </c>
      <c r="S77">
        <v>6.8</v>
      </c>
      <c r="T77">
        <v>19.399999999999999</v>
      </c>
      <c r="U77">
        <v>0</v>
      </c>
      <c r="V77">
        <v>13.4</v>
      </c>
      <c r="W77">
        <v>0.2</v>
      </c>
      <c r="X77">
        <v>0</v>
      </c>
      <c r="Y77">
        <v>0</v>
      </c>
      <c r="Z77">
        <v>0</v>
      </c>
      <c r="AA77">
        <v>0</v>
      </c>
      <c r="AB77">
        <v>0</v>
      </c>
      <c r="AC77">
        <v>0</v>
      </c>
      <c r="AD77">
        <v>0</v>
      </c>
      <c r="AE77">
        <v>0</v>
      </c>
      <c r="AF77">
        <v>0</v>
      </c>
      <c r="AG77">
        <v>0</v>
      </c>
      <c r="AH77">
        <v>7.8</v>
      </c>
      <c r="AI77">
        <v>0</v>
      </c>
      <c r="AJ77">
        <v>4.2</v>
      </c>
    </row>
    <row r="78" spans="5:36" x14ac:dyDescent="0.25">
      <c r="E78" s="1">
        <v>29312</v>
      </c>
      <c r="F78">
        <v>0</v>
      </c>
      <c r="G78">
        <v>0</v>
      </c>
      <c r="H78">
        <v>4.2</v>
      </c>
      <c r="I78">
        <v>0</v>
      </c>
      <c r="J78">
        <v>6.2</v>
      </c>
      <c r="K78">
        <v>0</v>
      </c>
      <c r="L78">
        <v>0</v>
      </c>
      <c r="M78">
        <v>0</v>
      </c>
      <c r="N78">
        <v>0</v>
      </c>
      <c r="O78">
        <v>0</v>
      </c>
      <c r="P78">
        <v>0</v>
      </c>
      <c r="Q78">
        <v>0</v>
      </c>
      <c r="R78">
        <v>18.2</v>
      </c>
      <c r="S78">
        <v>0</v>
      </c>
      <c r="T78">
        <v>33.4</v>
      </c>
      <c r="U78">
        <v>0</v>
      </c>
      <c r="V78">
        <v>0</v>
      </c>
      <c r="W78">
        <v>0</v>
      </c>
      <c r="X78">
        <v>0</v>
      </c>
      <c r="Y78">
        <v>0</v>
      </c>
      <c r="Z78">
        <v>0</v>
      </c>
      <c r="AA78">
        <v>0</v>
      </c>
      <c r="AB78">
        <v>0</v>
      </c>
      <c r="AC78">
        <v>0</v>
      </c>
      <c r="AD78">
        <v>0</v>
      </c>
      <c r="AE78">
        <v>0</v>
      </c>
      <c r="AF78">
        <v>0</v>
      </c>
      <c r="AG78">
        <v>0</v>
      </c>
      <c r="AH78">
        <v>0</v>
      </c>
      <c r="AI78">
        <v>0</v>
      </c>
      <c r="AJ78" s="5" t="s">
        <v>84</v>
      </c>
    </row>
    <row r="79" spans="5:36" x14ac:dyDescent="0.25">
      <c r="E79" s="1">
        <v>29342</v>
      </c>
      <c r="F79">
        <v>0</v>
      </c>
      <c r="G79">
        <v>0</v>
      </c>
      <c r="H79">
        <v>0</v>
      </c>
      <c r="I79">
        <v>1.2</v>
      </c>
      <c r="J79">
        <v>0</v>
      </c>
      <c r="K79">
        <v>0</v>
      </c>
      <c r="L79">
        <v>0</v>
      </c>
      <c r="M79">
        <v>0.3</v>
      </c>
      <c r="N79">
        <v>0</v>
      </c>
      <c r="O79">
        <v>0</v>
      </c>
      <c r="P79">
        <v>6.8</v>
      </c>
      <c r="Q79">
        <v>0</v>
      </c>
      <c r="R79">
        <v>0</v>
      </c>
      <c r="S79">
        <v>0</v>
      </c>
      <c r="T79">
        <v>0</v>
      </c>
      <c r="U79">
        <v>0</v>
      </c>
      <c r="V79">
        <v>0</v>
      </c>
      <c r="W79">
        <v>0</v>
      </c>
      <c r="X79">
        <v>0</v>
      </c>
      <c r="Y79">
        <v>0</v>
      </c>
      <c r="Z79">
        <v>1.2</v>
      </c>
      <c r="AA79">
        <v>0</v>
      </c>
      <c r="AB79">
        <v>1.3</v>
      </c>
      <c r="AC79" s="8">
        <f>1/1*(Média!E6*'Estação 2'!AK511/Média!E40)</f>
        <v>0</v>
      </c>
      <c r="AD79" s="8">
        <f>1/1*(Média!F6*'Estação 2'!AL511/Média!F40)</f>
        <v>0</v>
      </c>
      <c r="AE79" s="8">
        <f>1/1*(Média!G6*'Estação 2'!AM511/Média!G40)</f>
        <v>0</v>
      </c>
      <c r="AF79" s="8">
        <f>1/1*(Média!H6*'Estação 2'!AN511/Média!H40)</f>
        <v>0</v>
      </c>
      <c r="AG79" s="8">
        <f>1/1*(Média!I6*'Estação 2'!AO511/Média!I40)</f>
        <v>0</v>
      </c>
      <c r="AH79" s="8">
        <f>1/1*(Média!J6*'Estação 2'!AP511/Média!J40)</f>
        <v>0</v>
      </c>
      <c r="AI79" s="8">
        <f>1/1*(Média!K6*'Estação 2'!AQ511/Média!K40)</f>
        <v>0</v>
      </c>
      <c r="AJ79" s="8">
        <f>1/1*(Média!L6*'Estação 2'!AR511/Média!L40)</f>
        <v>0</v>
      </c>
    </row>
    <row r="80" spans="5:36" x14ac:dyDescent="0.25">
      <c r="E80" s="1">
        <v>29373</v>
      </c>
      <c r="F80">
        <v>0</v>
      </c>
      <c r="G80">
        <v>5.8</v>
      </c>
      <c r="H80">
        <v>9.1999999999999993</v>
      </c>
      <c r="I80">
        <v>0</v>
      </c>
      <c r="J80">
        <v>0</v>
      </c>
      <c r="K80">
        <v>0</v>
      </c>
      <c r="L80">
        <v>0</v>
      </c>
      <c r="M80">
        <v>0</v>
      </c>
      <c r="N80">
        <v>0</v>
      </c>
      <c r="O80">
        <v>0</v>
      </c>
      <c r="P80">
        <v>0</v>
      </c>
      <c r="Q80">
        <v>0</v>
      </c>
      <c r="R80">
        <v>1.8</v>
      </c>
      <c r="S80">
        <v>0</v>
      </c>
      <c r="T80">
        <v>0</v>
      </c>
      <c r="U80">
        <v>0</v>
      </c>
      <c r="V80">
        <v>0</v>
      </c>
      <c r="W80">
        <v>0</v>
      </c>
      <c r="X80">
        <v>0</v>
      </c>
      <c r="Y80">
        <v>2.6</v>
      </c>
      <c r="Z80">
        <v>0</v>
      </c>
      <c r="AA80">
        <v>4.8</v>
      </c>
      <c r="AB80">
        <v>1.6</v>
      </c>
      <c r="AC80">
        <v>0</v>
      </c>
      <c r="AD80">
        <v>15.4</v>
      </c>
      <c r="AE80">
        <v>0</v>
      </c>
      <c r="AF80">
        <v>0</v>
      </c>
      <c r="AG80">
        <v>0</v>
      </c>
      <c r="AH80">
        <v>0</v>
      </c>
      <c r="AI80">
        <v>0</v>
      </c>
      <c r="AJ80" s="5" t="s">
        <v>84</v>
      </c>
    </row>
    <row r="81" spans="5:36" x14ac:dyDescent="0.25">
      <c r="E81" s="1">
        <v>29403</v>
      </c>
      <c r="F81">
        <v>0</v>
      </c>
      <c r="G81">
        <v>10.199999999999999</v>
      </c>
      <c r="H81">
        <v>9.8000000000000007</v>
      </c>
      <c r="I81">
        <v>0</v>
      </c>
      <c r="J81">
        <v>0</v>
      </c>
      <c r="K81">
        <v>0</v>
      </c>
      <c r="L81">
        <v>0</v>
      </c>
      <c r="M81">
        <v>0</v>
      </c>
      <c r="N81">
        <v>0</v>
      </c>
      <c r="O81">
        <v>56.4</v>
      </c>
      <c r="P81">
        <v>0</v>
      </c>
      <c r="Q81">
        <v>0</v>
      </c>
      <c r="R81">
        <v>0</v>
      </c>
      <c r="S81">
        <v>0</v>
      </c>
      <c r="T81">
        <v>0</v>
      </c>
      <c r="U81">
        <v>0</v>
      </c>
      <c r="V81">
        <v>0</v>
      </c>
      <c r="W81">
        <v>0</v>
      </c>
      <c r="X81">
        <v>0</v>
      </c>
      <c r="Y81">
        <v>0</v>
      </c>
      <c r="Z81">
        <v>2.4</v>
      </c>
      <c r="AA81">
        <v>0</v>
      </c>
      <c r="AB81">
        <v>0</v>
      </c>
      <c r="AC81">
        <v>0</v>
      </c>
      <c r="AD81">
        <v>0</v>
      </c>
      <c r="AE81">
        <v>0</v>
      </c>
      <c r="AF81">
        <v>7.2</v>
      </c>
      <c r="AG81">
        <v>0</v>
      </c>
      <c r="AH81">
        <v>0</v>
      </c>
      <c r="AI81">
        <v>0</v>
      </c>
      <c r="AJ81">
        <v>34.6</v>
      </c>
    </row>
    <row r="82" spans="5:36" x14ac:dyDescent="0.25">
      <c r="E82" s="1">
        <v>29434</v>
      </c>
      <c r="F82">
        <v>0</v>
      </c>
      <c r="G82">
        <v>0</v>
      </c>
      <c r="H82">
        <v>0</v>
      </c>
      <c r="I82">
        <v>0</v>
      </c>
      <c r="J82">
        <v>0</v>
      </c>
      <c r="K82">
        <v>7.8</v>
      </c>
      <c r="L82">
        <v>0</v>
      </c>
      <c r="M82">
        <v>0</v>
      </c>
      <c r="N82">
        <v>7.6</v>
      </c>
      <c r="O82">
        <v>0.6</v>
      </c>
      <c r="P82">
        <v>0</v>
      </c>
      <c r="Q82">
        <v>5.4</v>
      </c>
      <c r="R82">
        <v>0</v>
      </c>
      <c r="S82">
        <v>0</v>
      </c>
      <c r="T82">
        <v>16</v>
      </c>
      <c r="U82">
        <v>0</v>
      </c>
      <c r="V82">
        <v>1.2</v>
      </c>
      <c r="W82">
        <v>0</v>
      </c>
      <c r="X82">
        <v>0</v>
      </c>
      <c r="Y82">
        <v>2.8</v>
      </c>
      <c r="Z82">
        <v>37</v>
      </c>
      <c r="AA82">
        <v>0</v>
      </c>
      <c r="AB82">
        <v>2.4</v>
      </c>
      <c r="AC82">
        <v>0</v>
      </c>
      <c r="AD82">
        <v>25.8</v>
      </c>
      <c r="AE82">
        <v>6.8</v>
      </c>
      <c r="AF82">
        <v>0</v>
      </c>
      <c r="AG82">
        <v>0</v>
      </c>
      <c r="AH82">
        <v>0</v>
      </c>
      <c r="AI82">
        <v>0</v>
      </c>
      <c r="AJ82">
        <v>0</v>
      </c>
    </row>
    <row r="83" spans="5:36" x14ac:dyDescent="0.25">
      <c r="E83" s="1">
        <v>29465</v>
      </c>
      <c r="F83">
        <v>0</v>
      </c>
      <c r="G83">
        <v>0</v>
      </c>
      <c r="H83">
        <v>8.6</v>
      </c>
      <c r="I83">
        <v>0</v>
      </c>
      <c r="J83">
        <v>0</v>
      </c>
      <c r="K83">
        <v>0</v>
      </c>
      <c r="L83">
        <v>0</v>
      </c>
      <c r="M83">
        <v>0</v>
      </c>
      <c r="N83">
        <v>16.399999999999999</v>
      </c>
      <c r="O83">
        <v>25</v>
      </c>
      <c r="P83">
        <v>0</v>
      </c>
      <c r="Q83">
        <v>0</v>
      </c>
      <c r="R83">
        <v>0</v>
      </c>
      <c r="S83">
        <v>0</v>
      </c>
      <c r="T83">
        <v>2.4</v>
      </c>
      <c r="U83">
        <v>6.2</v>
      </c>
      <c r="V83">
        <v>0</v>
      </c>
      <c r="W83">
        <v>4.2</v>
      </c>
      <c r="X83">
        <v>7.4</v>
      </c>
      <c r="Y83">
        <v>2.2000000000000002</v>
      </c>
      <c r="Z83">
        <v>20.2</v>
      </c>
      <c r="AA83">
        <v>0</v>
      </c>
      <c r="AB83">
        <v>0</v>
      </c>
      <c r="AC83">
        <v>0</v>
      </c>
      <c r="AD83">
        <v>0</v>
      </c>
      <c r="AE83">
        <v>0</v>
      </c>
      <c r="AF83">
        <v>0</v>
      </c>
      <c r="AG83">
        <v>0</v>
      </c>
      <c r="AH83">
        <v>12</v>
      </c>
      <c r="AI83">
        <v>0</v>
      </c>
      <c r="AJ83" s="5" t="s">
        <v>84</v>
      </c>
    </row>
    <row r="84" spans="5:36" x14ac:dyDescent="0.25">
      <c r="E84" s="1">
        <v>29495</v>
      </c>
      <c r="F84">
        <v>0</v>
      </c>
      <c r="G84">
        <v>0</v>
      </c>
      <c r="H84">
        <v>0</v>
      </c>
      <c r="I84">
        <v>0</v>
      </c>
      <c r="J84">
        <v>0</v>
      </c>
      <c r="K84">
        <v>0</v>
      </c>
      <c r="L84">
        <v>0</v>
      </c>
      <c r="M84">
        <v>4.4000000000000004</v>
      </c>
      <c r="N84">
        <v>0</v>
      </c>
      <c r="O84">
        <v>0</v>
      </c>
      <c r="P84">
        <v>0</v>
      </c>
      <c r="Q84">
        <v>0</v>
      </c>
      <c r="R84">
        <v>0</v>
      </c>
      <c r="S84">
        <v>3.8</v>
      </c>
      <c r="T84">
        <v>0</v>
      </c>
      <c r="U84">
        <v>1.4</v>
      </c>
      <c r="V84">
        <v>0</v>
      </c>
      <c r="W84">
        <v>0</v>
      </c>
      <c r="X84">
        <v>0</v>
      </c>
      <c r="Y84">
        <v>4.5999999999999996</v>
      </c>
      <c r="Z84">
        <v>0</v>
      </c>
      <c r="AA84">
        <v>0</v>
      </c>
      <c r="AB84">
        <v>2.8</v>
      </c>
      <c r="AC84">
        <v>0</v>
      </c>
      <c r="AD84">
        <v>0</v>
      </c>
      <c r="AE84">
        <v>0</v>
      </c>
      <c r="AF84">
        <v>0</v>
      </c>
      <c r="AG84">
        <v>36.799999999999997</v>
      </c>
      <c r="AH84">
        <v>0</v>
      </c>
      <c r="AI84">
        <v>17.8</v>
      </c>
      <c r="AJ84">
        <v>3.8</v>
      </c>
    </row>
    <row r="85" spans="5:36" x14ac:dyDescent="0.25">
      <c r="E85" s="1">
        <v>29526</v>
      </c>
      <c r="F85">
        <v>0</v>
      </c>
      <c r="G85">
        <v>0</v>
      </c>
      <c r="H85">
        <v>0</v>
      </c>
      <c r="I85">
        <v>0</v>
      </c>
      <c r="J85">
        <v>0</v>
      </c>
      <c r="K85">
        <v>0</v>
      </c>
      <c r="L85">
        <v>3.6</v>
      </c>
      <c r="M85">
        <v>0.4</v>
      </c>
      <c r="N85">
        <v>10.199999999999999</v>
      </c>
      <c r="O85">
        <v>0</v>
      </c>
      <c r="P85">
        <v>5.4</v>
      </c>
      <c r="Q85">
        <v>0.8</v>
      </c>
      <c r="R85">
        <v>0</v>
      </c>
      <c r="S85">
        <v>0</v>
      </c>
      <c r="T85">
        <v>0</v>
      </c>
      <c r="U85">
        <v>0</v>
      </c>
      <c r="V85">
        <v>0</v>
      </c>
      <c r="W85">
        <v>0</v>
      </c>
      <c r="X85">
        <v>0</v>
      </c>
      <c r="Y85">
        <v>0</v>
      </c>
      <c r="Z85">
        <v>0</v>
      </c>
      <c r="AA85">
        <v>0</v>
      </c>
      <c r="AB85">
        <v>0</v>
      </c>
      <c r="AC85">
        <v>24.2</v>
      </c>
      <c r="AD85">
        <v>0</v>
      </c>
      <c r="AE85">
        <v>0</v>
      </c>
      <c r="AF85">
        <v>0</v>
      </c>
      <c r="AG85">
        <v>0</v>
      </c>
      <c r="AH85">
        <v>0</v>
      </c>
      <c r="AI85">
        <v>39</v>
      </c>
      <c r="AJ85" s="5" t="s">
        <v>84</v>
      </c>
    </row>
    <row r="86" spans="5:36" x14ac:dyDescent="0.25">
      <c r="E86" s="1">
        <v>29556</v>
      </c>
      <c r="F86">
        <v>2.6</v>
      </c>
      <c r="G86">
        <v>0.2</v>
      </c>
      <c r="H86">
        <v>3.4</v>
      </c>
      <c r="I86">
        <v>4</v>
      </c>
      <c r="J86">
        <v>19.8</v>
      </c>
      <c r="K86">
        <v>8.1999999999999993</v>
      </c>
      <c r="L86">
        <v>0</v>
      </c>
      <c r="M86">
        <v>24</v>
      </c>
      <c r="N86">
        <v>0</v>
      </c>
      <c r="O86">
        <v>0</v>
      </c>
      <c r="P86">
        <v>12.6</v>
      </c>
      <c r="Q86">
        <v>10.199999999999999</v>
      </c>
      <c r="R86">
        <v>0</v>
      </c>
      <c r="S86">
        <v>0</v>
      </c>
      <c r="T86">
        <v>0</v>
      </c>
      <c r="U86">
        <v>0</v>
      </c>
      <c r="V86">
        <v>19.8</v>
      </c>
      <c r="W86">
        <v>0</v>
      </c>
      <c r="X86">
        <v>2.2000000000000002</v>
      </c>
      <c r="Y86">
        <v>7.6</v>
      </c>
      <c r="Z86">
        <v>28.8</v>
      </c>
      <c r="AA86">
        <v>0</v>
      </c>
      <c r="AB86">
        <v>46.4</v>
      </c>
      <c r="AC86">
        <v>0</v>
      </c>
      <c r="AD86">
        <v>0</v>
      </c>
      <c r="AE86">
        <v>0</v>
      </c>
      <c r="AF86">
        <v>0.4</v>
      </c>
      <c r="AG86">
        <v>0</v>
      </c>
      <c r="AH86">
        <v>6.2</v>
      </c>
      <c r="AI86">
        <v>8.4</v>
      </c>
      <c r="AJ86">
        <v>0</v>
      </c>
    </row>
    <row r="87" spans="5:36" x14ac:dyDescent="0.25">
      <c r="E87" s="3">
        <v>29587</v>
      </c>
      <c r="F87" s="2">
        <v>0</v>
      </c>
      <c r="G87" s="2">
        <v>0</v>
      </c>
      <c r="H87" s="2">
        <v>0</v>
      </c>
      <c r="I87" s="2">
        <v>0</v>
      </c>
      <c r="J87" s="2">
        <v>42.4</v>
      </c>
      <c r="K87" s="2">
        <v>8.6</v>
      </c>
      <c r="L87" s="2">
        <v>13.4</v>
      </c>
      <c r="M87" s="2">
        <v>1.6</v>
      </c>
      <c r="N87" s="2">
        <v>0</v>
      </c>
      <c r="O87" s="2">
        <v>23.6</v>
      </c>
      <c r="P87" s="2">
        <v>9.8000000000000007</v>
      </c>
      <c r="Q87" s="2">
        <v>19.399999999999999</v>
      </c>
      <c r="R87" s="2">
        <v>0.8</v>
      </c>
      <c r="S87" s="2">
        <v>0</v>
      </c>
      <c r="T87" s="2">
        <v>4.2</v>
      </c>
      <c r="U87" s="2">
        <v>0.4</v>
      </c>
      <c r="V87" s="2">
        <v>0.6</v>
      </c>
      <c r="W87" s="2">
        <v>8.1999999999999993</v>
      </c>
      <c r="X87" s="2">
        <v>15</v>
      </c>
      <c r="Y87" s="2">
        <v>2.4</v>
      </c>
      <c r="Z87" s="2">
        <v>15.6</v>
      </c>
      <c r="AA87" s="2">
        <v>0.6</v>
      </c>
      <c r="AB87" s="2">
        <v>0</v>
      </c>
      <c r="AC87" s="2">
        <v>0</v>
      </c>
      <c r="AD87" s="2">
        <v>1.2</v>
      </c>
      <c r="AE87" s="2">
        <v>1</v>
      </c>
      <c r="AF87" s="2">
        <v>4.2</v>
      </c>
      <c r="AG87" s="2">
        <v>0</v>
      </c>
      <c r="AH87" s="2">
        <v>0</v>
      </c>
      <c r="AI87" s="2">
        <v>0</v>
      </c>
      <c r="AJ87" s="2">
        <v>29.6</v>
      </c>
    </row>
    <row r="88" spans="5:36" x14ac:dyDescent="0.25">
      <c r="E88" s="1">
        <v>29618</v>
      </c>
      <c r="F88">
        <v>0</v>
      </c>
      <c r="G88">
        <v>0</v>
      </c>
      <c r="H88">
        <v>0</v>
      </c>
      <c r="I88">
        <v>0.2</v>
      </c>
      <c r="J88">
        <v>15.6</v>
      </c>
      <c r="K88">
        <v>0</v>
      </c>
      <c r="L88">
        <v>0</v>
      </c>
      <c r="M88">
        <v>0</v>
      </c>
      <c r="N88">
        <v>2.8</v>
      </c>
      <c r="O88">
        <v>0</v>
      </c>
      <c r="P88">
        <v>0</v>
      </c>
      <c r="Q88">
        <v>0</v>
      </c>
      <c r="R88">
        <v>0</v>
      </c>
      <c r="S88">
        <v>0</v>
      </c>
      <c r="T88">
        <v>22.8</v>
      </c>
      <c r="U88">
        <v>0</v>
      </c>
      <c r="V88">
        <v>0</v>
      </c>
      <c r="W88">
        <v>0</v>
      </c>
      <c r="X88">
        <v>6.8</v>
      </c>
      <c r="Y88">
        <v>0</v>
      </c>
      <c r="Z88">
        <v>64.2</v>
      </c>
      <c r="AA88">
        <v>16.8</v>
      </c>
      <c r="AB88">
        <v>0.6</v>
      </c>
      <c r="AC88">
        <v>0.8</v>
      </c>
      <c r="AD88">
        <v>0</v>
      </c>
      <c r="AE88">
        <v>0</v>
      </c>
      <c r="AF88">
        <v>0</v>
      </c>
      <c r="AG88">
        <v>0</v>
      </c>
      <c r="AH88" s="54" t="s">
        <v>84</v>
      </c>
      <c r="AI88" s="54"/>
      <c r="AJ88" s="54"/>
    </row>
    <row r="89" spans="5:36" x14ac:dyDescent="0.25">
      <c r="E89" s="1">
        <v>29646</v>
      </c>
      <c r="F89">
        <v>0</v>
      </c>
      <c r="G89">
        <v>4.2</v>
      </c>
      <c r="H89">
        <v>0</v>
      </c>
      <c r="I89">
        <v>5.4</v>
      </c>
      <c r="J89">
        <v>0</v>
      </c>
      <c r="K89">
        <v>0</v>
      </c>
      <c r="L89">
        <v>0</v>
      </c>
      <c r="M89">
        <v>0</v>
      </c>
      <c r="N89">
        <v>0.8</v>
      </c>
      <c r="O89">
        <v>0</v>
      </c>
      <c r="P89">
        <v>0</v>
      </c>
      <c r="Q89">
        <v>0</v>
      </c>
      <c r="R89">
        <v>0</v>
      </c>
      <c r="S89">
        <v>0</v>
      </c>
      <c r="T89">
        <v>0</v>
      </c>
      <c r="U89">
        <v>7.2</v>
      </c>
      <c r="V89">
        <v>29.8</v>
      </c>
      <c r="W89">
        <v>0.2</v>
      </c>
      <c r="X89">
        <v>0.6</v>
      </c>
      <c r="Y89">
        <v>0.4</v>
      </c>
      <c r="Z89">
        <v>0</v>
      </c>
      <c r="AA89">
        <v>0</v>
      </c>
      <c r="AB89">
        <v>0</v>
      </c>
      <c r="AC89">
        <v>0</v>
      </c>
      <c r="AD89">
        <v>0</v>
      </c>
      <c r="AE89">
        <v>0</v>
      </c>
      <c r="AF89">
        <v>0</v>
      </c>
      <c r="AG89">
        <v>29.2</v>
      </c>
      <c r="AH89">
        <v>13.6</v>
      </c>
      <c r="AI89">
        <v>0.6</v>
      </c>
      <c r="AJ89">
        <v>0</v>
      </c>
    </row>
    <row r="90" spans="5:36" x14ac:dyDescent="0.25">
      <c r="E90" s="1">
        <v>29677</v>
      </c>
      <c r="F90">
        <v>0</v>
      </c>
      <c r="G90">
        <v>0</v>
      </c>
      <c r="H90">
        <v>0</v>
      </c>
      <c r="I90">
        <v>0</v>
      </c>
      <c r="J90">
        <v>0</v>
      </c>
      <c r="K90">
        <v>0</v>
      </c>
      <c r="L90">
        <v>0</v>
      </c>
      <c r="M90">
        <v>0</v>
      </c>
      <c r="N90">
        <v>0</v>
      </c>
      <c r="O90">
        <v>0</v>
      </c>
      <c r="P90">
        <v>0</v>
      </c>
      <c r="Q90">
        <v>0</v>
      </c>
      <c r="R90">
        <v>0</v>
      </c>
      <c r="S90">
        <v>0</v>
      </c>
      <c r="T90">
        <v>0</v>
      </c>
      <c r="U90">
        <v>17.2</v>
      </c>
      <c r="V90">
        <v>0.4</v>
      </c>
      <c r="W90">
        <v>0.6</v>
      </c>
      <c r="X90">
        <v>0</v>
      </c>
      <c r="Y90">
        <v>0</v>
      </c>
      <c r="Z90">
        <v>0</v>
      </c>
      <c r="AA90">
        <v>0</v>
      </c>
      <c r="AB90">
        <v>0</v>
      </c>
      <c r="AC90">
        <v>0</v>
      </c>
      <c r="AD90">
        <v>0</v>
      </c>
      <c r="AE90">
        <v>4.2</v>
      </c>
      <c r="AF90">
        <v>38.200000000000003</v>
      </c>
      <c r="AG90">
        <v>0</v>
      </c>
      <c r="AH90">
        <v>0</v>
      </c>
      <c r="AI90">
        <v>7.2</v>
      </c>
      <c r="AJ90" s="5" t="s">
        <v>84</v>
      </c>
    </row>
    <row r="91" spans="5:36" x14ac:dyDescent="0.25">
      <c r="E91" s="1">
        <v>29707</v>
      </c>
      <c r="F91">
        <v>0</v>
      </c>
      <c r="G91">
        <v>0</v>
      </c>
      <c r="H91">
        <v>0</v>
      </c>
      <c r="I91">
        <v>18.8</v>
      </c>
      <c r="J91">
        <v>0</v>
      </c>
      <c r="K91">
        <v>0</v>
      </c>
      <c r="L91">
        <v>0</v>
      </c>
      <c r="M91">
        <v>0</v>
      </c>
      <c r="N91">
        <v>0</v>
      </c>
      <c r="O91">
        <v>0</v>
      </c>
      <c r="P91">
        <v>0</v>
      </c>
      <c r="Q91">
        <v>0</v>
      </c>
      <c r="R91">
        <v>0</v>
      </c>
      <c r="S91">
        <v>0</v>
      </c>
      <c r="T91">
        <v>0</v>
      </c>
      <c r="U91">
        <v>0</v>
      </c>
      <c r="V91">
        <v>2.4</v>
      </c>
      <c r="W91">
        <v>3.2</v>
      </c>
      <c r="X91">
        <v>0</v>
      </c>
      <c r="Y91">
        <v>0</v>
      </c>
      <c r="Z91">
        <v>0</v>
      </c>
      <c r="AA91">
        <v>0</v>
      </c>
      <c r="AB91">
        <v>9.8000000000000007</v>
      </c>
      <c r="AC91">
        <v>0</v>
      </c>
      <c r="AD91">
        <v>0</v>
      </c>
      <c r="AE91">
        <v>0</v>
      </c>
      <c r="AF91">
        <v>0</v>
      </c>
      <c r="AG91">
        <v>0</v>
      </c>
      <c r="AH91">
        <v>2</v>
      </c>
      <c r="AI91">
        <v>0</v>
      </c>
      <c r="AJ91">
        <v>0</v>
      </c>
    </row>
    <row r="92" spans="5:36" x14ac:dyDescent="0.25">
      <c r="E92" s="1">
        <v>29738</v>
      </c>
      <c r="F92">
        <v>0</v>
      </c>
      <c r="G92">
        <v>0</v>
      </c>
      <c r="H92">
        <v>0.6</v>
      </c>
      <c r="I92">
        <v>1</v>
      </c>
      <c r="J92">
        <v>0</v>
      </c>
      <c r="K92">
        <v>0</v>
      </c>
      <c r="L92">
        <v>20.8</v>
      </c>
      <c r="M92">
        <v>1.8</v>
      </c>
      <c r="N92">
        <v>0</v>
      </c>
      <c r="O92">
        <v>0</v>
      </c>
      <c r="P92">
        <v>0</v>
      </c>
      <c r="Q92">
        <v>0</v>
      </c>
      <c r="R92">
        <v>3.4</v>
      </c>
      <c r="S92">
        <v>0</v>
      </c>
      <c r="T92">
        <v>0</v>
      </c>
      <c r="U92">
        <v>11.8</v>
      </c>
      <c r="V92">
        <v>0</v>
      </c>
      <c r="W92">
        <v>0</v>
      </c>
      <c r="X92">
        <v>0</v>
      </c>
      <c r="Y92">
        <v>0</v>
      </c>
      <c r="Z92">
        <v>0</v>
      </c>
      <c r="AA92">
        <v>0</v>
      </c>
      <c r="AB92">
        <v>0</v>
      </c>
      <c r="AC92">
        <v>0</v>
      </c>
      <c r="AD92">
        <v>0</v>
      </c>
      <c r="AE92">
        <v>0</v>
      </c>
      <c r="AF92">
        <v>0</v>
      </c>
      <c r="AG92">
        <v>0</v>
      </c>
      <c r="AH92">
        <v>0</v>
      </c>
      <c r="AI92">
        <v>0</v>
      </c>
      <c r="AJ92" s="5" t="s">
        <v>84</v>
      </c>
    </row>
    <row r="93" spans="5:36" x14ac:dyDescent="0.25">
      <c r="E93" s="1">
        <v>29768</v>
      </c>
      <c r="F93">
        <v>0</v>
      </c>
      <c r="G93">
        <v>0</v>
      </c>
      <c r="H93">
        <v>26.2</v>
      </c>
      <c r="I93">
        <v>0</v>
      </c>
      <c r="J93">
        <v>0</v>
      </c>
      <c r="K93">
        <v>5.6</v>
      </c>
      <c r="L93">
        <v>0.2</v>
      </c>
      <c r="M93">
        <v>1.2</v>
      </c>
      <c r="N93">
        <v>0</v>
      </c>
      <c r="O93">
        <v>0</v>
      </c>
      <c r="P93">
        <v>0</v>
      </c>
      <c r="Q93">
        <v>0</v>
      </c>
      <c r="R93">
        <v>0</v>
      </c>
      <c r="S93">
        <v>0</v>
      </c>
      <c r="T93">
        <v>0</v>
      </c>
      <c r="U93">
        <v>0</v>
      </c>
      <c r="V93">
        <v>0</v>
      </c>
      <c r="W93">
        <v>0</v>
      </c>
      <c r="X93">
        <v>2.2000000000000002</v>
      </c>
      <c r="Y93">
        <v>20.6</v>
      </c>
      <c r="Z93">
        <v>0</v>
      </c>
      <c r="AA93">
        <v>0</v>
      </c>
      <c r="AB93">
        <v>0</v>
      </c>
      <c r="AC93">
        <v>3.2</v>
      </c>
      <c r="AD93">
        <v>9.1999999999999993</v>
      </c>
      <c r="AE93">
        <v>10.6</v>
      </c>
      <c r="AF93">
        <v>0</v>
      </c>
      <c r="AG93">
        <v>0</v>
      </c>
      <c r="AH93">
        <v>0</v>
      </c>
      <c r="AI93">
        <v>0</v>
      </c>
      <c r="AJ93">
        <v>0</v>
      </c>
    </row>
    <row r="94" spans="5:36" x14ac:dyDescent="0.25">
      <c r="E94" s="1">
        <v>29799</v>
      </c>
      <c r="F94">
        <v>0</v>
      </c>
      <c r="G94">
        <v>0</v>
      </c>
      <c r="H94">
        <v>0</v>
      </c>
      <c r="I94">
        <v>0</v>
      </c>
      <c r="J94">
        <v>0</v>
      </c>
      <c r="K94">
        <v>0</v>
      </c>
      <c r="L94">
        <v>0</v>
      </c>
      <c r="M94">
        <v>0</v>
      </c>
      <c r="N94">
        <v>20.2</v>
      </c>
      <c r="O94">
        <v>0</v>
      </c>
      <c r="P94">
        <v>0</v>
      </c>
      <c r="Q94">
        <v>4</v>
      </c>
      <c r="R94">
        <v>9.4</v>
      </c>
      <c r="S94">
        <v>0</v>
      </c>
      <c r="T94">
        <v>0</v>
      </c>
      <c r="U94">
        <v>0</v>
      </c>
      <c r="V94">
        <v>0</v>
      </c>
      <c r="W94">
        <v>0</v>
      </c>
      <c r="X94">
        <v>0</v>
      </c>
      <c r="Y94">
        <v>0</v>
      </c>
      <c r="Z94">
        <v>0</v>
      </c>
      <c r="AA94">
        <v>0</v>
      </c>
      <c r="AB94">
        <v>0</v>
      </c>
      <c r="AC94">
        <v>0</v>
      </c>
      <c r="AD94">
        <v>0</v>
      </c>
      <c r="AE94">
        <v>0</v>
      </c>
      <c r="AF94">
        <v>0</v>
      </c>
      <c r="AG94">
        <v>0</v>
      </c>
      <c r="AH94">
        <v>0</v>
      </c>
      <c r="AI94">
        <v>0</v>
      </c>
      <c r="AJ94">
        <v>0.2</v>
      </c>
    </row>
    <row r="95" spans="5:36" x14ac:dyDescent="0.25">
      <c r="E95" s="1">
        <v>29830</v>
      </c>
      <c r="F95">
        <v>0</v>
      </c>
      <c r="G95">
        <v>0</v>
      </c>
      <c r="H95">
        <v>0</v>
      </c>
      <c r="I95">
        <v>2.2000000000000002</v>
      </c>
      <c r="J95">
        <v>0</v>
      </c>
      <c r="K95">
        <v>0</v>
      </c>
      <c r="L95">
        <v>0</v>
      </c>
      <c r="M95">
        <v>0</v>
      </c>
      <c r="N95">
        <v>0</v>
      </c>
      <c r="O95">
        <v>0</v>
      </c>
      <c r="P95">
        <v>0</v>
      </c>
      <c r="Q95">
        <v>0</v>
      </c>
      <c r="R95">
        <v>0</v>
      </c>
      <c r="S95">
        <v>0</v>
      </c>
      <c r="T95">
        <v>0</v>
      </c>
      <c r="U95">
        <v>0</v>
      </c>
      <c r="V95">
        <v>0</v>
      </c>
      <c r="W95">
        <v>0</v>
      </c>
      <c r="X95">
        <v>0</v>
      </c>
      <c r="Y95">
        <v>0</v>
      </c>
      <c r="Z95">
        <v>2.4</v>
      </c>
      <c r="AA95">
        <v>0</v>
      </c>
      <c r="AB95">
        <v>0</v>
      </c>
      <c r="AC95">
        <v>4.2</v>
      </c>
      <c r="AD95">
        <v>0</v>
      </c>
      <c r="AE95">
        <v>19.2</v>
      </c>
      <c r="AF95">
        <v>0</v>
      </c>
      <c r="AG95">
        <v>0</v>
      </c>
      <c r="AH95">
        <v>0</v>
      </c>
      <c r="AI95">
        <v>8.4</v>
      </c>
      <c r="AJ95" s="5" t="s">
        <v>84</v>
      </c>
    </row>
    <row r="96" spans="5:36" x14ac:dyDescent="0.25">
      <c r="E96" s="1">
        <v>29860</v>
      </c>
      <c r="F96">
        <v>0</v>
      </c>
      <c r="G96">
        <v>0</v>
      </c>
      <c r="H96">
        <v>0</v>
      </c>
      <c r="I96">
        <v>4.2</v>
      </c>
      <c r="J96">
        <v>2.8</v>
      </c>
      <c r="K96">
        <v>6.2</v>
      </c>
      <c r="L96">
        <v>0.4</v>
      </c>
      <c r="M96">
        <v>0</v>
      </c>
      <c r="N96">
        <v>2.8</v>
      </c>
      <c r="O96">
        <v>0</v>
      </c>
      <c r="P96">
        <v>1.6</v>
      </c>
      <c r="Q96">
        <v>0</v>
      </c>
      <c r="R96">
        <v>0</v>
      </c>
      <c r="S96">
        <v>4.5999999999999996</v>
      </c>
      <c r="T96">
        <v>12.2</v>
      </c>
      <c r="U96">
        <v>9.1999999999999993</v>
      </c>
      <c r="V96">
        <v>0</v>
      </c>
      <c r="W96">
        <v>0</v>
      </c>
      <c r="X96">
        <v>0.8</v>
      </c>
      <c r="Y96">
        <v>25</v>
      </c>
      <c r="Z96">
        <v>0.4</v>
      </c>
      <c r="AA96">
        <v>0</v>
      </c>
      <c r="AB96">
        <v>0</v>
      </c>
      <c r="AC96">
        <v>0</v>
      </c>
      <c r="AD96">
        <v>0</v>
      </c>
      <c r="AE96">
        <v>0</v>
      </c>
      <c r="AF96">
        <v>0</v>
      </c>
      <c r="AG96">
        <v>19.2</v>
      </c>
      <c r="AH96">
        <v>0</v>
      </c>
      <c r="AI96">
        <v>1.4</v>
      </c>
      <c r="AJ96">
        <v>1.6</v>
      </c>
    </row>
    <row r="97" spans="5:36" x14ac:dyDescent="0.25">
      <c r="E97" s="1">
        <v>29891</v>
      </c>
      <c r="F97">
        <v>0</v>
      </c>
      <c r="G97">
        <v>0</v>
      </c>
      <c r="H97">
        <v>0</v>
      </c>
      <c r="I97">
        <v>0</v>
      </c>
      <c r="J97">
        <v>0</v>
      </c>
      <c r="K97">
        <v>0</v>
      </c>
      <c r="L97">
        <v>0</v>
      </c>
      <c r="M97">
        <v>0</v>
      </c>
      <c r="N97">
        <v>19.399999999999999</v>
      </c>
      <c r="O97">
        <v>25.8</v>
      </c>
      <c r="P97">
        <v>0</v>
      </c>
      <c r="Q97">
        <v>1.6</v>
      </c>
      <c r="R97">
        <v>0</v>
      </c>
      <c r="S97">
        <v>2.8</v>
      </c>
      <c r="T97">
        <v>10.199999999999999</v>
      </c>
      <c r="U97">
        <v>7.8</v>
      </c>
      <c r="V97">
        <v>0</v>
      </c>
      <c r="W97">
        <v>0</v>
      </c>
      <c r="X97">
        <v>14.4</v>
      </c>
      <c r="Y97">
        <v>0</v>
      </c>
      <c r="Z97">
        <v>0</v>
      </c>
      <c r="AA97">
        <v>0</v>
      </c>
      <c r="AB97">
        <v>0</v>
      </c>
      <c r="AC97">
        <v>0</v>
      </c>
      <c r="AD97">
        <v>0</v>
      </c>
      <c r="AE97">
        <v>0</v>
      </c>
      <c r="AF97">
        <v>0</v>
      </c>
      <c r="AG97">
        <v>0</v>
      </c>
      <c r="AH97">
        <v>0</v>
      </c>
      <c r="AI97">
        <v>7.4</v>
      </c>
      <c r="AJ97" s="5" t="s">
        <v>84</v>
      </c>
    </row>
    <row r="98" spans="5:36" x14ac:dyDescent="0.25">
      <c r="E98" s="7">
        <v>29921</v>
      </c>
      <c r="F98" s="6">
        <v>0</v>
      </c>
      <c r="G98" s="6">
        <v>17.600000000000001</v>
      </c>
      <c r="H98" s="6">
        <v>0</v>
      </c>
      <c r="I98" s="6">
        <v>0</v>
      </c>
      <c r="J98" s="6">
        <v>0</v>
      </c>
      <c r="K98" s="6">
        <v>21.4</v>
      </c>
      <c r="L98" s="6">
        <v>0.4</v>
      </c>
      <c r="M98" s="6">
        <v>0.4</v>
      </c>
      <c r="N98" s="6">
        <v>5.8</v>
      </c>
      <c r="O98" s="6">
        <v>30.2</v>
      </c>
      <c r="P98" s="6">
        <v>0</v>
      </c>
      <c r="Q98" s="6">
        <v>15.2</v>
      </c>
      <c r="R98" s="6">
        <v>0</v>
      </c>
      <c r="S98" s="6">
        <v>10.6</v>
      </c>
      <c r="T98" s="6">
        <v>0</v>
      </c>
      <c r="U98" s="6">
        <v>2.2000000000000002</v>
      </c>
      <c r="V98" s="6">
        <v>0</v>
      </c>
      <c r="W98" s="6">
        <v>0</v>
      </c>
      <c r="X98" s="6">
        <v>0</v>
      </c>
      <c r="Y98" s="6">
        <v>0</v>
      </c>
      <c r="Z98" s="6">
        <v>0</v>
      </c>
      <c r="AA98" s="6">
        <v>0</v>
      </c>
      <c r="AB98" s="6">
        <v>6.2</v>
      </c>
      <c r="AC98" s="6">
        <v>0</v>
      </c>
      <c r="AD98" s="6">
        <v>0</v>
      </c>
      <c r="AE98" s="6">
        <v>0</v>
      </c>
      <c r="AF98" s="6">
        <v>8.6</v>
      </c>
      <c r="AG98" s="6">
        <v>0</v>
      </c>
      <c r="AH98" s="6">
        <v>0</v>
      </c>
      <c r="AI98" s="6">
        <v>10</v>
      </c>
      <c r="AJ98" s="6">
        <v>0</v>
      </c>
    </row>
    <row r="99" spans="5:36" x14ac:dyDescent="0.25">
      <c r="E99" s="3">
        <v>29952</v>
      </c>
      <c r="F99" s="2">
        <v>0</v>
      </c>
      <c r="G99" s="2">
        <v>2.6</v>
      </c>
      <c r="H99" s="2">
        <v>0</v>
      </c>
      <c r="I99" s="2">
        <v>3.6</v>
      </c>
      <c r="J99" s="2">
        <v>0</v>
      </c>
      <c r="K99" s="2">
        <v>0</v>
      </c>
      <c r="L99" s="2">
        <v>0</v>
      </c>
      <c r="M99" s="2">
        <v>0</v>
      </c>
      <c r="N99" s="2">
        <v>0</v>
      </c>
      <c r="O99" s="2">
        <v>0</v>
      </c>
      <c r="P99" s="2">
        <v>0</v>
      </c>
      <c r="Q99" s="2">
        <v>0</v>
      </c>
      <c r="R99" s="2">
        <v>0</v>
      </c>
      <c r="S99" s="2">
        <v>0</v>
      </c>
      <c r="T99" s="2">
        <v>0</v>
      </c>
      <c r="U99" s="2">
        <v>0</v>
      </c>
      <c r="V99" s="2">
        <v>4.2</v>
      </c>
      <c r="W99" s="2">
        <v>0.4</v>
      </c>
      <c r="X99" s="2">
        <v>0</v>
      </c>
      <c r="Y99" s="2">
        <v>0</v>
      </c>
      <c r="Z99" s="2">
        <v>0</v>
      </c>
      <c r="AA99" s="2">
        <v>0</v>
      </c>
      <c r="AB99" s="2">
        <v>0.6</v>
      </c>
      <c r="AC99" s="2">
        <v>44.4</v>
      </c>
      <c r="AD99" s="2">
        <v>0</v>
      </c>
      <c r="AE99" s="2">
        <v>0</v>
      </c>
      <c r="AF99" s="2">
        <v>0</v>
      </c>
      <c r="AG99" s="2">
        <v>0</v>
      </c>
      <c r="AH99" s="2">
        <v>0</v>
      </c>
      <c r="AI99" s="2">
        <v>0.4</v>
      </c>
      <c r="AJ99" s="2">
        <v>0</v>
      </c>
    </row>
    <row r="100" spans="5:36" x14ac:dyDescent="0.25">
      <c r="E100" s="1">
        <v>29983</v>
      </c>
      <c r="F100">
        <v>0</v>
      </c>
      <c r="G100">
        <v>4.8</v>
      </c>
      <c r="H100">
        <v>0</v>
      </c>
      <c r="I100">
        <v>0.8</v>
      </c>
      <c r="J100">
        <v>44.6</v>
      </c>
      <c r="K100">
        <v>0</v>
      </c>
      <c r="L100">
        <v>6</v>
      </c>
      <c r="M100">
        <v>0</v>
      </c>
      <c r="N100">
        <v>0</v>
      </c>
      <c r="O100">
        <v>19.8</v>
      </c>
      <c r="P100">
        <v>0</v>
      </c>
      <c r="Q100">
        <v>0</v>
      </c>
      <c r="R100">
        <v>0</v>
      </c>
      <c r="S100">
        <v>8</v>
      </c>
      <c r="T100">
        <v>0</v>
      </c>
      <c r="U100">
        <v>0</v>
      </c>
      <c r="V100">
        <v>0</v>
      </c>
      <c r="W100">
        <v>15.2</v>
      </c>
      <c r="X100">
        <v>0</v>
      </c>
      <c r="Y100">
        <v>0</v>
      </c>
      <c r="Z100">
        <v>0</v>
      </c>
      <c r="AA100">
        <v>4.8</v>
      </c>
      <c r="AB100">
        <v>14.8</v>
      </c>
      <c r="AC100">
        <v>16.2</v>
      </c>
      <c r="AD100">
        <v>20.6</v>
      </c>
      <c r="AE100">
        <v>0</v>
      </c>
      <c r="AF100">
        <v>0</v>
      </c>
      <c r="AG100">
        <v>0</v>
      </c>
      <c r="AH100" s="54" t="s">
        <v>84</v>
      </c>
      <c r="AI100" s="54"/>
      <c r="AJ100" s="54"/>
    </row>
    <row r="101" spans="5:36" x14ac:dyDescent="0.25">
      <c r="E101" s="1">
        <v>30011</v>
      </c>
      <c r="F101">
        <v>0</v>
      </c>
      <c r="G101">
        <v>0</v>
      </c>
      <c r="H101">
        <v>0</v>
      </c>
      <c r="I101">
        <v>0</v>
      </c>
      <c r="J101">
        <v>0</v>
      </c>
      <c r="K101">
        <v>0</v>
      </c>
      <c r="L101">
        <v>0</v>
      </c>
      <c r="M101">
        <v>0</v>
      </c>
      <c r="N101">
        <v>0</v>
      </c>
      <c r="O101">
        <v>6.2</v>
      </c>
      <c r="P101">
        <v>12.8</v>
      </c>
      <c r="Q101">
        <v>2.4</v>
      </c>
      <c r="R101">
        <v>11.4</v>
      </c>
      <c r="S101">
        <v>0</v>
      </c>
      <c r="T101">
        <v>10.6</v>
      </c>
      <c r="U101">
        <v>0.2</v>
      </c>
      <c r="V101">
        <v>0</v>
      </c>
      <c r="W101">
        <v>4.2</v>
      </c>
      <c r="X101">
        <v>34.200000000000003</v>
      </c>
      <c r="Y101">
        <v>0</v>
      </c>
      <c r="Z101">
        <v>0</v>
      </c>
      <c r="AA101">
        <v>4.2</v>
      </c>
      <c r="AB101">
        <v>0</v>
      </c>
      <c r="AC101">
        <v>16</v>
      </c>
      <c r="AD101">
        <v>0</v>
      </c>
      <c r="AE101">
        <v>13.2</v>
      </c>
      <c r="AF101">
        <v>0.4</v>
      </c>
      <c r="AG101">
        <v>0</v>
      </c>
      <c r="AH101">
        <v>2</v>
      </c>
      <c r="AI101">
        <v>16.399999999999999</v>
      </c>
      <c r="AJ101">
        <v>16</v>
      </c>
    </row>
    <row r="102" spans="5:36" x14ac:dyDescent="0.25">
      <c r="E102" s="1">
        <v>30042</v>
      </c>
      <c r="F102">
        <v>3.2</v>
      </c>
      <c r="G102">
        <v>0</v>
      </c>
      <c r="H102">
        <v>0</v>
      </c>
      <c r="I102">
        <v>0</v>
      </c>
      <c r="J102">
        <v>16.2</v>
      </c>
      <c r="K102">
        <v>0</v>
      </c>
      <c r="L102">
        <v>0</v>
      </c>
      <c r="M102">
        <v>2.4</v>
      </c>
      <c r="N102">
        <v>0</v>
      </c>
      <c r="O102">
        <v>0</v>
      </c>
      <c r="P102">
        <v>0</v>
      </c>
      <c r="Q102">
        <v>0</v>
      </c>
      <c r="R102">
        <v>0</v>
      </c>
      <c r="S102">
        <v>0</v>
      </c>
      <c r="T102">
        <v>4</v>
      </c>
      <c r="U102">
        <v>0</v>
      </c>
      <c r="V102">
        <v>0</v>
      </c>
      <c r="W102">
        <v>0</v>
      </c>
      <c r="X102">
        <v>0</v>
      </c>
      <c r="Y102">
        <v>0</v>
      </c>
      <c r="Z102">
        <v>0</v>
      </c>
      <c r="AA102">
        <v>0</v>
      </c>
      <c r="AB102">
        <v>0</v>
      </c>
      <c r="AC102">
        <v>0</v>
      </c>
      <c r="AD102">
        <v>0</v>
      </c>
      <c r="AE102">
        <v>0</v>
      </c>
      <c r="AF102">
        <v>0</v>
      </c>
      <c r="AG102">
        <v>0</v>
      </c>
      <c r="AH102">
        <v>15.2</v>
      </c>
      <c r="AI102">
        <v>0</v>
      </c>
      <c r="AJ102" s="5" t="s">
        <v>84</v>
      </c>
    </row>
    <row r="103" spans="5:36" x14ac:dyDescent="0.25">
      <c r="E103" s="1">
        <v>30072</v>
      </c>
      <c r="F103">
        <v>2</v>
      </c>
      <c r="G103">
        <v>0</v>
      </c>
      <c r="H103">
        <v>0</v>
      </c>
      <c r="I103">
        <v>2.2000000000000002</v>
      </c>
      <c r="J103">
        <v>0.4</v>
      </c>
      <c r="K103">
        <v>0</v>
      </c>
      <c r="L103">
        <v>0</v>
      </c>
      <c r="M103">
        <v>0</v>
      </c>
      <c r="N103">
        <v>0</v>
      </c>
      <c r="O103">
        <v>2</v>
      </c>
      <c r="P103">
        <v>0</v>
      </c>
      <c r="Q103">
        <v>0</v>
      </c>
      <c r="R103">
        <v>0</v>
      </c>
      <c r="S103">
        <v>0</v>
      </c>
      <c r="T103">
        <v>0</v>
      </c>
      <c r="U103">
        <v>0</v>
      </c>
      <c r="V103">
        <v>0</v>
      </c>
      <c r="W103">
        <v>0</v>
      </c>
      <c r="X103">
        <v>0</v>
      </c>
      <c r="Y103">
        <v>7.2</v>
      </c>
      <c r="Z103">
        <v>0</v>
      </c>
      <c r="AA103">
        <v>0</v>
      </c>
      <c r="AB103">
        <v>0</v>
      </c>
      <c r="AC103">
        <v>27.4</v>
      </c>
      <c r="AD103">
        <v>38.6</v>
      </c>
      <c r="AE103">
        <v>0</v>
      </c>
      <c r="AF103">
        <v>0.2</v>
      </c>
      <c r="AG103">
        <v>0</v>
      </c>
      <c r="AH103">
        <v>0</v>
      </c>
      <c r="AI103">
        <v>0</v>
      </c>
      <c r="AJ103">
        <v>0</v>
      </c>
    </row>
    <row r="104" spans="5:36" x14ac:dyDescent="0.25">
      <c r="E104" s="1">
        <v>30103</v>
      </c>
      <c r="F104">
        <v>0</v>
      </c>
      <c r="G104">
        <v>0</v>
      </c>
      <c r="H104">
        <v>0</v>
      </c>
      <c r="I104">
        <v>0</v>
      </c>
      <c r="J104">
        <v>0</v>
      </c>
      <c r="K104">
        <v>3.6</v>
      </c>
      <c r="L104">
        <v>0</v>
      </c>
      <c r="M104">
        <v>0</v>
      </c>
      <c r="N104">
        <v>0</v>
      </c>
      <c r="O104">
        <v>0</v>
      </c>
      <c r="P104">
        <v>2</v>
      </c>
      <c r="Q104">
        <v>0</v>
      </c>
      <c r="R104">
        <v>13.6</v>
      </c>
      <c r="S104">
        <v>0</v>
      </c>
      <c r="T104">
        <v>12.2</v>
      </c>
      <c r="U104">
        <v>8.4</v>
      </c>
      <c r="V104">
        <v>0</v>
      </c>
      <c r="W104">
        <v>0</v>
      </c>
      <c r="X104">
        <v>0</v>
      </c>
      <c r="Y104">
        <v>4.5999999999999996</v>
      </c>
      <c r="Z104">
        <v>0</v>
      </c>
      <c r="AA104">
        <v>6</v>
      </c>
      <c r="AB104">
        <v>0</v>
      </c>
      <c r="AC104">
        <v>17.2</v>
      </c>
      <c r="AD104">
        <v>6.8</v>
      </c>
      <c r="AE104">
        <v>63</v>
      </c>
      <c r="AF104">
        <v>3.2</v>
      </c>
      <c r="AG104">
        <v>0</v>
      </c>
      <c r="AH104">
        <v>14.8</v>
      </c>
      <c r="AI104">
        <v>21.2</v>
      </c>
      <c r="AJ104" s="5" t="s">
        <v>84</v>
      </c>
    </row>
    <row r="105" spans="5:36" x14ac:dyDescent="0.25">
      <c r="E105" s="1">
        <v>30133</v>
      </c>
      <c r="F105">
        <v>5.6</v>
      </c>
      <c r="G105">
        <v>0</v>
      </c>
      <c r="H105">
        <v>0</v>
      </c>
      <c r="I105">
        <v>0</v>
      </c>
      <c r="J105">
        <v>0</v>
      </c>
      <c r="K105">
        <v>0</v>
      </c>
      <c r="L105">
        <v>0</v>
      </c>
      <c r="M105">
        <v>0</v>
      </c>
      <c r="N105">
        <v>6.6</v>
      </c>
      <c r="O105">
        <v>59</v>
      </c>
      <c r="P105">
        <v>29.6</v>
      </c>
      <c r="Q105">
        <v>2.4</v>
      </c>
      <c r="R105">
        <v>12.2</v>
      </c>
      <c r="S105">
        <v>0</v>
      </c>
      <c r="T105">
        <v>0</v>
      </c>
      <c r="U105">
        <v>0</v>
      </c>
      <c r="V105">
        <v>0</v>
      </c>
      <c r="W105">
        <v>28.2</v>
      </c>
      <c r="X105">
        <v>0</v>
      </c>
      <c r="Y105">
        <v>0</v>
      </c>
      <c r="Z105">
        <v>0</v>
      </c>
      <c r="AA105">
        <v>0</v>
      </c>
      <c r="AB105">
        <v>0</v>
      </c>
      <c r="AC105">
        <v>0</v>
      </c>
      <c r="AD105">
        <v>0</v>
      </c>
      <c r="AE105">
        <v>0</v>
      </c>
      <c r="AF105">
        <v>0</v>
      </c>
      <c r="AG105">
        <v>0</v>
      </c>
      <c r="AH105">
        <v>4.4000000000000004</v>
      </c>
      <c r="AI105">
        <v>0</v>
      </c>
      <c r="AJ105">
        <v>0</v>
      </c>
    </row>
    <row r="106" spans="5:36" x14ac:dyDescent="0.25">
      <c r="E106" s="1">
        <v>30164</v>
      </c>
      <c r="F106">
        <v>0</v>
      </c>
      <c r="G106">
        <v>0</v>
      </c>
      <c r="H106">
        <v>0</v>
      </c>
      <c r="I106">
        <v>0</v>
      </c>
      <c r="J106">
        <v>23.2</v>
      </c>
      <c r="K106">
        <v>0</v>
      </c>
      <c r="L106">
        <v>0</v>
      </c>
      <c r="M106">
        <v>0</v>
      </c>
      <c r="N106">
        <v>0</v>
      </c>
      <c r="O106">
        <v>13</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4.2</v>
      </c>
      <c r="AJ106">
        <v>0</v>
      </c>
    </row>
    <row r="107" spans="5:36" x14ac:dyDescent="0.25">
      <c r="E107" s="1">
        <v>30195</v>
      </c>
      <c r="F107">
        <v>0</v>
      </c>
      <c r="G107">
        <v>0</v>
      </c>
      <c r="H107">
        <v>0</v>
      </c>
      <c r="I107">
        <v>0</v>
      </c>
      <c r="J107">
        <v>8.4</v>
      </c>
      <c r="K107">
        <v>0</v>
      </c>
      <c r="L107">
        <v>0</v>
      </c>
      <c r="M107">
        <v>0</v>
      </c>
      <c r="N107">
        <v>0</v>
      </c>
      <c r="O107">
        <v>0</v>
      </c>
      <c r="P107">
        <v>0</v>
      </c>
      <c r="Q107">
        <v>4.2</v>
      </c>
      <c r="R107">
        <v>0</v>
      </c>
      <c r="S107">
        <v>0</v>
      </c>
      <c r="T107">
        <v>0</v>
      </c>
      <c r="U107">
        <v>0</v>
      </c>
      <c r="V107">
        <v>0</v>
      </c>
      <c r="W107">
        <v>0</v>
      </c>
      <c r="X107">
        <v>0</v>
      </c>
      <c r="Y107">
        <v>0</v>
      </c>
      <c r="Z107">
        <v>0</v>
      </c>
      <c r="AA107">
        <v>0</v>
      </c>
      <c r="AB107">
        <v>0</v>
      </c>
      <c r="AC107">
        <v>0</v>
      </c>
      <c r="AD107">
        <v>0</v>
      </c>
      <c r="AE107">
        <v>0</v>
      </c>
      <c r="AF107">
        <v>0</v>
      </c>
      <c r="AG107">
        <v>0</v>
      </c>
      <c r="AH107">
        <v>0</v>
      </c>
      <c r="AI107">
        <v>37</v>
      </c>
      <c r="AJ107" s="5" t="s">
        <v>84</v>
      </c>
    </row>
    <row r="108" spans="5:36" x14ac:dyDescent="0.25">
      <c r="E108" s="1">
        <v>30225</v>
      </c>
      <c r="F108">
        <v>0</v>
      </c>
      <c r="G108">
        <v>25.4</v>
      </c>
      <c r="H108">
        <v>0</v>
      </c>
      <c r="I108">
        <v>0.6</v>
      </c>
      <c r="J108">
        <v>0</v>
      </c>
      <c r="K108">
        <v>2</v>
      </c>
      <c r="L108">
        <v>0</v>
      </c>
      <c r="M108">
        <v>13.2</v>
      </c>
      <c r="N108">
        <v>0</v>
      </c>
      <c r="O108">
        <v>15.2</v>
      </c>
      <c r="P108">
        <v>0</v>
      </c>
      <c r="Q108">
        <v>0</v>
      </c>
      <c r="R108">
        <v>0</v>
      </c>
      <c r="S108">
        <v>0</v>
      </c>
      <c r="T108">
        <v>4.2</v>
      </c>
      <c r="U108">
        <v>0</v>
      </c>
      <c r="V108">
        <v>0</v>
      </c>
      <c r="W108">
        <v>26.4</v>
      </c>
      <c r="X108">
        <v>0</v>
      </c>
      <c r="Y108">
        <v>8.4</v>
      </c>
      <c r="Z108">
        <v>0.4</v>
      </c>
      <c r="AA108">
        <v>0</v>
      </c>
      <c r="AB108">
        <v>2.8</v>
      </c>
      <c r="AC108">
        <v>0</v>
      </c>
      <c r="AD108">
        <v>0</v>
      </c>
      <c r="AE108">
        <v>0</v>
      </c>
      <c r="AF108">
        <v>13.2</v>
      </c>
      <c r="AG108">
        <v>12.4</v>
      </c>
      <c r="AH108">
        <v>0.2</v>
      </c>
      <c r="AI108">
        <v>0</v>
      </c>
      <c r="AJ108">
        <v>0</v>
      </c>
    </row>
    <row r="109" spans="5:36" x14ac:dyDescent="0.25">
      <c r="E109" s="1">
        <v>30256</v>
      </c>
      <c r="F109">
        <v>0</v>
      </c>
      <c r="G109">
        <v>0</v>
      </c>
      <c r="H109">
        <v>12.4</v>
      </c>
      <c r="I109">
        <v>0</v>
      </c>
      <c r="J109">
        <v>2.4</v>
      </c>
      <c r="K109">
        <v>0</v>
      </c>
      <c r="L109">
        <v>6</v>
      </c>
      <c r="M109">
        <v>0</v>
      </c>
      <c r="N109">
        <v>0</v>
      </c>
      <c r="O109">
        <v>2.4</v>
      </c>
      <c r="P109">
        <v>0</v>
      </c>
      <c r="Q109">
        <v>0</v>
      </c>
      <c r="R109">
        <v>8.6</v>
      </c>
      <c r="S109">
        <v>25.2</v>
      </c>
      <c r="T109">
        <v>43.6</v>
      </c>
      <c r="U109">
        <v>0</v>
      </c>
      <c r="V109">
        <v>0</v>
      </c>
      <c r="W109">
        <v>4.8</v>
      </c>
      <c r="X109">
        <v>0</v>
      </c>
      <c r="Y109">
        <v>0</v>
      </c>
      <c r="Z109">
        <v>5.2</v>
      </c>
      <c r="AA109">
        <v>8.4</v>
      </c>
      <c r="AB109">
        <v>13.2</v>
      </c>
      <c r="AC109">
        <v>4</v>
      </c>
      <c r="AD109">
        <v>0</v>
      </c>
      <c r="AE109">
        <v>0</v>
      </c>
      <c r="AF109">
        <v>12.2</v>
      </c>
      <c r="AG109">
        <v>0.4</v>
      </c>
      <c r="AH109">
        <v>23.8</v>
      </c>
      <c r="AI109">
        <v>0</v>
      </c>
      <c r="AJ109" s="5" t="s">
        <v>84</v>
      </c>
    </row>
    <row r="110" spans="5:36" x14ac:dyDescent="0.25">
      <c r="E110" s="7">
        <v>30286</v>
      </c>
      <c r="F110" s="6">
        <v>0</v>
      </c>
      <c r="G110" s="6">
        <v>12.8</v>
      </c>
      <c r="H110" s="6">
        <v>0</v>
      </c>
      <c r="I110" s="6">
        <v>4.2</v>
      </c>
      <c r="J110" s="6">
        <v>0</v>
      </c>
      <c r="K110" s="6">
        <v>0</v>
      </c>
      <c r="L110" s="6">
        <v>0</v>
      </c>
      <c r="M110" s="6">
        <v>0</v>
      </c>
      <c r="N110" s="6">
        <v>2.4</v>
      </c>
      <c r="O110" s="6">
        <v>0</v>
      </c>
      <c r="P110" s="6">
        <v>0</v>
      </c>
      <c r="Q110" s="6">
        <v>46</v>
      </c>
      <c r="R110" s="6">
        <v>6.2</v>
      </c>
      <c r="S110" s="6">
        <v>0</v>
      </c>
      <c r="T110" s="6">
        <v>0</v>
      </c>
      <c r="U110" s="6">
        <v>2.6</v>
      </c>
      <c r="V110" s="6">
        <v>0</v>
      </c>
      <c r="W110" s="6">
        <v>13.4</v>
      </c>
      <c r="X110" s="6">
        <v>18.600000000000001</v>
      </c>
      <c r="Y110" s="6">
        <v>19.2</v>
      </c>
      <c r="Z110" s="6">
        <v>16.399999999999999</v>
      </c>
      <c r="AA110" s="6">
        <v>9.1999999999999993</v>
      </c>
      <c r="AB110" s="6">
        <v>6</v>
      </c>
      <c r="AC110" s="6">
        <v>0</v>
      </c>
      <c r="AD110" s="6">
        <v>0</v>
      </c>
      <c r="AE110" s="6">
        <v>0</v>
      </c>
      <c r="AF110" s="6">
        <v>0</v>
      </c>
      <c r="AG110" s="6">
        <v>6.8</v>
      </c>
      <c r="AH110" s="6">
        <v>8.6</v>
      </c>
      <c r="AI110" s="6">
        <v>0</v>
      </c>
      <c r="AJ110" s="6">
        <v>0.4</v>
      </c>
    </row>
    <row r="111" spans="5:36" x14ac:dyDescent="0.25">
      <c r="E111" s="3">
        <v>30317</v>
      </c>
      <c r="F111" s="2">
        <v>15.2</v>
      </c>
      <c r="G111" s="2">
        <v>0</v>
      </c>
      <c r="H111" s="2">
        <v>0</v>
      </c>
      <c r="I111" s="2">
        <v>0</v>
      </c>
      <c r="J111" s="2">
        <v>8.6</v>
      </c>
      <c r="K111" s="2">
        <v>0</v>
      </c>
      <c r="L111" s="2">
        <v>7</v>
      </c>
      <c r="M111" s="2">
        <v>0</v>
      </c>
      <c r="N111" s="2">
        <v>8.1999999999999993</v>
      </c>
      <c r="O111" s="2">
        <v>0</v>
      </c>
      <c r="P111" s="2">
        <v>0</v>
      </c>
      <c r="Q111" s="2">
        <v>6.2</v>
      </c>
      <c r="R111" s="2">
        <v>0.2</v>
      </c>
      <c r="S111" s="2">
        <v>0.4</v>
      </c>
      <c r="T111" s="2">
        <v>0.2</v>
      </c>
      <c r="U111" s="2">
        <v>7.2</v>
      </c>
      <c r="V111" s="2">
        <v>13.4</v>
      </c>
      <c r="W111" s="2">
        <v>0</v>
      </c>
      <c r="X111" s="2">
        <v>0</v>
      </c>
      <c r="Y111" s="2">
        <v>0</v>
      </c>
      <c r="Z111" s="2">
        <v>4.2</v>
      </c>
      <c r="AA111" s="2">
        <v>0</v>
      </c>
      <c r="AB111" s="2">
        <v>6</v>
      </c>
      <c r="AC111" s="2">
        <v>0.6</v>
      </c>
      <c r="AD111" s="2">
        <v>0.2</v>
      </c>
      <c r="AE111" s="2">
        <v>20.399999999999999</v>
      </c>
      <c r="AF111" s="2">
        <v>0</v>
      </c>
      <c r="AG111" s="2">
        <v>0</v>
      </c>
      <c r="AH111" s="2">
        <v>0</v>
      </c>
      <c r="AI111" s="2">
        <v>18</v>
      </c>
      <c r="AJ111" s="2">
        <v>0.6</v>
      </c>
    </row>
    <row r="112" spans="5:36" x14ac:dyDescent="0.25">
      <c r="E112" s="1">
        <v>30348</v>
      </c>
      <c r="F112">
        <v>9</v>
      </c>
      <c r="G112">
        <v>0</v>
      </c>
      <c r="H112">
        <v>0</v>
      </c>
      <c r="I112">
        <v>0</v>
      </c>
      <c r="J112">
        <v>0</v>
      </c>
      <c r="K112">
        <v>0</v>
      </c>
      <c r="L112">
        <v>8.1999999999999993</v>
      </c>
      <c r="M112">
        <v>0</v>
      </c>
      <c r="N112">
        <v>20.399999999999999</v>
      </c>
      <c r="O112">
        <v>0</v>
      </c>
      <c r="P112">
        <v>0</v>
      </c>
      <c r="Q112">
        <v>12</v>
      </c>
      <c r="R112">
        <v>18.2</v>
      </c>
      <c r="S112">
        <v>0</v>
      </c>
      <c r="T112">
        <v>0</v>
      </c>
      <c r="U112">
        <v>8.1999999999999993</v>
      </c>
      <c r="V112">
        <v>0</v>
      </c>
      <c r="W112">
        <v>0</v>
      </c>
      <c r="X112">
        <v>0.6</v>
      </c>
      <c r="Y112">
        <v>12.2</v>
      </c>
      <c r="Z112">
        <v>0.2</v>
      </c>
      <c r="AA112">
        <v>6.8</v>
      </c>
      <c r="AB112">
        <v>0</v>
      </c>
      <c r="AC112">
        <v>2.8</v>
      </c>
      <c r="AD112">
        <v>0</v>
      </c>
      <c r="AE112">
        <v>7.2</v>
      </c>
      <c r="AF112">
        <v>14.4</v>
      </c>
      <c r="AG112">
        <v>0</v>
      </c>
      <c r="AH112" s="54" t="s">
        <v>84</v>
      </c>
      <c r="AI112" s="54"/>
      <c r="AJ112" s="54"/>
    </row>
    <row r="113" spans="5:36" x14ac:dyDescent="0.25">
      <c r="E113" s="1">
        <v>30376</v>
      </c>
      <c r="F113">
        <v>25.2</v>
      </c>
      <c r="G113">
        <v>0.2</v>
      </c>
      <c r="H113">
        <v>13.6</v>
      </c>
      <c r="I113">
        <v>1.2</v>
      </c>
      <c r="J113">
        <v>0</v>
      </c>
      <c r="K113">
        <v>18.2</v>
      </c>
      <c r="L113">
        <v>0</v>
      </c>
      <c r="M113">
        <v>0</v>
      </c>
      <c r="N113">
        <v>0</v>
      </c>
      <c r="O113">
        <v>0.6</v>
      </c>
      <c r="P113">
        <v>0</v>
      </c>
      <c r="Q113">
        <v>4.8</v>
      </c>
      <c r="R113">
        <v>0</v>
      </c>
      <c r="S113">
        <v>0</v>
      </c>
      <c r="T113">
        <v>0</v>
      </c>
      <c r="U113">
        <v>1.6</v>
      </c>
      <c r="V113">
        <v>0</v>
      </c>
      <c r="W113">
        <v>12.2</v>
      </c>
      <c r="X113">
        <v>15</v>
      </c>
      <c r="Y113">
        <v>0</v>
      </c>
      <c r="Z113">
        <v>0</v>
      </c>
      <c r="AA113">
        <v>0</v>
      </c>
      <c r="AB113">
        <v>0</v>
      </c>
      <c r="AC113">
        <v>10.199999999999999</v>
      </c>
      <c r="AD113">
        <v>4.5999999999999996</v>
      </c>
      <c r="AE113">
        <v>0.2</v>
      </c>
      <c r="AF113">
        <v>0</v>
      </c>
      <c r="AG113">
        <v>6.6</v>
      </c>
      <c r="AH113">
        <v>0</v>
      </c>
      <c r="AI113">
        <v>0</v>
      </c>
      <c r="AJ113">
        <v>0</v>
      </c>
    </row>
    <row r="114" spans="5:36" x14ac:dyDescent="0.25">
      <c r="E114" s="1">
        <v>30407</v>
      </c>
      <c r="F114">
        <v>0</v>
      </c>
      <c r="G114">
        <v>0</v>
      </c>
      <c r="H114">
        <v>0</v>
      </c>
      <c r="I114">
        <v>25.8</v>
      </c>
      <c r="J114">
        <v>37.4</v>
      </c>
      <c r="K114">
        <v>13.2</v>
      </c>
      <c r="L114">
        <v>0</v>
      </c>
      <c r="M114">
        <v>0</v>
      </c>
      <c r="N114">
        <v>0</v>
      </c>
      <c r="O114">
        <v>0</v>
      </c>
      <c r="P114">
        <v>0</v>
      </c>
      <c r="Q114">
        <v>0</v>
      </c>
      <c r="R114">
        <v>0</v>
      </c>
      <c r="S114">
        <v>6.2</v>
      </c>
      <c r="T114">
        <v>1.2</v>
      </c>
      <c r="U114">
        <v>0</v>
      </c>
      <c r="V114">
        <v>0</v>
      </c>
      <c r="W114">
        <v>0</v>
      </c>
      <c r="X114">
        <v>33.6</v>
      </c>
      <c r="Y114">
        <v>0</v>
      </c>
      <c r="Z114">
        <v>0</v>
      </c>
      <c r="AA114">
        <v>0</v>
      </c>
      <c r="AB114">
        <v>19.600000000000001</v>
      </c>
      <c r="AC114">
        <v>9.1999999999999993</v>
      </c>
      <c r="AD114">
        <v>19.2</v>
      </c>
      <c r="AE114">
        <v>0</v>
      </c>
      <c r="AF114">
        <v>0</v>
      </c>
      <c r="AG114">
        <v>0</v>
      </c>
      <c r="AH114">
        <v>0</v>
      </c>
      <c r="AI114">
        <v>0</v>
      </c>
      <c r="AJ114" s="5" t="s">
        <v>84</v>
      </c>
    </row>
    <row r="115" spans="5:36" x14ac:dyDescent="0.25">
      <c r="E115" s="1">
        <v>30437</v>
      </c>
      <c r="F115">
        <v>0.2</v>
      </c>
      <c r="G115">
        <v>0</v>
      </c>
      <c r="H115">
        <v>0</v>
      </c>
      <c r="I115">
        <v>0</v>
      </c>
      <c r="J115">
        <v>0</v>
      </c>
      <c r="K115">
        <v>0</v>
      </c>
      <c r="L115">
        <v>2</v>
      </c>
      <c r="M115">
        <v>0</v>
      </c>
      <c r="N115">
        <v>0.4</v>
      </c>
      <c r="O115">
        <v>0</v>
      </c>
      <c r="P115">
        <v>0.6</v>
      </c>
      <c r="Q115">
        <v>0</v>
      </c>
      <c r="R115">
        <v>0.8</v>
      </c>
      <c r="S115">
        <v>13.2</v>
      </c>
      <c r="T115">
        <v>2.8</v>
      </c>
      <c r="U115">
        <v>0</v>
      </c>
      <c r="V115">
        <v>0</v>
      </c>
      <c r="W115">
        <v>0</v>
      </c>
      <c r="X115">
        <v>34.200000000000003</v>
      </c>
      <c r="Y115">
        <v>53.2</v>
      </c>
      <c r="Z115">
        <v>0</v>
      </c>
      <c r="AA115">
        <v>0</v>
      </c>
      <c r="AB115">
        <v>16</v>
      </c>
      <c r="AC115">
        <v>0.4</v>
      </c>
      <c r="AD115">
        <v>2.2000000000000002</v>
      </c>
      <c r="AE115">
        <v>0</v>
      </c>
      <c r="AF115">
        <v>0</v>
      </c>
      <c r="AG115">
        <v>54</v>
      </c>
      <c r="AH115">
        <v>13.2</v>
      </c>
      <c r="AI115">
        <v>37.6</v>
      </c>
      <c r="AJ115">
        <v>23.4</v>
      </c>
    </row>
    <row r="116" spans="5:36" x14ac:dyDescent="0.25">
      <c r="E116" s="1">
        <v>30468</v>
      </c>
      <c r="F116">
        <v>0</v>
      </c>
      <c r="G116">
        <v>8.1999999999999993</v>
      </c>
      <c r="H116">
        <v>12</v>
      </c>
      <c r="I116">
        <v>0</v>
      </c>
      <c r="J116">
        <v>22</v>
      </c>
      <c r="K116">
        <v>24</v>
      </c>
      <c r="L116">
        <v>14.8</v>
      </c>
      <c r="M116">
        <v>0</v>
      </c>
      <c r="N116">
        <v>42.2</v>
      </c>
      <c r="O116">
        <v>0</v>
      </c>
      <c r="P116">
        <v>22</v>
      </c>
      <c r="Q116">
        <v>50.2</v>
      </c>
      <c r="R116">
        <v>15.4</v>
      </c>
      <c r="S116">
        <v>0.2</v>
      </c>
      <c r="T116">
        <v>0</v>
      </c>
      <c r="U116">
        <v>0</v>
      </c>
      <c r="V116">
        <v>0</v>
      </c>
      <c r="W116">
        <v>0</v>
      </c>
      <c r="X116">
        <v>0</v>
      </c>
      <c r="Y116">
        <v>0</v>
      </c>
      <c r="Z116">
        <v>0</v>
      </c>
      <c r="AA116">
        <v>0</v>
      </c>
      <c r="AB116">
        <v>25.6</v>
      </c>
      <c r="AC116">
        <v>15.4</v>
      </c>
      <c r="AD116">
        <v>26</v>
      </c>
      <c r="AE116">
        <v>12.6</v>
      </c>
      <c r="AF116">
        <v>9</v>
      </c>
      <c r="AG116">
        <v>13.2</v>
      </c>
      <c r="AH116">
        <v>0</v>
      </c>
      <c r="AI116">
        <v>0</v>
      </c>
      <c r="AJ116" s="5" t="s">
        <v>84</v>
      </c>
    </row>
    <row r="117" spans="5:36" x14ac:dyDescent="0.25">
      <c r="E117" s="1">
        <v>30498</v>
      </c>
      <c r="F117">
        <v>0</v>
      </c>
      <c r="G117">
        <v>0</v>
      </c>
      <c r="H117">
        <v>6.2</v>
      </c>
      <c r="I117">
        <v>0</v>
      </c>
      <c r="J117">
        <v>0</v>
      </c>
      <c r="K117">
        <v>25.2</v>
      </c>
      <c r="L117">
        <v>17.600000000000001</v>
      </c>
      <c r="M117">
        <v>2.4</v>
      </c>
      <c r="N117">
        <v>8.1999999999999993</v>
      </c>
      <c r="O117">
        <v>0</v>
      </c>
      <c r="P117">
        <v>0</v>
      </c>
      <c r="Q117">
        <v>1.8</v>
      </c>
      <c r="R117">
        <v>0</v>
      </c>
      <c r="S117">
        <v>0</v>
      </c>
      <c r="T117">
        <v>0</v>
      </c>
      <c r="U117">
        <v>0</v>
      </c>
      <c r="V117">
        <v>0</v>
      </c>
      <c r="W117">
        <v>0</v>
      </c>
      <c r="X117">
        <v>5.6</v>
      </c>
      <c r="Y117">
        <v>0</v>
      </c>
      <c r="Z117">
        <v>0</v>
      </c>
      <c r="AA117">
        <v>0</v>
      </c>
      <c r="AB117">
        <v>0</v>
      </c>
      <c r="AC117">
        <v>0</v>
      </c>
      <c r="AD117">
        <v>0</v>
      </c>
      <c r="AE117">
        <v>1.2</v>
      </c>
      <c r="AF117">
        <v>0</v>
      </c>
      <c r="AG117">
        <v>0</v>
      </c>
      <c r="AH117">
        <v>0</v>
      </c>
      <c r="AI117">
        <v>0</v>
      </c>
      <c r="AJ117">
        <v>0</v>
      </c>
    </row>
    <row r="118" spans="5:36" x14ac:dyDescent="0.25">
      <c r="E118" s="1">
        <v>30529</v>
      </c>
      <c r="F118">
        <v>0</v>
      </c>
      <c r="G118">
        <v>0</v>
      </c>
      <c r="H118">
        <v>1.4</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row>
    <row r="119" spans="5:36" x14ac:dyDescent="0.25">
      <c r="E119" s="1">
        <v>30560</v>
      </c>
      <c r="F119">
        <v>0</v>
      </c>
      <c r="G119">
        <v>0.2</v>
      </c>
      <c r="H119">
        <v>0</v>
      </c>
      <c r="I119">
        <v>12.4</v>
      </c>
      <c r="J119">
        <v>11.2</v>
      </c>
      <c r="K119">
        <v>18.600000000000001</v>
      </c>
      <c r="L119">
        <v>2.2000000000000002</v>
      </c>
      <c r="M119">
        <v>16.2</v>
      </c>
      <c r="N119">
        <v>0</v>
      </c>
      <c r="O119">
        <v>0</v>
      </c>
      <c r="P119">
        <v>0.2</v>
      </c>
      <c r="Q119">
        <v>6.8</v>
      </c>
      <c r="R119">
        <v>2.6</v>
      </c>
      <c r="S119">
        <v>0</v>
      </c>
      <c r="T119">
        <v>0</v>
      </c>
      <c r="U119">
        <v>20</v>
      </c>
      <c r="V119">
        <v>25.2</v>
      </c>
      <c r="W119">
        <v>44.6</v>
      </c>
      <c r="X119">
        <v>4</v>
      </c>
      <c r="Y119">
        <v>0</v>
      </c>
      <c r="Z119">
        <v>0</v>
      </c>
      <c r="AA119">
        <v>6.2</v>
      </c>
      <c r="AB119">
        <v>25.8</v>
      </c>
      <c r="AC119">
        <v>1.6</v>
      </c>
      <c r="AD119">
        <v>0</v>
      </c>
      <c r="AE119">
        <v>0</v>
      </c>
      <c r="AF119">
        <v>0</v>
      </c>
      <c r="AG119">
        <v>0</v>
      </c>
      <c r="AH119">
        <v>0</v>
      </c>
      <c r="AI119">
        <v>3.8</v>
      </c>
      <c r="AJ119" s="5" t="s">
        <v>84</v>
      </c>
    </row>
    <row r="120" spans="5:36" x14ac:dyDescent="0.25">
      <c r="E120" s="1">
        <v>30590</v>
      </c>
      <c r="F120">
        <v>0</v>
      </c>
      <c r="G120">
        <v>0</v>
      </c>
      <c r="H120">
        <v>0</v>
      </c>
      <c r="I120">
        <v>0</v>
      </c>
      <c r="J120">
        <v>0</v>
      </c>
      <c r="K120">
        <v>0</v>
      </c>
      <c r="L120">
        <v>0</v>
      </c>
      <c r="M120">
        <v>0</v>
      </c>
      <c r="N120">
        <v>0</v>
      </c>
      <c r="O120">
        <v>1.2</v>
      </c>
      <c r="P120">
        <v>0</v>
      </c>
      <c r="Q120">
        <v>0</v>
      </c>
      <c r="R120">
        <v>0</v>
      </c>
      <c r="S120">
        <v>0</v>
      </c>
      <c r="T120">
        <v>9.6</v>
      </c>
      <c r="U120">
        <v>0</v>
      </c>
      <c r="V120">
        <v>0</v>
      </c>
      <c r="W120">
        <v>0</v>
      </c>
      <c r="X120">
        <v>36</v>
      </c>
      <c r="Y120">
        <v>0</v>
      </c>
      <c r="Z120">
        <v>6</v>
      </c>
      <c r="AA120">
        <v>0</v>
      </c>
      <c r="AB120">
        <v>0</v>
      </c>
      <c r="AC120">
        <v>0</v>
      </c>
      <c r="AD120">
        <v>0.8</v>
      </c>
      <c r="AE120">
        <v>0</v>
      </c>
      <c r="AF120">
        <v>0</v>
      </c>
      <c r="AG120">
        <v>0</v>
      </c>
      <c r="AH120">
        <v>4.2</v>
      </c>
      <c r="AI120">
        <v>0</v>
      </c>
      <c r="AJ120">
        <v>0</v>
      </c>
    </row>
    <row r="121" spans="5:36" x14ac:dyDescent="0.25">
      <c r="E121" s="1">
        <v>30621</v>
      </c>
      <c r="F121">
        <v>16.8</v>
      </c>
      <c r="G121">
        <v>11.2</v>
      </c>
      <c r="H121">
        <v>0</v>
      </c>
      <c r="I121">
        <v>1.2</v>
      </c>
      <c r="J121">
        <v>0</v>
      </c>
      <c r="K121">
        <v>0</v>
      </c>
      <c r="L121">
        <v>0</v>
      </c>
      <c r="M121">
        <v>0</v>
      </c>
      <c r="N121">
        <v>0</v>
      </c>
      <c r="O121">
        <v>0</v>
      </c>
      <c r="P121">
        <v>11.8</v>
      </c>
      <c r="Q121">
        <v>39.6</v>
      </c>
      <c r="R121">
        <v>1.2</v>
      </c>
      <c r="S121">
        <v>0</v>
      </c>
      <c r="T121">
        <v>0</v>
      </c>
      <c r="U121">
        <v>0</v>
      </c>
      <c r="V121">
        <v>0</v>
      </c>
      <c r="W121">
        <v>0</v>
      </c>
      <c r="X121">
        <v>0</v>
      </c>
      <c r="Y121">
        <v>0</v>
      </c>
      <c r="Z121">
        <v>0</v>
      </c>
      <c r="AA121">
        <v>0</v>
      </c>
      <c r="AB121">
        <v>6</v>
      </c>
      <c r="AC121">
        <v>0</v>
      </c>
      <c r="AD121">
        <v>0</v>
      </c>
      <c r="AE121">
        <v>0</v>
      </c>
      <c r="AF121">
        <v>0</v>
      </c>
      <c r="AG121">
        <v>0.4</v>
      </c>
      <c r="AH121">
        <v>0</v>
      </c>
      <c r="AI121">
        <v>0</v>
      </c>
      <c r="AJ121" s="5" t="s">
        <v>84</v>
      </c>
    </row>
    <row r="122" spans="5:36" x14ac:dyDescent="0.25">
      <c r="E122" s="1">
        <v>30651</v>
      </c>
      <c r="F122">
        <v>0</v>
      </c>
      <c r="G122">
        <v>8.1999999999999993</v>
      </c>
      <c r="H122">
        <v>0</v>
      </c>
      <c r="I122">
        <v>0</v>
      </c>
      <c r="J122">
        <v>0</v>
      </c>
      <c r="K122">
        <v>0</v>
      </c>
      <c r="L122">
        <v>2</v>
      </c>
      <c r="M122">
        <v>0</v>
      </c>
      <c r="N122">
        <v>0</v>
      </c>
      <c r="O122">
        <v>0.2</v>
      </c>
      <c r="P122">
        <v>0</v>
      </c>
      <c r="Q122">
        <v>0</v>
      </c>
      <c r="R122">
        <v>0</v>
      </c>
      <c r="S122">
        <v>2.2000000000000002</v>
      </c>
      <c r="T122">
        <v>8.1999999999999993</v>
      </c>
      <c r="U122">
        <v>0</v>
      </c>
      <c r="V122">
        <v>0</v>
      </c>
      <c r="W122">
        <v>13</v>
      </c>
      <c r="X122">
        <v>0</v>
      </c>
      <c r="Y122">
        <v>8.4</v>
      </c>
      <c r="Z122">
        <v>0</v>
      </c>
      <c r="AA122">
        <v>9.1999999999999993</v>
      </c>
      <c r="AB122">
        <v>15.2</v>
      </c>
      <c r="AC122">
        <v>0</v>
      </c>
      <c r="AD122">
        <v>0</v>
      </c>
      <c r="AE122">
        <v>4.4000000000000004</v>
      </c>
      <c r="AF122">
        <v>0</v>
      </c>
      <c r="AG122">
        <v>7.4</v>
      </c>
      <c r="AH122">
        <v>18.600000000000001</v>
      </c>
      <c r="AI122">
        <v>10.8</v>
      </c>
      <c r="AJ122">
        <v>2.6</v>
      </c>
    </row>
    <row r="123" spans="5:36" x14ac:dyDescent="0.25">
      <c r="E123" s="3">
        <v>30682</v>
      </c>
      <c r="F123" s="2">
        <v>0</v>
      </c>
      <c r="G123" s="2">
        <v>0</v>
      </c>
      <c r="H123" s="2">
        <v>0</v>
      </c>
      <c r="I123" s="2">
        <v>8.6</v>
      </c>
      <c r="J123" s="2">
        <v>6</v>
      </c>
      <c r="K123" s="2">
        <v>0</v>
      </c>
      <c r="L123" s="2">
        <v>12.2</v>
      </c>
      <c r="M123" s="2">
        <v>0</v>
      </c>
      <c r="N123" s="2">
        <v>0</v>
      </c>
      <c r="O123" s="2">
        <v>0</v>
      </c>
      <c r="P123" s="2">
        <v>0</v>
      </c>
      <c r="Q123" s="2">
        <v>0</v>
      </c>
      <c r="R123" s="2">
        <v>0</v>
      </c>
      <c r="S123" s="2">
        <v>0</v>
      </c>
      <c r="T123" s="2">
        <v>0</v>
      </c>
      <c r="U123" s="2">
        <v>0</v>
      </c>
      <c r="V123" s="2">
        <v>26.4</v>
      </c>
      <c r="W123" s="2">
        <v>0</v>
      </c>
      <c r="X123" s="2">
        <v>0</v>
      </c>
      <c r="Y123" s="2">
        <v>0</v>
      </c>
      <c r="Z123" s="2">
        <v>19.600000000000001</v>
      </c>
      <c r="AA123" s="2">
        <v>0</v>
      </c>
      <c r="AB123" s="2">
        <v>8.6</v>
      </c>
      <c r="AC123" s="2">
        <v>0</v>
      </c>
      <c r="AD123" s="2">
        <v>2.4</v>
      </c>
      <c r="AE123" s="2">
        <v>0</v>
      </c>
      <c r="AF123" s="2">
        <v>39.799999999999997</v>
      </c>
      <c r="AG123" s="2">
        <v>0.2</v>
      </c>
      <c r="AH123" s="2">
        <v>6.2</v>
      </c>
      <c r="AI123" s="2">
        <v>0</v>
      </c>
      <c r="AJ123" s="2">
        <v>17</v>
      </c>
    </row>
    <row r="124" spans="5:36" x14ac:dyDescent="0.25">
      <c r="E124" s="1">
        <v>30713</v>
      </c>
      <c r="F124">
        <v>0</v>
      </c>
      <c r="G124">
        <v>0</v>
      </c>
      <c r="H124">
        <v>19.399999999999999</v>
      </c>
      <c r="I124">
        <v>0</v>
      </c>
      <c r="J124">
        <v>8.1999999999999993</v>
      </c>
      <c r="K124">
        <v>0</v>
      </c>
      <c r="L124">
        <v>16.2</v>
      </c>
      <c r="M124">
        <v>5.6</v>
      </c>
      <c r="N124">
        <v>0</v>
      </c>
      <c r="O124">
        <v>0</v>
      </c>
      <c r="P124">
        <v>0</v>
      </c>
      <c r="Q124">
        <v>0</v>
      </c>
      <c r="R124">
        <v>0</v>
      </c>
      <c r="S124">
        <v>0</v>
      </c>
      <c r="T124">
        <v>8.1999999999999993</v>
      </c>
      <c r="U124">
        <v>0</v>
      </c>
      <c r="V124">
        <v>0</v>
      </c>
      <c r="W124">
        <v>0</v>
      </c>
      <c r="X124">
        <v>11</v>
      </c>
      <c r="Y124">
        <v>0</v>
      </c>
      <c r="Z124">
        <v>0</v>
      </c>
      <c r="AA124">
        <v>0</v>
      </c>
      <c r="AB124">
        <v>0</v>
      </c>
      <c r="AC124">
        <v>0</v>
      </c>
      <c r="AD124">
        <v>0</v>
      </c>
      <c r="AE124">
        <v>0</v>
      </c>
      <c r="AF124">
        <v>34.799999999999997</v>
      </c>
      <c r="AG124">
        <v>0</v>
      </c>
      <c r="AH124">
        <v>12.8</v>
      </c>
      <c r="AI124" s="54" t="s">
        <v>84</v>
      </c>
      <c r="AJ124" s="54"/>
    </row>
    <row r="125" spans="5:36" x14ac:dyDescent="0.25">
      <c r="E125" s="1">
        <v>30742</v>
      </c>
      <c r="F125">
        <v>0</v>
      </c>
      <c r="G125">
        <v>0</v>
      </c>
      <c r="H125">
        <v>0</v>
      </c>
      <c r="I125">
        <v>0</v>
      </c>
      <c r="J125">
        <v>20.8</v>
      </c>
      <c r="K125">
        <v>4.4000000000000004</v>
      </c>
      <c r="L125">
        <v>0</v>
      </c>
      <c r="M125">
        <v>2</v>
      </c>
      <c r="N125">
        <v>0</v>
      </c>
      <c r="O125">
        <v>0</v>
      </c>
      <c r="P125">
        <v>0</v>
      </c>
      <c r="Q125">
        <v>0.6</v>
      </c>
      <c r="R125">
        <v>0</v>
      </c>
      <c r="S125">
        <v>9.6</v>
      </c>
      <c r="T125">
        <v>0</v>
      </c>
      <c r="U125">
        <v>0</v>
      </c>
      <c r="V125">
        <v>0</v>
      </c>
      <c r="W125">
        <v>0</v>
      </c>
      <c r="X125">
        <v>0.2</v>
      </c>
      <c r="Y125">
        <v>0</v>
      </c>
      <c r="Z125">
        <v>6.4</v>
      </c>
      <c r="AA125">
        <v>0</v>
      </c>
      <c r="AB125">
        <v>0</v>
      </c>
      <c r="AC125">
        <v>0</v>
      </c>
      <c r="AD125">
        <v>0</v>
      </c>
      <c r="AE125">
        <v>2.6</v>
      </c>
      <c r="AF125">
        <v>0</v>
      </c>
      <c r="AG125">
        <v>0</v>
      </c>
      <c r="AH125">
        <v>19.399999999999999</v>
      </c>
      <c r="AI125">
        <v>0</v>
      </c>
      <c r="AJ125">
        <v>0</v>
      </c>
    </row>
    <row r="126" spans="5:36" x14ac:dyDescent="0.25">
      <c r="E126" s="1">
        <v>30773</v>
      </c>
      <c r="F126">
        <v>0</v>
      </c>
      <c r="G126">
        <v>0</v>
      </c>
      <c r="H126">
        <v>2.8</v>
      </c>
      <c r="I126">
        <v>0</v>
      </c>
      <c r="J126">
        <v>0</v>
      </c>
      <c r="K126">
        <v>0</v>
      </c>
      <c r="L126">
        <v>0</v>
      </c>
      <c r="M126">
        <v>0</v>
      </c>
      <c r="N126">
        <v>0</v>
      </c>
      <c r="O126">
        <v>0</v>
      </c>
      <c r="P126">
        <v>18.399999999999999</v>
      </c>
      <c r="Q126">
        <v>0</v>
      </c>
      <c r="R126">
        <v>0</v>
      </c>
      <c r="S126">
        <v>0</v>
      </c>
      <c r="T126">
        <v>4.4000000000000004</v>
      </c>
      <c r="U126">
        <v>0</v>
      </c>
      <c r="V126">
        <v>0</v>
      </c>
      <c r="W126">
        <v>18.8</v>
      </c>
      <c r="X126">
        <v>0</v>
      </c>
      <c r="Y126">
        <v>0</v>
      </c>
      <c r="Z126">
        <v>0</v>
      </c>
      <c r="AA126">
        <v>0</v>
      </c>
      <c r="AB126">
        <v>0</v>
      </c>
      <c r="AC126">
        <v>11.8</v>
      </c>
      <c r="AD126">
        <v>5.6</v>
      </c>
      <c r="AE126">
        <v>0</v>
      </c>
      <c r="AF126">
        <v>0</v>
      </c>
      <c r="AG126">
        <v>0</v>
      </c>
      <c r="AH126">
        <v>0</v>
      </c>
      <c r="AI126">
        <v>4.5999999999999996</v>
      </c>
      <c r="AJ126" s="5" t="s">
        <v>84</v>
      </c>
    </row>
    <row r="127" spans="5:36" x14ac:dyDescent="0.25">
      <c r="E127" s="1">
        <v>30803</v>
      </c>
      <c r="F127">
        <v>18.2</v>
      </c>
      <c r="G127">
        <v>0</v>
      </c>
      <c r="H127">
        <v>0</v>
      </c>
      <c r="I127">
        <v>0</v>
      </c>
      <c r="J127">
        <v>0</v>
      </c>
      <c r="K127">
        <v>6</v>
      </c>
      <c r="L127">
        <v>0</v>
      </c>
      <c r="M127">
        <v>0</v>
      </c>
      <c r="N127">
        <v>0</v>
      </c>
      <c r="O127">
        <v>0</v>
      </c>
      <c r="P127">
        <v>8.4</v>
      </c>
      <c r="Q127">
        <v>44</v>
      </c>
      <c r="R127">
        <v>4.5999999999999996</v>
      </c>
      <c r="S127">
        <v>0</v>
      </c>
      <c r="T127">
        <v>0</v>
      </c>
      <c r="U127">
        <v>12</v>
      </c>
      <c r="V127">
        <v>0</v>
      </c>
      <c r="W127">
        <v>23.4</v>
      </c>
      <c r="X127">
        <v>0</v>
      </c>
      <c r="Y127">
        <v>6.2</v>
      </c>
      <c r="Z127">
        <v>0</v>
      </c>
      <c r="AA127">
        <v>0</v>
      </c>
      <c r="AB127">
        <v>0</v>
      </c>
      <c r="AC127">
        <v>0</v>
      </c>
      <c r="AD127">
        <v>0</v>
      </c>
      <c r="AE127">
        <v>0</v>
      </c>
      <c r="AF127">
        <v>0</v>
      </c>
      <c r="AG127">
        <v>0</v>
      </c>
      <c r="AH127">
        <v>0</v>
      </c>
      <c r="AI127">
        <v>0.8</v>
      </c>
      <c r="AJ127">
        <v>0</v>
      </c>
    </row>
    <row r="128" spans="5:36" x14ac:dyDescent="0.25">
      <c r="E128" s="1">
        <v>30834</v>
      </c>
      <c r="F128">
        <v>0</v>
      </c>
      <c r="G128">
        <v>0</v>
      </c>
      <c r="H128">
        <v>0</v>
      </c>
      <c r="I128">
        <v>0</v>
      </c>
      <c r="J128">
        <v>0</v>
      </c>
      <c r="K128">
        <v>0</v>
      </c>
      <c r="L128">
        <v>0</v>
      </c>
      <c r="M128">
        <v>0</v>
      </c>
      <c r="N128">
        <v>0</v>
      </c>
      <c r="O128">
        <v>0</v>
      </c>
      <c r="P128">
        <v>0</v>
      </c>
      <c r="Q128">
        <v>0</v>
      </c>
      <c r="R128">
        <v>0</v>
      </c>
      <c r="S128">
        <v>6.8</v>
      </c>
      <c r="T128">
        <v>0</v>
      </c>
      <c r="U128">
        <v>24.2</v>
      </c>
      <c r="V128">
        <v>0</v>
      </c>
      <c r="W128">
        <v>27.4</v>
      </c>
      <c r="X128">
        <v>0</v>
      </c>
      <c r="Y128">
        <v>0</v>
      </c>
      <c r="Z128">
        <v>0</v>
      </c>
      <c r="AA128">
        <v>0</v>
      </c>
      <c r="AB128">
        <v>0</v>
      </c>
      <c r="AC128">
        <v>6.4</v>
      </c>
      <c r="AD128">
        <v>0</v>
      </c>
      <c r="AE128">
        <v>0</v>
      </c>
      <c r="AF128">
        <v>0</v>
      </c>
      <c r="AG128">
        <v>0</v>
      </c>
      <c r="AH128">
        <v>4.2</v>
      </c>
      <c r="AI128">
        <v>0</v>
      </c>
      <c r="AJ128" s="5" t="s">
        <v>84</v>
      </c>
    </row>
    <row r="129" spans="5:36" x14ac:dyDescent="0.25">
      <c r="E129" s="1">
        <v>30864</v>
      </c>
      <c r="F129">
        <v>0</v>
      </c>
      <c r="G129">
        <v>0</v>
      </c>
      <c r="H129">
        <v>0</v>
      </c>
      <c r="I129">
        <v>13.8</v>
      </c>
      <c r="J129">
        <v>0</v>
      </c>
      <c r="K129">
        <v>0</v>
      </c>
      <c r="L129">
        <v>26.2</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row>
    <row r="130" spans="5:36" x14ac:dyDescent="0.25">
      <c r="E130" s="1">
        <v>30895</v>
      </c>
      <c r="F130">
        <v>0</v>
      </c>
      <c r="G130">
        <v>0</v>
      </c>
      <c r="H130">
        <v>20.399999999999999</v>
      </c>
      <c r="I130">
        <v>32.200000000000003</v>
      </c>
      <c r="J130">
        <v>0</v>
      </c>
      <c r="K130">
        <v>0</v>
      </c>
      <c r="L130">
        <v>0</v>
      </c>
      <c r="M130">
        <v>0</v>
      </c>
      <c r="N130">
        <v>0</v>
      </c>
      <c r="O130">
        <v>0</v>
      </c>
      <c r="P130">
        <v>0</v>
      </c>
      <c r="Q130">
        <v>0</v>
      </c>
      <c r="R130">
        <v>0</v>
      </c>
      <c r="S130">
        <v>24.2</v>
      </c>
      <c r="T130">
        <v>0.6</v>
      </c>
      <c r="U130">
        <v>12</v>
      </c>
      <c r="V130">
        <v>6.8</v>
      </c>
      <c r="W130">
        <v>0</v>
      </c>
      <c r="X130">
        <v>1.8</v>
      </c>
      <c r="Y130">
        <v>0</v>
      </c>
      <c r="Z130">
        <v>0</v>
      </c>
      <c r="AA130">
        <v>7.8</v>
      </c>
      <c r="AB130">
        <v>18</v>
      </c>
      <c r="AC130">
        <v>0</v>
      </c>
      <c r="AD130">
        <v>27.6</v>
      </c>
      <c r="AE130">
        <v>0</v>
      </c>
      <c r="AF130">
        <v>0</v>
      </c>
      <c r="AG130">
        <v>0.6</v>
      </c>
      <c r="AH130">
        <v>0</v>
      </c>
      <c r="AI130">
        <v>0</v>
      </c>
      <c r="AJ130">
        <v>0</v>
      </c>
    </row>
    <row r="131" spans="5:36" x14ac:dyDescent="0.25">
      <c r="E131" s="1">
        <v>30926</v>
      </c>
      <c r="F131">
        <v>0</v>
      </c>
      <c r="G131">
        <v>0</v>
      </c>
      <c r="H131">
        <v>0</v>
      </c>
      <c r="I131">
        <v>0</v>
      </c>
      <c r="J131">
        <v>0</v>
      </c>
      <c r="K131">
        <v>0</v>
      </c>
      <c r="L131">
        <v>0</v>
      </c>
      <c r="M131">
        <v>1.6</v>
      </c>
      <c r="N131">
        <v>0</v>
      </c>
      <c r="O131">
        <v>0</v>
      </c>
      <c r="P131">
        <v>0</v>
      </c>
      <c r="Q131">
        <v>0</v>
      </c>
      <c r="R131">
        <v>0</v>
      </c>
      <c r="S131">
        <v>0</v>
      </c>
      <c r="T131">
        <v>0</v>
      </c>
      <c r="U131">
        <v>0</v>
      </c>
      <c r="V131">
        <v>0</v>
      </c>
      <c r="W131">
        <v>0</v>
      </c>
      <c r="X131">
        <v>0</v>
      </c>
      <c r="Y131">
        <v>50.2</v>
      </c>
      <c r="Z131">
        <v>0</v>
      </c>
      <c r="AA131">
        <v>4</v>
      </c>
      <c r="AB131">
        <v>0</v>
      </c>
      <c r="AC131">
        <v>0</v>
      </c>
      <c r="AD131">
        <v>6.8</v>
      </c>
      <c r="AE131">
        <v>56.8</v>
      </c>
      <c r="AF131">
        <v>0.8</v>
      </c>
      <c r="AG131">
        <v>18.2</v>
      </c>
      <c r="AH131">
        <v>0</v>
      </c>
      <c r="AI131">
        <v>0</v>
      </c>
      <c r="AJ131" s="5" t="s">
        <v>84</v>
      </c>
    </row>
    <row r="132" spans="5:36" x14ac:dyDescent="0.25">
      <c r="E132" s="1">
        <v>30956</v>
      </c>
      <c r="F132">
        <v>0</v>
      </c>
      <c r="G132">
        <v>0</v>
      </c>
      <c r="H132">
        <v>0</v>
      </c>
      <c r="I132">
        <v>0</v>
      </c>
      <c r="J132">
        <v>0</v>
      </c>
      <c r="K132">
        <v>0</v>
      </c>
      <c r="L132">
        <v>0</v>
      </c>
      <c r="M132">
        <v>0</v>
      </c>
      <c r="N132">
        <v>9.1999999999999993</v>
      </c>
      <c r="O132">
        <v>0</v>
      </c>
      <c r="P132">
        <v>0</v>
      </c>
      <c r="Q132">
        <v>0</v>
      </c>
      <c r="R132">
        <v>0</v>
      </c>
      <c r="S132">
        <v>0</v>
      </c>
      <c r="T132">
        <v>0</v>
      </c>
      <c r="U132">
        <v>0</v>
      </c>
      <c r="V132">
        <v>0</v>
      </c>
      <c r="W132">
        <v>12.8</v>
      </c>
      <c r="X132">
        <v>0</v>
      </c>
      <c r="Y132">
        <v>0</v>
      </c>
      <c r="Z132">
        <v>0</v>
      </c>
      <c r="AA132">
        <v>0</v>
      </c>
      <c r="AB132">
        <v>0</v>
      </c>
      <c r="AC132">
        <v>0</v>
      </c>
      <c r="AD132">
        <v>0</v>
      </c>
      <c r="AE132">
        <v>0</v>
      </c>
      <c r="AF132">
        <v>0</v>
      </c>
      <c r="AG132">
        <v>0</v>
      </c>
      <c r="AH132">
        <v>0</v>
      </c>
      <c r="AI132">
        <v>0</v>
      </c>
      <c r="AJ132">
        <v>14.2</v>
      </c>
    </row>
    <row r="133" spans="5:36" x14ac:dyDescent="0.25">
      <c r="E133" s="1">
        <v>30987</v>
      </c>
      <c r="F133">
        <v>0</v>
      </c>
      <c r="G133">
        <v>0</v>
      </c>
      <c r="H133">
        <v>22.8</v>
      </c>
      <c r="I133">
        <v>5.6</v>
      </c>
      <c r="J133">
        <v>5.8</v>
      </c>
      <c r="K133">
        <v>0.2</v>
      </c>
      <c r="L133">
        <v>0</v>
      </c>
      <c r="M133">
        <v>0</v>
      </c>
      <c r="N133">
        <v>3.6</v>
      </c>
      <c r="O133">
        <v>0</v>
      </c>
      <c r="P133">
        <v>24.8</v>
      </c>
      <c r="Q133">
        <v>17.2</v>
      </c>
      <c r="R133">
        <v>1.4</v>
      </c>
      <c r="S133">
        <v>0</v>
      </c>
      <c r="T133">
        <v>0</v>
      </c>
      <c r="U133">
        <v>0</v>
      </c>
      <c r="V133">
        <v>0</v>
      </c>
      <c r="W133">
        <v>0</v>
      </c>
      <c r="X133">
        <v>0.2</v>
      </c>
      <c r="Y133">
        <v>5.4</v>
      </c>
      <c r="Z133">
        <v>9.6</v>
      </c>
      <c r="AA133">
        <v>0</v>
      </c>
      <c r="AB133">
        <v>0.4</v>
      </c>
      <c r="AC133">
        <v>0</v>
      </c>
      <c r="AD133">
        <v>24.2</v>
      </c>
      <c r="AE133">
        <v>12.6</v>
      </c>
      <c r="AF133">
        <v>0</v>
      </c>
      <c r="AG133">
        <v>0</v>
      </c>
      <c r="AH133">
        <v>0</v>
      </c>
      <c r="AI133">
        <v>0</v>
      </c>
      <c r="AJ133" s="5" t="s">
        <v>84</v>
      </c>
    </row>
    <row r="134" spans="5:36" x14ac:dyDescent="0.25">
      <c r="E134" s="1">
        <v>31017</v>
      </c>
      <c r="F134">
        <v>16.8</v>
      </c>
      <c r="G134">
        <v>5.6</v>
      </c>
      <c r="H134">
        <v>0</v>
      </c>
      <c r="I134">
        <v>0</v>
      </c>
      <c r="J134">
        <v>0</v>
      </c>
      <c r="K134">
        <v>0</v>
      </c>
      <c r="L134">
        <v>47.6</v>
      </c>
      <c r="M134">
        <v>12.8</v>
      </c>
      <c r="N134">
        <v>0</v>
      </c>
      <c r="O134">
        <v>0</v>
      </c>
      <c r="P134">
        <v>0</v>
      </c>
      <c r="Q134">
        <v>13.2</v>
      </c>
      <c r="R134">
        <v>25.6</v>
      </c>
      <c r="S134">
        <v>26.4</v>
      </c>
      <c r="T134">
        <v>4.5999999999999996</v>
      </c>
      <c r="U134">
        <v>0</v>
      </c>
      <c r="V134">
        <v>0</v>
      </c>
      <c r="W134">
        <v>0</v>
      </c>
      <c r="X134">
        <v>0.6</v>
      </c>
      <c r="Y134">
        <v>0</v>
      </c>
      <c r="Z134">
        <v>0</v>
      </c>
      <c r="AA134">
        <v>0</v>
      </c>
      <c r="AB134">
        <v>0</v>
      </c>
      <c r="AC134">
        <v>0</v>
      </c>
      <c r="AD134">
        <v>0</v>
      </c>
      <c r="AE134">
        <v>0</v>
      </c>
      <c r="AF134">
        <v>0</v>
      </c>
      <c r="AG134">
        <v>0</v>
      </c>
      <c r="AH134">
        <v>0</v>
      </c>
      <c r="AI134">
        <v>15.6</v>
      </c>
      <c r="AJ134">
        <v>15.6</v>
      </c>
    </row>
    <row r="135" spans="5:36" x14ac:dyDescent="0.25">
      <c r="E135" s="3">
        <v>31048</v>
      </c>
      <c r="F135" s="2">
        <v>0</v>
      </c>
      <c r="G135" s="2">
        <v>0</v>
      </c>
      <c r="H135" s="2">
        <v>0</v>
      </c>
      <c r="I135" s="2">
        <v>0</v>
      </c>
      <c r="J135" s="2">
        <v>25.2</v>
      </c>
      <c r="K135" s="2">
        <v>13.6</v>
      </c>
      <c r="L135" s="2">
        <v>8.4</v>
      </c>
      <c r="M135" s="2">
        <v>0</v>
      </c>
      <c r="N135" s="2">
        <v>0</v>
      </c>
      <c r="O135" s="2">
        <v>0</v>
      </c>
      <c r="P135" s="2">
        <v>0</v>
      </c>
      <c r="Q135" s="2">
        <v>0</v>
      </c>
      <c r="R135" s="2">
        <v>0</v>
      </c>
      <c r="S135" s="2">
        <v>0</v>
      </c>
      <c r="T135" s="2">
        <v>0</v>
      </c>
      <c r="U135" s="2">
        <v>0</v>
      </c>
      <c r="V135" s="2">
        <v>0</v>
      </c>
      <c r="W135" s="2">
        <v>0</v>
      </c>
      <c r="X135" s="2">
        <v>6.2</v>
      </c>
      <c r="Y135" s="2">
        <v>0</v>
      </c>
      <c r="Z135" s="2">
        <v>0</v>
      </c>
      <c r="AA135" s="2">
        <v>0</v>
      </c>
      <c r="AB135" s="2">
        <v>8.1999999999999993</v>
      </c>
      <c r="AC135" s="2">
        <v>0</v>
      </c>
      <c r="AD135" s="2">
        <v>0</v>
      </c>
      <c r="AE135" s="2">
        <v>0</v>
      </c>
      <c r="AF135" s="2">
        <v>0</v>
      </c>
      <c r="AG135" s="2">
        <v>0</v>
      </c>
      <c r="AH135" s="2">
        <v>0</v>
      </c>
      <c r="AI135" s="2">
        <v>0</v>
      </c>
      <c r="AJ135" s="2">
        <v>0</v>
      </c>
    </row>
    <row r="136" spans="5:36" x14ac:dyDescent="0.25">
      <c r="E136" s="1">
        <v>31079</v>
      </c>
      <c r="F136">
        <v>0</v>
      </c>
      <c r="G136">
        <v>0</v>
      </c>
      <c r="H136">
        <v>25.8</v>
      </c>
      <c r="I136">
        <v>0</v>
      </c>
      <c r="J136">
        <v>0</v>
      </c>
      <c r="K136">
        <v>0</v>
      </c>
      <c r="L136">
        <v>0</v>
      </c>
      <c r="M136">
        <v>0</v>
      </c>
      <c r="N136">
        <v>6.8</v>
      </c>
      <c r="O136">
        <v>0</v>
      </c>
      <c r="P136">
        <v>15.2</v>
      </c>
      <c r="Q136">
        <v>0</v>
      </c>
      <c r="R136">
        <v>0</v>
      </c>
      <c r="S136">
        <v>0</v>
      </c>
      <c r="T136">
        <v>31.8</v>
      </c>
      <c r="U136">
        <v>2.8</v>
      </c>
      <c r="V136">
        <v>11</v>
      </c>
      <c r="W136">
        <v>0</v>
      </c>
      <c r="X136">
        <v>16.2</v>
      </c>
      <c r="Y136">
        <v>0</v>
      </c>
      <c r="Z136">
        <v>0</v>
      </c>
      <c r="AA136">
        <v>0</v>
      </c>
      <c r="AB136">
        <v>8.1999999999999993</v>
      </c>
      <c r="AC136">
        <v>0</v>
      </c>
      <c r="AD136">
        <v>8.6</v>
      </c>
      <c r="AE136">
        <v>0</v>
      </c>
      <c r="AF136">
        <v>4.4000000000000004</v>
      </c>
      <c r="AG136">
        <v>0</v>
      </c>
      <c r="AH136" s="54" t="s">
        <v>84</v>
      </c>
      <c r="AI136" s="54"/>
      <c r="AJ136" s="54"/>
    </row>
    <row r="137" spans="5:36" x14ac:dyDescent="0.25">
      <c r="E137" s="1">
        <v>31107</v>
      </c>
      <c r="F137">
        <v>0</v>
      </c>
      <c r="G137">
        <v>0</v>
      </c>
      <c r="H137">
        <v>5.2</v>
      </c>
      <c r="I137">
        <v>0</v>
      </c>
      <c r="J137">
        <v>0.2</v>
      </c>
      <c r="K137">
        <v>0</v>
      </c>
      <c r="L137">
        <v>0</v>
      </c>
      <c r="M137">
        <v>0</v>
      </c>
      <c r="N137">
        <v>6.2</v>
      </c>
      <c r="O137">
        <v>0</v>
      </c>
      <c r="P137">
        <v>22.2</v>
      </c>
      <c r="Q137">
        <v>0</v>
      </c>
      <c r="R137">
        <v>0</v>
      </c>
      <c r="S137">
        <v>0</v>
      </c>
      <c r="T137">
        <v>0</v>
      </c>
      <c r="U137">
        <v>21.2</v>
      </c>
      <c r="V137">
        <v>0</v>
      </c>
      <c r="W137">
        <v>0</v>
      </c>
      <c r="X137">
        <v>0</v>
      </c>
      <c r="Y137">
        <v>0</v>
      </c>
      <c r="Z137">
        <v>1.8</v>
      </c>
      <c r="AA137">
        <v>2.2000000000000002</v>
      </c>
      <c r="AB137">
        <v>17</v>
      </c>
      <c r="AC137">
        <v>0</v>
      </c>
      <c r="AD137">
        <v>17.600000000000001</v>
      </c>
      <c r="AE137">
        <v>0</v>
      </c>
      <c r="AF137">
        <v>0</v>
      </c>
      <c r="AG137">
        <v>41.6</v>
      </c>
      <c r="AH137">
        <v>19.2</v>
      </c>
      <c r="AI137">
        <v>0</v>
      </c>
      <c r="AJ137">
        <v>0</v>
      </c>
    </row>
    <row r="138" spans="5:36" x14ac:dyDescent="0.25">
      <c r="E138" s="1">
        <v>31138</v>
      </c>
      <c r="F138">
        <v>0</v>
      </c>
      <c r="G138">
        <v>0</v>
      </c>
      <c r="H138">
        <v>0</v>
      </c>
      <c r="I138">
        <v>0</v>
      </c>
      <c r="J138">
        <v>6.2</v>
      </c>
      <c r="K138">
        <v>0</v>
      </c>
      <c r="L138">
        <v>0</v>
      </c>
      <c r="M138">
        <v>10.199999999999999</v>
      </c>
      <c r="N138">
        <v>0</v>
      </c>
      <c r="O138">
        <v>0</v>
      </c>
      <c r="P138">
        <v>0</v>
      </c>
      <c r="Q138">
        <v>0</v>
      </c>
      <c r="R138">
        <v>0</v>
      </c>
      <c r="S138">
        <v>0</v>
      </c>
      <c r="T138">
        <v>0</v>
      </c>
      <c r="U138">
        <v>2</v>
      </c>
      <c r="V138">
        <v>30.2</v>
      </c>
      <c r="W138">
        <v>0</v>
      </c>
      <c r="X138">
        <v>0</v>
      </c>
      <c r="Y138">
        <v>0</v>
      </c>
      <c r="Z138">
        <v>0</v>
      </c>
      <c r="AA138">
        <v>0</v>
      </c>
      <c r="AB138">
        <v>0</v>
      </c>
      <c r="AC138">
        <v>0</v>
      </c>
      <c r="AD138">
        <v>0</v>
      </c>
      <c r="AE138">
        <v>0</v>
      </c>
      <c r="AF138">
        <v>5.8</v>
      </c>
      <c r="AG138">
        <v>0</v>
      </c>
      <c r="AH138">
        <v>0</v>
      </c>
      <c r="AI138">
        <v>20</v>
      </c>
      <c r="AJ138" s="5" t="s">
        <v>84</v>
      </c>
    </row>
    <row r="139" spans="5:36" x14ac:dyDescent="0.25">
      <c r="E139" s="1">
        <v>31168</v>
      </c>
      <c r="F139">
        <v>0</v>
      </c>
      <c r="G139">
        <v>0</v>
      </c>
      <c r="H139">
        <v>1.6</v>
      </c>
      <c r="I139">
        <v>0</v>
      </c>
      <c r="J139">
        <v>0</v>
      </c>
      <c r="K139">
        <v>0</v>
      </c>
      <c r="L139">
        <v>0</v>
      </c>
      <c r="M139">
        <v>0</v>
      </c>
      <c r="N139">
        <v>0</v>
      </c>
      <c r="O139">
        <v>0</v>
      </c>
      <c r="P139">
        <v>0</v>
      </c>
      <c r="Q139">
        <v>0</v>
      </c>
      <c r="R139">
        <v>0</v>
      </c>
      <c r="S139">
        <v>0</v>
      </c>
      <c r="T139">
        <v>0</v>
      </c>
      <c r="U139">
        <v>0</v>
      </c>
      <c r="V139">
        <v>0</v>
      </c>
      <c r="W139">
        <v>0</v>
      </c>
      <c r="X139">
        <v>0</v>
      </c>
      <c r="Y139">
        <v>15.6</v>
      </c>
      <c r="Z139">
        <v>5.2</v>
      </c>
      <c r="AA139">
        <v>0.2</v>
      </c>
      <c r="AB139">
        <v>8.6</v>
      </c>
      <c r="AC139">
        <v>0</v>
      </c>
      <c r="AD139">
        <v>0</v>
      </c>
      <c r="AE139">
        <v>0</v>
      </c>
      <c r="AF139">
        <v>0</v>
      </c>
      <c r="AG139">
        <v>0</v>
      </c>
      <c r="AH139">
        <v>5.2</v>
      </c>
      <c r="AI139">
        <v>0</v>
      </c>
      <c r="AJ139">
        <v>0</v>
      </c>
    </row>
    <row r="140" spans="5:36" x14ac:dyDescent="0.25">
      <c r="E140" s="1">
        <v>31199</v>
      </c>
      <c r="F140">
        <v>0</v>
      </c>
      <c r="G140">
        <v>0</v>
      </c>
      <c r="H140">
        <v>13.2</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s="5" t="s">
        <v>84</v>
      </c>
    </row>
    <row r="141" spans="5:36" x14ac:dyDescent="0.25">
      <c r="E141" s="1">
        <v>31229</v>
      </c>
      <c r="F141">
        <v>0</v>
      </c>
      <c r="G141">
        <v>0</v>
      </c>
      <c r="H141">
        <v>0</v>
      </c>
      <c r="I141">
        <v>6.8</v>
      </c>
      <c r="J141">
        <v>0</v>
      </c>
      <c r="K141">
        <v>8.4</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row>
    <row r="142" spans="5:36" x14ac:dyDescent="0.25">
      <c r="E142" s="1">
        <v>31260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8.6</v>
      </c>
    </row>
    <row r="143" spans="5:36" x14ac:dyDescent="0.25">
      <c r="E143" s="1">
        <v>31291</v>
      </c>
      <c r="F143">
        <v>51.8</v>
      </c>
      <c r="G143">
        <v>0</v>
      </c>
      <c r="H143">
        <v>22.8</v>
      </c>
      <c r="I143">
        <v>28.4</v>
      </c>
      <c r="J143">
        <v>0</v>
      </c>
      <c r="K143">
        <v>0</v>
      </c>
      <c r="L143">
        <v>0</v>
      </c>
      <c r="M143">
        <v>6.6</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s="5" t="s">
        <v>84</v>
      </c>
    </row>
    <row r="144" spans="5:36" x14ac:dyDescent="0.25">
      <c r="E144" s="1">
        <v>31321</v>
      </c>
      <c r="F144">
        <v>0</v>
      </c>
      <c r="G144">
        <v>0</v>
      </c>
      <c r="H144">
        <v>0</v>
      </c>
      <c r="I144">
        <v>0</v>
      </c>
      <c r="J144">
        <v>0</v>
      </c>
      <c r="K144">
        <v>1.6</v>
      </c>
      <c r="L144">
        <v>0</v>
      </c>
      <c r="M144">
        <v>0</v>
      </c>
      <c r="N144">
        <v>0</v>
      </c>
      <c r="O144">
        <v>5.4</v>
      </c>
      <c r="P144">
        <v>0</v>
      </c>
      <c r="Q144">
        <v>0</v>
      </c>
      <c r="R144">
        <v>0</v>
      </c>
      <c r="S144">
        <v>0</v>
      </c>
      <c r="T144">
        <v>0</v>
      </c>
      <c r="U144">
        <v>0</v>
      </c>
      <c r="V144">
        <v>0</v>
      </c>
      <c r="W144">
        <v>0</v>
      </c>
      <c r="X144">
        <v>0</v>
      </c>
      <c r="Y144">
        <v>0</v>
      </c>
      <c r="Z144">
        <v>33.6</v>
      </c>
      <c r="AA144">
        <v>0</v>
      </c>
      <c r="AB144">
        <v>0</v>
      </c>
      <c r="AC144">
        <v>0</v>
      </c>
      <c r="AD144">
        <v>0</v>
      </c>
      <c r="AE144">
        <v>0</v>
      </c>
      <c r="AF144">
        <v>0</v>
      </c>
      <c r="AG144">
        <v>25.6</v>
      </c>
      <c r="AH144">
        <v>0</v>
      </c>
      <c r="AI144">
        <v>5.8</v>
      </c>
      <c r="AJ144">
        <v>0</v>
      </c>
    </row>
    <row r="145" spans="5:36" x14ac:dyDescent="0.25">
      <c r="E145" s="1">
        <v>31352</v>
      </c>
      <c r="F145">
        <v>0</v>
      </c>
      <c r="G145">
        <v>17.2</v>
      </c>
      <c r="H145">
        <v>6.4</v>
      </c>
      <c r="I145">
        <v>0</v>
      </c>
      <c r="J145">
        <v>0</v>
      </c>
      <c r="K145">
        <v>0</v>
      </c>
      <c r="L145">
        <v>0</v>
      </c>
      <c r="M145">
        <v>0</v>
      </c>
      <c r="N145">
        <v>0</v>
      </c>
      <c r="O145">
        <v>0</v>
      </c>
      <c r="P145">
        <v>0</v>
      </c>
      <c r="Q145">
        <v>0</v>
      </c>
      <c r="R145">
        <v>0</v>
      </c>
      <c r="S145">
        <v>0</v>
      </c>
      <c r="T145">
        <v>0</v>
      </c>
      <c r="U145">
        <v>0</v>
      </c>
      <c r="V145">
        <v>0</v>
      </c>
      <c r="W145">
        <v>0</v>
      </c>
      <c r="X145">
        <v>0</v>
      </c>
      <c r="Y145">
        <v>0</v>
      </c>
      <c r="Z145">
        <v>0</v>
      </c>
      <c r="AA145">
        <v>8.6</v>
      </c>
      <c r="AB145">
        <v>0</v>
      </c>
      <c r="AC145">
        <v>23.4</v>
      </c>
      <c r="AD145">
        <v>0</v>
      </c>
      <c r="AE145">
        <v>0</v>
      </c>
      <c r="AF145">
        <v>0</v>
      </c>
      <c r="AG145">
        <v>0</v>
      </c>
      <c r="AH145">
        <v>0</v>
      </c>
      <c r="AI145">
        <v>0</v>
      </c>
      <c r="AJ145" s="5" t="s">
        <v>84</v>
      </c>
    </row>
    <row r="146" spans="5:36" x14ac:dyDescent="0.25">
      <c r="E146" s="1">
        <v>31382</v>
      </c>
      <c r="F146">
        <v>0</v>
      </c>
      <c r="G146">
        <v>0</v>
      </c>
      <c r="H146">
        <v>3.2</v>
      </c>
      <c r="I146">
        <v>0</v>
      </c>
      <c r="J146">
        <v>0</v>
      </c>
      <c r="K146">
        <v>0</v>
      </c>
      <c r="L146">
        <v>0</v>
      </c>
      <c r="M146">
        <v>0</v>
      </c>
      <c r="N146">
        <v>0</v>
      </c>
      <c r="O146">
        <v>0</v>
      </c>
      <c r="P146">
        <v>0</v>
      </c>
      <c r="Q146">
        <v>0</v>
      </c>
      <c r="R146">
        <v>0</v>
      </c>
      <c r="S146">
        <v>0</v>
      </c>
      <c r="T146">
        <v>26.2</v>
      </c>
      <c r="U146">
        <v>0</v>
      </c>
      <c r="V146">
        <v>0</v>
      </c>
      <c r="W146">
        <v>0</v>
      </c>
      <c r="X146">
        <v>0</v>
      </c>
      <c r="Y146">
        <v>0</v>
      </c>
      <c r="Z146">
        <v>0</v>
      </c>
      <c r="AA146">
        <v>13.4</v>
      </c>
      <c r="AB146">
        <v>0</v>
      </c>
      <c r="AC146">
        <v>0</v>
      </c>
      <c r="AD146">
        <v>0</v>
      </c>
      <c r="AE146">
        <v>0</v>
      </c>
      <c r="AF146">
        <v>27.8</v>
      </c>
      <c r="AG146">
        <v>0</v>
      </c>
      <c r="AH146">
        <v>0</v>
      </c>
      <c r="AI146">
        <v>0</v>
      </c>
      <c r="AJ146">
        <v>0</v>
      </c>
    </row>
    <row r="147" spans="5:36" x14ac:dyDescent="0.25">
      <c r="E147" s="3">
        <v>31413</v>
      </c>
      <c r="F147" s="2">
        <v>0</v>
      </c>
      <c r="G147" s="2">
        <v>0</v>
      </c>
      <c r="H147" s="2">
        <v>0</v>
      </c>
      <c r="I147" s="2">
        <v>0</v>
      </c>
      <c r="J147" s="2">
        <v>0</v>
      </c>
      <c r="K147" s="2">
        <v>0</v>
      </c>
      <c r="L147" s="2">
        <v>0</v>
      </c>
      <c r="M147" s="2">
        <v>0</v>
      </c>
      <c r="N147" s="2">
        <v>0</v>
      </c>
      <c r="O147" s="2">
        <v>0</v>
      </c>
      <c r="P147" s="2">
        <v>50.6</v>
      </c>
      <c r="Q147" s="2">
        <v>0</v>
      </c>
      <c r="R147" s="2">
        <v>47.6</v>
      </c>
      <c r="S147" s="2">
        <v>0</v>
      </c>
      <c r="T147" s="2">
        <v>2.6</v>
      </c>
      <c r="U147" s="2">
        <v>0</v>
      </c>
      <c r="V147" s="2">
        <v>0</v>
      </c>
      <c r="W147" s="2">
        <v>0</v>
      </c>
      <c r="X147" s="2">
        <v>18.8</v>
      </c>
      <c r="Y147" s="2">
        <v>6.8</v>
      </c>
      <c r="Z147" s="2">
        <v>0</v>
      </c>
      <c r="AA147" s="2">
        <v>13.2</v>
      </c>
      <c r="AB147" s="2">
        <v>0</v>
      </c>
      <c r="AC147" s="2">
        <v>34</v>
      </c>
      <c r="AD147" s="2">
        <v>0</v>
      </c>
      <c r="AE147" s="2">
        <v>0</v>
      </c>
      <c r="AF147" s="2">
        <v>0</v>
      </c>
      <c r="AG147" s="2">
        <v>0</v>
      </c>
      <c r="AH147" s="2">
        <v>19.2</v>
      </c>
      <c r="AI147" s="2">
        <v>0</v>
      </c>
      <c r="AJ147" s="2">
        <v>0</v>
      </c>
    </row>
    <row r="148" spans="5:36" x14ac:dyDescent="0.25">
      <c r="E148" s="1">
        <v>31444</v>
      </c>
      <c r="F148">
        <v>8.1999999999999993</v>
      </c>
      <c r="G148">
        <v>0</v>
      </c>
      <c r="H148">
        <v>2.2000000000000002</v>
      </c>
      <c r="I148">
        <v>2.4</v>
      </c>
      <c r="J148">
        <v>0</v>
      </c>
      <c r="K148">
        <v>0</v>
      </c>
      <c r="L148">
        <v>0</v>
      </c>
      <c r="M148">
        <v>0</v>
      </c>
      <c r="N148">
        <v>17.2</v>
      </c>
      <c r="O148">
        <v>0</v>
      </c>
      <c r="P148">
        <v>0</v>
      </c>
      <c r="Q148">
        <v>0.2</v>
      </c>
      <c r="R148">
        <v>2.4</v>
      </c>
      <c r="S148">
        <v>0</v>
      </c>
      <c r="T148">
        <v>18</v>
      </c>
      <c r="U148">
        <v>0</v>
      </c>
      <c r="V148">
        <v>4.4000000000000004</v>
      </c>
      <c r="W148">
        <v>0</v>
      </c>
      <c r="X148">
        <v>0</v>
      </c>
      <c r="Y148">
        <v>60.2</v>
      </c>
      <c r="Z148">
        <v>0</v>
      </c>
      <c r="AA148">
        <v>3.6</v>
      </c>
      <c r="AB148">
        <v>0</v>
      </c>
      <c r="AC148">
        <v>0</v>
      </c>
      <c r="AD148">
        <v>8.1999999999999993</v>
      </c>
      <c r="AE148">
        <v>0</v>
      </c>
      <c r="AF148">
        <v>60.4</v>
      </c>
      <c r="AG148">
        <v>0</v>
      </c>
      <c r="AH148" s="54" t="s">
        <v>84</v>
      </c>
      <c r="AI148" s="54"/>
      <c r="AJ148" s="54"/>
    </row>
    <row r="149" spans="5:36" x14ac:dyDescent="0.25">
      <c r="E149" s="1">
        <v>31472</v>
      </c>
      <c r="F149">
        <v>0</v>
      </c>
      <c r="G149">
        <v>3.4</v>
      </c>
      <c r="H149">
        <v>0</v>
      </c>
      <c r="I149">
        <v>0</v>
      </c>
      <c r="J149">
        <v>0</v>
      </c>
      <c r="K149">
        <v>0</v>
      </c>
      <c r="L149">
        <v>5.2</v>
      </c>
      <c r="M149">
        <v>0</v>
      </c>
      <c r="N149">
        <v>0</v>
      </c>
      <c r="O149">
        <v>15.2</v>
      </c>
      <c r="P149">
        <v>8.4</v>
      </c>
      <c r="Q149">
        <v>0</v>
      </c>
      <c r="R149">
        <v>0.4</v>
      </c>
      <c r="S149">
        <v>0</v>
      </c>
      <c r="T149">
        <v>0</v>
      </c>
      <c r="U149">
        <v>3.8</v>
      </c>
      <c r="V149">
        <v>0</v>
      </c>
      <c r="W149">
        <v>0</v>
      </c>
      <c r="X149">
        <v>0</v>
      </c>
      <c r="Y149">
        <v>5.6</v>
      </c>
      <c r="Z149">
        <v>0</v>
      </c>
      <c r="AA149">
        <v>0</v>
      </c>
      <c r="AB149">
        <v>0</v>
      </c>
      <c r="AC149">
        <v>0</v>
      </c>
      <c r="AD149">
        <v>0</v>
      </c>
      <c r="AE149">
        <v>0</v>
      </c>
      <c r="AF149">
        <v>0</v>
      </c>
      <c r="AG149">
        <v>0</v>
      </c>
      <c r="AH149">
        <v>6.2</v>
      </c>
      <c r="AI149">
        <v>0</v>
      </c>
      <c r="AJ149">
        <v>13.6</v>
      </c>
    </row>
    <row r="150" spans="5:36" x14ac:dyDescent="0.25">
      <c r="E150" s="1">
        <v>31503</v>
      </c>
      <c r="F150">
        <v>0</v>
      </c>
      <c r="G150">
        <v>0</v>
      </c>
      <c r="H150">
        <v>0</v>
      </c>
      <c r="I150">
        <v>0</v>
      </c>
      <c r="J150">
        <v>0</v>
      </c>
      <c r="K150">
        <v>5.6</v>
      </c>
      <c r="L150">
        <v>0</v>
      </c>
      <c r="M150">
        <v>0</v>
      </c>
      <c r="N150">
        <v>0</v>
      </c>
      <c r="O150">
        <v>0</v>
      </c>
      <c r="P150">
        <v>0</v>
      </c>
      <c r="Q150">
        <v>1.2</v>
      </c>
      <c r="R150">
        <v>0</v>
      </c>
      <c r="S150">
        <v>2.8</v>
      </c>
      <c r="T150">
        <v>0</v>
      </c>
      <c r="U150">
        <v>44.2</v>
      </c>
      <c r="V150">
        <v>0</v>
      </c>
      <c r="W150">
        <v>0</v>
      </c>
      <c r="X150">
        <v>0</v>
      </c>
      <c r="Y150">
        <v>0</v>
      </c>
      <c r="Z150">
        <v>27.2</v>
      </c>
      <c r="AA150">
        <v>0</v>
      </c>
      <c r="AB150">
        <v>0</v>
      </c>
      <c r="AC150">
        <v>0</v>
      </c>
      <c r="AD150">
        <v>0</v>
      </c>
      <c r="AE150">
        <v>0</v>
      </c>
      <c r="AF150">
        <v>0</v>
      </c>
      <c r="AG150">
        <v>5.4</v>
      </c>
      <c r="AH150">
        <v>0</v>
      </c>
      <c r="AI150">
        <v>0</v>
      </c>
      <c r="AJ150" s="5" t="s">
        <v>84</v>
      </c>
    </row>
    <row r="151" spans="5:36" x14ac:dyDescent="0.25">
      <c r="E151" s="1">
        <v>31533</v>
      </c>
      <c r="F151">
        <v>0</v>
      </c>
      <c r="G151">
        <v>0</v>
      </c>
      <c r="H151">
        <v>0</v>
      </c>
      <c r="I151">
        <v>0</v>
      </c>
      <c r="J151">
        <v>0</v>
      </c>
      <c r="K151">
        <v>0</v>
      </c>
      <c r="L151">
        <v>16.8</v>
      </c>
      <c r="M151">
        <v>0</v>
      </c>
      <c r="N151">
        <v>0</v>
      </c>
      <c r="O151">
        <v>30.4</v>
      </c>
      <c r="P151">
        <v>0</v>
      </c>
      <c r="Q151">
        <v>2.6</v>
      </c>
      <c r="R151">
        <v>0</v>
      </c>
      <c r="S151">
        <v>0</v>
      </c>
      <c r="T151">
        <v>0</v>
      </c>
      <c r="U151">
        <v>0.4</v>
      </c>
      <c r="V151">
        <v>0</v>
      </c>
      <c r="W151">
        <v>24.2</v>
      </c>
      <c r="X151">
        <v>1.8</v>
      </c>
      <c r="Y151">
        <v>0</v>
      </c>
      <c r="Z151">
        <v>0</v>
      </c>
      <c r="AA151">
        <v>1.8</v>
      </c>
      <c r="AB151">
        <v>0</v>
      </c>
      <c r="AC151">
        <v>0</v>
      </c>
      <c r="AD151">
        <v>16.2</v>
      </c>
      <c r="AE151">
        <v>0</v>
      </c>
      <c r="AF151">
        <v>0</v>
      </c>
      <c r="AG151">
        <v>0</v>
      </c>
      <c r="AH151">
        <v>0</v>
      </c>
      <c r="AI151">
        <v>0</v>
      </c>
      <c r="AJ151">
        <v>0</v>
      </c>
    </row>
    <row r="152" spans="5:36" x14ac:dyDescent="0.25">
      <c r="E152" s="1">
        <v>31564</v>
      </c>
      <c r="F152">
        <v>0</v>
      </c>
      <c r="G152">
        <v>0</v>
      </c>
      <c r="H152">
        <v>15.6</v>
      </c>
      <c r="I152">
        <v>0</v>
      </c>
      <c r="J152">
        <v>0</v>
      </c>
      <c r="K152">
        <v>0</v>
      </c>
      <c r="L152">
        <v>0</v>
      </c>
      <c r="M152">
        <v>0</v>
      </c>
      <c r="N152">
        <v>12</v>
      </c>
      <c r="O152">
        <v>0</v>
      </c>
      <c r="P152">
        <v>0</v>
      </c>
      <c r="Q152">
        <v>0</v>
      </c>
      <c r="R152">
        <v>0</v>
      </c>
      <c r="S152">
        <v>0</v>
      </c>
      <c r="T152">
        <v>0</v>
      </c>
      <c r="U152">
        <v>37.200000000000003</v>
      </c>
      <c r="V152">
        <v>0</v>
      </c>
      <c r="W152">
        <v>0</v>
      </c>
      <c r="X152">
        <v>0</v>
      </c>
      <c r="Y152">
        <v>0</v>
      </c>
      <c r="Z152">
        <v>0</v>
      </c>
      <c r="AA152">
        <v>0</v>
      </c>
      <c r="AB152">
        <v>0</v>
      </c>
      <c r="AC152">
        <v>12.6</v>
      </c>
      <c r="AD152">
        <v>0</v>
      </c>
      <c r="AE152">
        <v>0</v>
      </c>
      <c r="AF152">
        <v>0</v>
      </c>
      <c r="AG152">
        <v>0.2</v>
      </c>
      <c r="AH152">
        <v>18</v>
      </c>
      <c r="AI152">
        <v>0</v>
      </c>
      <c r="AJ152" s="5" t="s">
        <v>84</v>
      </c>
    </row>
    <row r="153" spans="5:36" x14ac:dyDescent="0.25">
      <c r="E153" s="1">
        <v>31594</v>
      </c>
      <c r="F153">
        <v>0</v>
      </c>
      <c r="G153">
        <v>0</v>
      </c>
      <c r="H153">
        <v>0</v>
      </c>
      <c r="I153">
        <v>0</v>
      </c>
      <c r="J153">
        <v>0</v>
      </c>
      <c r="K153">
        <v>0</v>
      </c>
      <c r="L153">
        <v>12.6</v>
      </c>
      <c r="M153">
        <v>0</v>
      </c>
      <c r="N153">
        <v>0</v>
      </c>
      <c r="O153">
        <v>0</v>
      </c>
      <c r="P153">
        <v>0</v>
      </c>
      <c r="Q153">
        <v>8.1999999999999993</v>
      </c>
      <c r="R153">
        <v>0</v>
      </c>
      <c r="S153">
        <v>0</v>
      </c>
      <c r="T153">
        <v>0</v>
      </c>
      <c r="U153">
        <v>0</v>
      </c>
      <c r="V153">
        <v>0</v>
      </c>
      <c r="W153">
        <v>0</v>
      </c>
      <c r="X153">
        <v>0</v>
      </c>
      <c r="Y153">
        <v>0</v>
      </c>
      <c r="Z153">
        <v>0</v>
      </c>
      <c r="AA153">
        <v>16.2</v>
      </c>
      <c r="AB153">
        <v>0</v>
      </c>
      <c r="AC153">
        <v>0</v>
      </c>
      <c r="AD153">
        <v>0</v>
      </c>
      <c r="AE153">
        <v>0</v>
      </c>
      <c r="AF153">
        <v>0</v>
      </c>
      <c r="AG153">
        <v>0</v>
      </c>
      <c r="AH153">
        <v>0</v>
      </c>
      <c r="AI153">
        <v>0</v>
      </c>
      <c r="AJ153">
        <v>0</v>
      </c>
    </row>
    <row r="154" spans="5:36" x14ac:dyDescent="0.25">
      <c r="E154" s="1">
        <v>31625</v>
      </c>
      <c r="F154">
        <v>0</v>
      </c>
      <c r="G154">
        <v>0</v>
      </c>
      <c r="H154">
        <v>0</v>
      </c>
      <c r="I154">
        <v>0</v>
      </c>
      <c r="J154">
        <v>0</v>
      </c>
      <c r="K154">
        <v>0</v>
      </c>
      <c r="L154">
        <v>0</v>
      </c>
      <c r="M154">
        <v>0</v>
      </c>
      <c r="N154">
        <v>0</v>
      </c>
      <c r="O154">
        <v>0</v>
      </c>
      <c r="P154">
        <v>0</v>
      </c>
      <c r="Q154">
        <v>18.8</v>
      </c>
      <c r="R154">
        <v>0</v>
      </c>
      <c r="S154">
        <v>9.4</v>
      </c>
      <c r="T154">
        <v>0</v>
      </c>
      <c r="U154">
        <v>0</v>
      </c>
      <c r="V154">
        <v>0</v>
      </c>
      <c r="W154">
        <v>18.2</v>
      </c>
      <c r="X154">
        <v>0</v>
      </c>
      <c r="Y154">
        <v>25.6</v>
      </c>
      <c r="Z154">
        <v>62</v>
      </c>
      <c r="AA154">
        <v>0</v>
      </c>
      <c r="AB154">
        <v>0</v>
      </c>
      <c r="AC154">
        <v>0</v>
      </c>
      <c r="AD154">
        <v>0</v>
      </c>
      <c r="AE154">
        <v>0</v>
      </c>
      <c r="AF154">
        <v>0</v>
      </c>
      <c r="AG154">
        <v>0</v>
      </c>
      <c r="AH154">
        <v>0</v>
      </c>
      <c r="AI154">
        <v>0</v>
      </c>
      <c r="AJ154">
        <v>0</v>
      </c>
    </row>
    <row r="155" spans="5:36" x14ac:dyDescent="0.25">
      <c r="E155" s="1">
        <v>31656</v>
      </c>
      <c r="F155">
        <v>0</v>
      </c>
      <c r="G155">
        <v>0</v>
      </c>
      <c r="H155">
        <v>0</v>
      </c>
      <c r="I155">
        <v>18.600000000000001</v>
      </c>
      <c r="J155">
        <v>0</v>
      </c>
      <c r="K155">
        <v>0</v>
      </c>
      <c r="L155">
        <v>0</v>
      </c>
      <c r="M155">
        <v>0</v>
      </c>
      <c r="N155">
        <v>0.6</v>
      </c>
      <c r="O155">
        <v>0</v>
      </c>
      <c r="P155">
        <v>0</v>
      </c>
      <c r="Q155">
        <v>0</v>
      </c>
      <c r="R155">
        <v>0</v>
      </c>
      <c r="S155">
        <v>0</v>
      </c>
      <c r="T155">
        <v>0</v>
      </c>
      <c r="U155">
        <v>0</v>
      </c>
      <c r="V155">
        <v>0</v>
      </c>
      <c r="W155">
        <v>0</v>
      </c>
      <c r="X155">
        <v>10.199999999999999</v>
      </c>
      <c r="Y155">
        <v>0</v>
      </c>
      <c r="Z155">
        <v>16</v>
      </c>
      <c r="AA155">
        <v>0</v>
      </c>
      <c r="AB155">
        <v>0</v>
      </c>
      <c r="AC155">
        <v>0</v>
      </c>
      <c r="AD155">
        <v>0</v>
      </c>
      <c r="AE155">
        <v>18.399999999999999</v>
      </c>
      <c r="AF155">
        <v>0</v>
      </c>
      <c r="AG155">
        <v>0</v>
      </c>
      <c r="AH155">
        <v>0</v>
      </c>
      <c r="AI155">
        <v>0</v>
      </c>
      <c r="AJ155" s="5" t="s">
        <v>84</v>
      </c>
    </row>
    <row r="156" spans="5:36" x14ac:dyDescent="0.25">
      <c r="E156" s="1">
        <v>31686</v>
      </c>
      <c r="F156">
        <v>0</v>
      </c>
      <c r="G156">
        <v>0</v>
      </c>
      <c r="H156">
        <v>0</v>
      </c>
      <c r="I156">
        <v>0</v>
      </c>
      <c r="J156">
        <v>0</v>
      </c>
      <c r="K156">
        <v>0</v>
      </c>
      <c r="L156">
        <v>0</v>
      </c>
      <c r="M156">
        <v>6.2</v>
      </c>
      <c r="N156">
        <v>0</v>
      </c>
      <c r="O156">
        <v>27.5</v>
      </c>
      <c r="P156">
        <v>0</v>
      </c>
      <c r="Q156">
        <v>0</v>
      </c>
      <c r="R156">
        <v>0</v>
      </c>
      <c r="S156">
        <v>0</v>
      </c>
      <c r="T156">
        <v>6.2</v>
      </c>
      <c r="U156">
        <v>0</v>
      </c>
      <c r="V156">
        <v>0</v>
      </c>
      <c r="W156">
        <v>0</v>
      </c>
      <c r="X156">
        <v>6.8</v>
      </c>
      <c r="Y156">
        <v>1.3</v>
      </c>
      <c r="Z156">
        <v>2.9</v>
      </c>
      <c r="AA156">
        <v>6.5</v>
      </c>
      <c r="AB156">
        <v>0</v>
      </c>
      <c r="AC156">
        <v>0</v>
      </c>
      <c r="AD156">
        <v>0</v>
      </c>
      <c r="AE156">
        <v>0</v>
      </c>
      <c r="AF156">
        <v>0</v>
      </c>
      <c r="AG156">
        <v>0</v>
      </c>
      <c r="AH156">
        <v>0</v>
      </c>
      <c r="AI156">
        <v>0</v>
      </c>
      <c r="AJ156">
        <v>0</v>
      </c>
    </row>
    <row r="157" spans="5:36" x14ac:dyDescent="0.25">
      <c r="E157" s="1">
        <v>31717</v>
      </c>
      <c r="F157">
        <v>42.8</v>
      </c>
      <c r="G157">
        <v>2.4</v>
      </c>
      <c r="H157">
        <v>20</v>
      </c>
      <c r="I157">
        <v>12.7</v>
      </c>
      <c r="J157">
        <v>7.2</v>
      </c>
      <c r="K157">
        <v>0</v>
      </c>
      <c r="L157">
        <v>0</v>
      </c>
      <c r="M157">
        <v>0</v>
      </c>
      <c r="N157">
        <v>0</v>
      </c>
      <c r="O157">
        <v>0.6</v>
      </c>
      <c r="P157">
        <v>22.8</v>
      </c>
      <c r="Q157">
        <v>0.2</v>
      </c>
      <c r="R157">
        <v>0</v>
      </c>
      <c r="S157">
        <v>0</v>
      </c>
      <c r="T157">
        <v>0</v>
      </c>
      <c r="U157">
        <v>0</v>
      </c>
      <c r="V157">
        <v>0</v>
      </c>
      <c r="W157">
        <v>0</v>
      </c>
      <c r="X157">
        <v>0</v>
      </c>
      <c r="Y157">
        <v>0</v>
      </c>
      <c r="Z157">
        <v>0</v>
      </c>
      <c r="AA157">
        <v>0</v>
      </c>
      <c r="AB157">
        <v>0</v>
      </c>
      <c r="AC157">
        <v>0</v>
      </c>
      <c r="AD157">
        <v>23.2</v>
      </c>
      <c r="AE157">
        <v>0</v>
      </c>
      <c r="AF157">
        <v>8.6999999999999993</v>
      </c>
      <c r="AG157">
        <v>0</v>
      </c>
      <c r="AH157">
        <v>0</v>
      </c>
      <c r="AI157">
        <v>29.3</v>
      </c>
      <c r="AJ157" s="5" t="s">
        <v>84</v>
      </c>
    </row>
    <row r="158" spans="5:36" x14ac:dyDescent="0.25">
      <c r="E158" s="1">
        <v>31747</v>
      </c>
      <c r="F158">
        <v>26.1</v>
      </c>
      <c r="G158">
        <v>0</v>
      </c>
      <c r="H158">
        <v>6.2</v>
      </c>
      <c r="I158">
        <v>0</v>
      </c>
      <c r="J158">
        <v>2.1</v>
      </c>
      <c r="K158">
        <v>2.8</v>
      </c>
      <c r="L158">
        <v>25.2</v>
      </c>
      <c r="M158">
        <v>0</v>
      </c>
      <c r="N158">
        <v>0</v>
      </c>
      <c r="O158">
        <v>6.8</v>
      </c>
      <c r="P158">
        <v>0</v>
      </c>
      <c r="Q158">
        <v>8.1999999999999993</v>
      </c>
      <c r="R158">
        <v>0.2</v>
      </c>
      <c r="S158">
        <v>0</v>
      </c>
      <c r="T158">
        <v>0</v>
      </c>
      <c r="U158">
        <v>8.6</v>
      </c>
      <c r="V158">
        <v>0</v>
      </c>
      <c r="W158">
        <v>0</v>
      </c>
      <c r="X158">
        <v>6.2</v>
      </c>
      <c r="Y158">
        <v>0</v>
      </c>
      <c r="Z158">
        <v>0</v>
      </c>
      <c r="AA158">
        <v>1.2</v>
      </c>
      <c r="AB158">
        <v>0</v>
      </c>
      <c r="AC158">
        <v>0</v>
      </c>
      <c r="AD158">
        <v>0.2</v>
      </c>
      <c r="AE158">
        <v>2.7</v>
      </c>
      <c r="AF158">
        <v>0</v>
      </c>
      <c r="AG158">
        <v>0.6</v>
      </c>
      <c r="AH158">
        <v>22.7</v>
      </c>
      <c r="AI158">
        <v>0</v>
      </c>
      <c r="AJ158">
        <v>0</v>
      </c>
    </row>
    <row r="159" spans="5:36" x14ac:dyDescent="0.25">
      <c r="E159" s="3">
        <v>31778</v>
      </c>
      <c r="F159" s="2">
        <v>0</v>
      </c>
      <c r="G159" s="2">
        <v>0</v>
      </c>
      <c r="H159" s="2">
        <v>0</v>
      </c>
      <c r="I159" s="2">
        <v>0</v>
      </c>
      <c r="J159" s="2">
        <v>0.4</v>
      </c>
      <c r="K159" s="2">
        <v>0</v>
      </c>
      <c r="L159" s="2">
        <v>0</v>
      </c>
      <c r="M159" s="2">
        <v>0</v>
      </c>
      <c r="N159" s="2">
        <v>0</v>
      </c>
      <c r="O159" s="2">
        <v>0</v>
      </c>
      <c r="P159" s="2">
        <v>0</v>
      </c>
      <c r="Q159" s="2">
        <v>0.2</v>
      </c>
      <c r="R159" s="2">
        <v>45.6</v>
      </c>
      <c r="S159" s="2">
        <v>0</v>
      </c>
      <c r="T159" s="2">
        <v>22.3</v>
      </c>
      <c r="U159" s="2">
        <v>35.6</v>
      </c>
      <c r="V159" s="2">
        <v>0</v>
      </c>
      <c r="W159" s="2">
        <v>0</v>
      </c>
      <c r="X159" s="2">
        <v>2.6</v>
      </c>
      <c r="Y159" s="2">
        <v>0.6</v>
      </c>
      <c r="Z159" s="2">
        <v>0.2</v>
      </c>
      <c r="AA159" s="2">
        <v>0</v>
      </c>
      <c r="AB159" s="2">
        <v>0</v>
      </c>
      <c r="AC159" s="2">
        <v>0</v>
      </c>
      <c r="AD159" s="2">
        <v>0.4</v>
      </c>
      <c r="AE159" s="2">
        <v>8.5</v>
      </c>
      <c r="AF159" s="2">
        <v>0</v>
      </c>
      <c r="AG159" s="2">
        <v>0</v>
      </c>
      <c r="AH159" s="2">
        <v>0</v>
      </c>
      <c r="AI159" s="2">
        <v>0</v>
      </c>
      <c r="AJ159" s="2">
        <v>6.6</v>
      </c>
    </row>
    <row r="160" spans="5:36" x14ac:dyDescent="0.25">
      <c r="E160" s="1">
        <v>31809</v>
      </c>
      <c r="F160">
        <v>7.5</v>
      </c>
      <c r="G160">
        <v>0</v>
      </c>
      <c r="H160">
        <v>24.4</v>
      </c>
      <c r="I160">
        <v>25.8</v>
      </c>
      <c r="J160">
        <v>0</v>
      </c>
      <c r="K160">
        <v>6.8</v>
      </c>
      <c r="L160">
        <v>14.7</v>
      </c>
      <c r="M160">
        <v>10</v>
      </c>
      <c r="N160">
        <v>2.7</v>
      </c>
      <c r="O160">
        <v>0.2</v>
      </c>
      <c r="P160">
        <v>4.2</v>
      </c>
      <c r="Q160">
        <v>0</v>
      </c>
      <c r="R160">
        <v>0</v>
      </c>
      <c r="S160">
        <v>2.7</v>
      </c>
      <c r="T160">
        <v>0</v>
      </c>
      <c r="U160">
        <v>6.2</v>
      </c>
      <c r="V160">
        <v>21.9</v>
      </c>
      <c r="W160">
        <v>0</v>
      </c>
      <c r="X160">
        <v>10.8</v>
      </c>
      <c r="Y160">
        <v>10</v>
      </c>
      <c r="Z160">
        <v>3.2</v>
      </c>
      <c r="AA160">
        <v>0</v>
      </c>
      <c r="AB160">
        <v>0</v>
      </c>
      <c r="AC160">
        <v>0</v>
      </c>
      <c r="AD160">
        <v>0</v>
      </c>
      <c r="AE160">
        <v>0</v>
      </c>
      <c r="AF160">
        <v>0</v>
      </c>
      <c r="AG160">
        <v>0</v>
      </c>
      <c r="AH160" s="54" t="s">
        <v>84</v>
      </c>
      <c r="AI160" s="54"/>
      <c r="AJ160" s="54"/>
    </row>
    <row r="161" spans="5:36" x14ac:dyDescent="0.25">
      <c r="E161" s="1">
        <v>31837</v>
      </c>
      <c r="F161">
        <v>0</v>
      </c>
      <c r="G161">
        <v>0</v>
      </c>
      <c r="H161">
        <v>0</v>
      </c>
      <c r="I161">
        <v>0</v>
      </c>
      <c r="J161">
        <v>0</v>
      </c>
      <c r="K161">
        <v>0</v>
      </c>
      <c r="L161">
        <v>0</v>
      </c>
      <c r="M161">
        <v>0</v>
      </c>
      <c r="N161">
        <v>0</v>
      </c>
      <c r="O161">
        <v>0</v>
      </c>
      <c r="P161">
        <v>0</v>
      </c>
      <c r="Q161">
        <v>0</v>
      </c>
      <c r="R161">
        <v>2.4</v>
      </c>
      <c r="S161">
        <v>0</v>
      </c>
      <c r="T161">
        <v>0</v>
      </c>
      <c r="U161">
        <v>0</v>
      </c>
      <c r="V161">
        <v>0</v>
      </c>
      <c r="W161">
        <v>0</v>
      </c>
      <c r="X161">
        <v>3.5</v>
      </c>
      <c r="Y161">
        <v>0</v>
      </c>
      <c r="Z161">
        <v>0</v>
      </c>
      <c r="AA161">
        <v>0</v>
      </c>
      <c r="AB161">
        <v>0</v>
      </c>
      <c r="AC161">
        <v>0</v>
      </c>
      <c r="AD161">
        <v>0</v>
      </c>
      <c r="AE161">
        <v>0</v>
      </c>
      <c r="AF161">
        <v>17.399999999999999</v>
      </c>
      <c r="AG161">
        <v>0</v>
      </c>
      <c r="AH161">
        <v>0</v>
      </c>
      <c r="AI161">
        <v>0</v>
      </c>
      <c r="AJ161">
        <v>0</v>
      </c>
    </row>
    <row r="162" spans="5:36" x14ac:dyDescent="0.25">
      <c r="E162" s="1">
        <v>31868</v>
      </c>
      <c r="F162">
        <v>0</v>
      </c>
      <c r="G162">
        <v>1.2</v>
      </c>
      <c r="H162">
        <v>0</v>
      </c>
      <c r="I162">
        <v>2.7</v>
      </c>
      <c r="J162">
        <v>0</v>
      </c>
      <c r="K162">
        <v>0</v>
      </c>
      <c r="L162">
        <v>0</v>
      </c>
      <c r="M162">
        <v>0</v>
      </c>
      <c r="N162">
        <v>0</v>
      </c>
      <c r="O162">
        <v>0</v>
      </c>
      <c r="P162">
        <v>5.0999999999999996</v>
      </c>
      <c r="Q162">
        <v>0</v>
      </c>
      <c r="R162">
        <v>0</v>
      </c>
      <c r="S162">
        <v>0</v>
      </c>
      <c r="T162">
        <v>0</v>
      </c>
      <c r="U162">
        <v>0</v>
      </c>
      <c r="V162">
        <v>0</v>
      </c>
      <c r="W162">
        <v>0</v>
      </c>
      <c r="X162">
        <v>0</v>
      </c>
      <c r="Y162">
        <v>0</v>
      </c>
      <c r="Z162">
        <v>0</v>
      </c>
      <c r="AA162">
        <v>0</v>
      </c>
      <c r="AB162">
        <v>0</v>
      </c>
      <c r="AC162">
        <v>26.8</v>
      </c>
      <c r="AD162">
        <v>0</v>
      </c>
      <c r="AE162">
        <v>0</v>
      </c>
      <c r="AF162">
        <v>0</v>
      </c>
      <c r="AG162">
        <v>0</v>
      </c>
      <c r="AH162">
        <v>0.2</v>
      </c>
      <c r="AI162">
        <v>0</v>
      </c>
      <c r="AJ162" s="5" t="s">
        <v>84</v>
      </c>
    </row>
    <row r="163" spans="5:36" x14ac:dyDescent="0.25">
      <c r="E163" s="1">
        <v>31898</v>
      </c>
      <c r="F163">
        <v>0</v>
      </c>
      <c r="G163">
        <v>0</v>
      </c>
      <c r="H163">
        <v>0</v>
      </c>
      <c r="I163">
        <v>11.8</v>
      </c>
      <c r="J163">
        <v>0</v>
      </c>
      <c r="K163">
        <v>0</v>
      </c>
      <c r="L163">
        <v>9.5</v>
      </c>
      <c r="M163">
        <v>0</v>
      </c>
      <c r="N163">
        <v>0</v>
      </c>
      <c r="O163">
        <v>0</v>
      </c>
      <c r="P163">
        <v>0</v>
      </c>
      <c r="Q163">
        <v>0</v>
      </c>
      <c r="R163">
        <v>6.2</v>
      </c>
      <c r="S163">
        <v>50.4</v>
      </c>
      <c r="T163">
        <v>8.6</v>
      </c>
      <c r="U163">
        <v>50.5</v>
      </c>
      <c r="V163">
        <v>0.6</v>
      </c>
      <c r="W163">
        <v>10.6</v>
      </c>
      <c r="X163">
        <v>20</v>
      </c>
      <c r="Y163">
        <v>47.6</v>
      </c>
      <c r="Z163">
        <v>0</v>
      </c>
      <c r="AA163">
        <v>0</v>
      </c>
      <c r="AB163">
        <v>3</v>
      </c>
      <c r="AC163">
        <v>0</v>
      </c>
      <c r="AD163">
        <v>0</v>
      </c>
      <c r="AE163">
        <v>0.8</v>
      </c>
      <c r="AF163">
        <v>0</v>
      </c>
      <c r="AG163">
        <v>0</v>
      </c>
      <c r="AH163">
        <v>6.2</v>
      </c>
      <c r="AI163">
        <v>0.2</v>
      </c>
      <c r="AJ163">
        <v>0</v>
      </c>
    </row>
    <row r="164" spans="5:36" x14ac:dyDescent="0.25">
      <c r="E164" s="1">
        <v>31929</v>
      </c>
      <c r="F164">
        <v>0.6</v>
      </c>
      <c r="G164">
        <v>0</v>
      </c>
      <c r="H164">
        <v>0</v>
      </c>
      <c r="I164">
        <v>0</v>
      </c>
      <c r="J164">
        <v>0</v>
      </c>
      <c r="K164">
        <v>0</v>
      </c>
      <c r="L164">
        <v>0</v>
      </c>
      <c r="M164">
        <v>0</v>
      </c>
      <c r="N164">
        <v>0</v>
      </c>
      <c r="O164">
        <v>0</v>
      </c>
      <c r="P164">
        <v>0</v>
      </c>
      <c r="Q164">
        <v>0</v>
      </c>
      <c r="R164">
        <v>20.399999999999999</v>
      </c>
      <c r="S164">
        <v>0.6</v>
      </c>
      <c r="T164">
        <v>43</v>
      </c>
      <c r="U164">
        <v>0</v>
      </c>
      <c r="V164">
        <v>0</v>
      </c>
      <c r="W164">
        <v>0</v>
      </c>
      <c r="X164">
        <v>0</v>
      </c>
      <c r="Y164">
        <v>0</v>
      </c>
      <c r="Z164">
        <v>6</v>
      </c>
      <c r="AA164">
        <v>6.2</v>
      </c>
      <c r="AB164">
        <v>0.6</v>
      </c>
      <c r="AC164">
        <v>0</v>
      </c>
      <c r="AD164">
        <v>0</v>
      </c>
      <c r="AE164">
        <v>0</v>
      </c>
      <c r="AF164">
        <v>0</v>
      </c>
      <c r="AG164">
        <v>0</v>
      </c>
      <c r="AH164">
        <v>0</v>
      </c>
      <c r="AI164">
        <v>0.2</v>
      </c>
      <c r="AJ164" s="5" t="s">
        <v>84</v>
      </c>
    </row>
    <row r="165" spans="5:36" x14ac:dyDescent="0.25">
      <c r="E165" s="1">
        <v>31959</v>
      </c>
      <c r="F165">
        <v>6.8</v>
      </c>
      <c r="G165">
        <v>0</v>
      </c>
      <c r="H165">
        <v>0</v>
      </c>
      <c r="I165">
        <v>0</v>
      </c>
      <c r="J165">
        <v>20.2</v>
      </c>
      <c r="K165">
        <v>7.2</v>
      </c>
      <c r="L165">
        <v>0</v>
      </c>
      <c r="M165">
        <v>0</v>
      </c>
      <c r="N165">
        <v>0</v>
      </c>
      <c r="O165">
        <v>0</v>
      </c>
      <c r="P165">
        <v>0</v>
      </c>
      <c r="Q165">
        <v>0</v>
      </c>
      <c r="R165">
        <v>6.2</v>
      </c>
      <c r="S165">
        <v>0</v>
      </c>
      <c r="T165">
        <v>0</v>
      </c>
      <c r="U165">
        <v>0</v>
      </c>
      <c r="V165">
        <v>0.6</v>
      </c>
      <c r="W165">
        <v>0</v>
      </c>
      <c r="X165">
        <v>0</v>
      </c>
      <c r="Y165">
        <v>0</v>
      </c>
      <c r="Z165">
        <v>0</v>
      </c>
      <c r="AA165">
        <v>0</v>
      </c>
      <c r="AB165">
        <v>0</v>
      </c>
      <c r="AC165">
        <v>0</v>
      </c>
      <c r="AD165">
        <v>0</v>
      </c>
      <c r="AE165">
        <v>0</v>
      </c>
      <c r="AF165">
        <v>0</v>
      </c>
      <c r="AG165">
        <v>0</v>
      </c>
      <c r="AH165">
        <v>0</v>
      </c>
      <c r="AI165">
        <v>0</v>
      </c>
      <c r="AJ165">
        <v>0</v>
      </c>
    </row>
    <row r="166" spans="5:36" x14ac:dyDescent="0.25">
      <c r="E166" s="1">
        <v>31990</v>
      </c>
      <c r="F166">
        <v>0</v>
      </c>
      <c r="G166">
        <v>0</v>
      </c>
      <c r="H166">
        <v>0</v>
      </c>
      <c r="I166">
        <v>0</v>
      </c>
      <c r="J166">
        <v>0</v>
      </c>
      <c r="K166">
        <v>0</v>
      </c>
      <c r="L166">
        <v>0</v>
      </c>
      <c r="M166">
        <v>0</v>
      </c>
      <c r="N166">
        <v>0</v>
      </c>
      <c r="O166">
        <v>0</v>
      </c>
      <c r="P166">
        <v>0</v>
      </c>
      <c r="Q166">
        <v>0</v>
      </c>
      <c r="R166">
        <v>0</v>
      </c>
      <c r="S166">
        <v>0</v>
      </c>
      <c r="T166">
        <v>0</v>
      </c>
      <c r="U166">
        <v>48.7</v>
      </c>
      <c r="V166">
        <v>0</v>
      </c>
      <c r="W166">
        <v>0</v>
      </c>
      <c r="X166">
        <v>0</v>
      </c>
      <c r="Y166">
        <v>0</v>
      </c>
      <c r="Z166">
        <v>0</v>
      </c>
      <c r="AA166">
        <v>0</v>
      </c>
      <c r="AB166">
        <v>0</v>
      </c>
      <c r="AC166">
        <v>0</v>
      </c>
      <c r="AD166">
        <v>0</v>
      </c>
      <c r="AE166">
        <v>0</v>
      </c>
      <c r="AF166">
        <v>0</v>
      </c>
      <c r="AG166">
        <v>0</v>
      </c>
      <c r="AH166">
        <v>0</v>
      </c>
      <c r="AI166">
        <v>6.7</v>
      </c>
      <c r="AJ166">
        <v>0</v>
      </c>
    </row>
    <row r="167" spans="5:36" x14ac:dyDescent="0.25">
      <c r="E167" s="1">
        <v>32021</v>
      </c>
      <c r="F167">
        <v>0</v>
      </c>
      <c r="G167">
        <v>0</v>
      </c>
      <c r="H167">
        <v>9.3000000000000007</v>
      </c>
      <c r="I167">
        <v>0</v>
      </c>
      <c r="J167">
        <v>0</v>
      </c>
      <c r="K167">
        <v>0</v>
      </c>
      <c r="L167">
        <v>0</v>
      </c>
      <c r="M167">
        <v>0</v>
      </c>
      <c r="N167">
        <v>0</v>
      </c>
      <c r="O167">
        <v>6.2</v>
      </c>
      <c r="P167">
        <v>9.6999999999999993</v>
      </c>
      <c r="Q167">
        <v>0</v>
      </c>
      <c r="R167">
        <v>0</v>
      </c>
      <c r="S167">
        <v>0</v>
      </c>
      <c r="T167">
        <v>0</v>
      </c>
      <c r="U167">
        <v>14.4</v>
      </c>
      <c r="V167">
        <v>0</v>
      </c>
      <c r="W167">
        <v>0</v>
      </c>
      <c r="X167">
        <v>6.2</v>
      </c>
      <c r="Y167">
        <v>0</v>
      </c>
      <c r="Z167">
        <v>0</v>
      </c>
      <c r="AA167">
        <v>0</v>
      </c>
      <c r="AB167">
        <v>0</v>
      </c>
      <c r="AC167">
        <v>6</v>
      </c>
      <c r="AD167">
        <v>0</v>
      </c>
      <c r="AE167">
        <v>0</v>
      </c>
      <c r="AF167">
        <v>0</v>
      </c>
      <c r="AG167">
        <v>0</v>
      </c>
      <c r="AH167">
        <v>0</v>
      </c>
      <c r="AI167">
        <v>0</v>
      </c>
      <c r="AJ167" s="5" t="s">
        <v>84</v>
      </c>
    </row>
    <row r="168" spans="5:36" x14ac:dyDescent="0.25">
      <c r="E168" s="1">
        <v>32051</v>
      </c>
      <c r="F168">
        <v>0</v>
      </c>
      <c r="G168">
        <v>0</v>
      </c>
      <c r="H168">
        <v>0</v>
      </c>
      <c r="I168">
        <v>0</v>
      </c>
      <c r="J168">
        <v>0</v>
      </c>
      <c r="K168">
        <v>0</v>
      </c>
      <c r="L168">
        <v>0</v>
      </c>
      <c r="M168">
        <v>0</v>
      </c>
      <c r="N168">
        <v>0</v>
      </c>
      <c r="O168">
        <v>0</v>
      </c>
      <c r="P168">
        <v>0</v>
      </c>
      <c r="Q168">
        <v>0</v>
      </c>
      <c r="R168">
        <v>14.2</v>
      </c>
      <c r="S168">
        <v>20.399999999999999</v>
      </c>
      <c r="T168">
        <v>0</v>
      </c>
      <c r="U168">
        <v>0</v>
      </c>
      <c r="V168">
        <v>8.1999999999999993</v>
      </c>
      <c r="W168">
        <v>12.4</v>
      </c>
      <c r="X168">
        <v>0</v>
      </c>
      <c r="Y168">
        <v>0</v>
      </c>
      <c r="Z168">
        <v>3.7</v>
      </c>
      <c r="AA168">
        <v>0</v>
      </c>
      <c r="AB168">
        <v>0</v>
      </c>
      <c r="AC168">
        <v>3.4</v>
      </c>
      <c r="AD168">
        <v>48.4</v>
      </c>
      <c r="AE168">
        <v>0</v>
      </c>
      <c r="AF168">
        <v>0</v>
      </c>
      <c r="AG168">
        <v>0</v>
      </c>
      <c r="AH168">
        <v>14.7</v>
      </c>
      <c r="AI168">
        <v>0</v>
      </c>
      <c r="AJ168">
        <v>0</v>
      </c>
    </row>
    <row r="169" spans="5:36" x14ac:dyDescent="0.25">
      <c r="E169" s="1">
        <v>32082</v>
      </c>
      <c r="F169">
        <v>0</v>
      </c>
      <c r="G169">
        <v>0</v>
      </c>
      <c r="H169">
        <v>0</v>
      </c>
      <c r="I169">
        <v>0</v>
      </c>
      <c r="J169">
        <v>0</v>
      </c>
      <c r="K169">
        <v>0</v>
      </c>
      <c r="L169">
        <v>2.4</v>
      </c>
      <c r="M169">
        <v>0</v>
      </c>
      <c r="N169">
        <v>24.1</v>
      </c>
      <c r="O169">
        <v>0</v>
      </c>
      <c r="P169">
        <v>0</v>
      </c>
      <c r="Q169">
        <v>8.1999999999999993</v>
      </c>
      <c r="R169">
        <v>0</v>
      </c>
      <c r="S169">
        <v>0</v>
      </c>
      <c r="T169">
        <v>2.4</v>
      </c>
      <c r="U169">
        <v>0</v>
      </c>
      <c r="V169">
        <v>6.8</v>
      </c>
      <c r="W169">
        <v>0</v>
      </c>
      <c r="X169">
        <v>0</v>
      </c>
      <c r="Y169">
        <v>6.2</v>
      </c>
      <c r="Z169">
        <v>0</v>
      </c>
      <c r="AA169">
        <v>0</v>
      </c>
      <c r="AB169">
        <v>0</v>
      </c>
      <c r="AC169">
        <v>0</v>
      </c>
      <c r="AD169">
        <v>0</v>
      </c>
      <c r="AE169">
        <v>8.4</v>
      </c>
      <c r="AF169">
        <v>0</v>
      </c>
      <c r="AG169">
        <v>0</v>
      </c>
      <c r="AH169">
        <v>0</v>
      </c>
      <c r="AI169">
        <v>0</v>
      </c>
      <c r="AJ169" s="5" t="s">
        <v>84</v>
      </c>
    </row>
    <row r="170" spans="5:36" x14ac:dyDescent="0.25">
      <c r="E170" s="1">
        <v>32112</v>
      </c>
      <c r="F170">
        <v>0</v>
      </c>
      <c r="G170">
        <v>9.4</v>
      </c>
      <c r="H170">
        <v>0</v>
      </c>
      <c r="I170">
        <v>0</v>
      </c>
      <c r="J170">
        <v>0</v>
      </c>
      <c r="K170">
        <v>0</v>
      </c>
      <c r="L170">
        <v>0</v>
      </c>
      <c r="M170">
        <v>28.2</v>
      </c>
      <c r="N170">
        <v>0</v>
      </c>
      <c r="O170">
        <v>0</v>
      </c>
      <c r="P170">
        <v>6.8</v>
      </c>
      <c r="Q170">
        <v>0</v>
      </c>
      <c r="R170">
        <v>8.6</v>
      </c>
      <c r="S170">
        <v>0.4</v>
      </c>
      <c r="T170">
        <v>0</v>
      </c>
      <c r="U170">
        <v>0</v>
      </c>
      <c r="V170">
        <v>0</v>
      </c>
      <c r="W170">
        <v>0</v>
      </c>
      <c r="X170">
        <v>0</v>
      </c>
      <c r="Y170">
        <v>0</v>
      </c>
      <c r="Z170">
        <v>0</v>
      </c>
      <c r="AA170">
        <v>0</v>
      </c>
      <c r="AB170">
        <v>12.4</v>
      </c>
      <c r="AC170">
        <v>0</v>
      </c>
      <c r="AD170">
        <v>0</v>
      </c>
      <c r="AE170">
        <v>8.1999999999999993</v>
      </c>
      <c r="AF170">
        <v>0</v>
      </c>
      <c r="AG170">
        <v>0</v>
      </c>
      <c r="AH170">
        <v>0</v>
      </c>
      <c r="AI170">
        <v>0</v>
      </c>
      <c r="AJ170">
        <v>0</v>
      </c>
    </row>
    <row r="171" spans="5:36" x14ac:dyDescent="0.25">
      <c r="E171" s="3">
        <v>32143</v>
      </c>
      <c r="F171" s="2">
        <v>0</v>
      </c>
      <c r="G171" s="2">
        <v>0</v>
      </c>
      <c r="H171" s="2">
        <v>0</v>
      </c>
      <c r="I171" s="2">
        <v>0</v>
      </c>
      <c r="J171" s="2">
        <v>0</v>
      </c>
      <c r="K171" s="2">
        <v>0</v>
      </c>
      <c r="L171" s="2">
        <v>0</v>
      </c>
      <c r="M171" s="2">
        <v>0</v>
      </c>
      <c r="N171" s="2">
        <v>0</v>
      </c>
      <c r="O171" s="2">
        <v>0</v>
      </c>
      <c r="P171" s="2">
        <v>0</v>
      </c>
      <c r="Q171" s="2">
        <v>0</v>
      </c>
      <c r="R171" s="2">
        <v>0</v>
      </c>
      <c r="S171" s="2">
        <v>0</v>
      </c>
      <c r="T171" s="2">
        <v>0</v>
      </c>
      <c r="U171" s="2">
        <v>0</v>
      </c>
      <c r="V171" s="2">
        <v>0</v>
      </c>
      <c r="W171" s="2">
        <v>12.2</v>
      </c>
      <c r="X171" s="2">
        <v>0</v>
      </c>
      <c r="Y171" s="2">
        <v>0</v>
      </c>
      <c r="Z171" s="2">
        <v>0</v>
      </c>
      <c r="AA171" s="2">
        <v>0</v>
      </c>
      <c r="AB171" s="2">
        <v>54.4</v>
      </c>
      <c r="AC171" s="2">
        <v>0</v>
      </c>
      <c r="AD171" s="2">
        <v>0</v>
      </c>
      <c r="AE171" s="2">
        <v>0</v>
      </c>
      <c r="AF171" s="2">
        <v>12.2</v>
      </c>
      <c r="AG171" s="2">
        <v>18.399999999999999</v>
      </c>
      <c r="AH171" s="2">
        <v>0</v>
      </c>
      <c r="AI171" s="2">
        <v>0</v>
      </c>
      <c r="AJ171" s="2">
        <v>29.2</v>
      </c>
    </row>
    <row r="172" spans="5:36" x14ac:dyDescent="0.25">
      <c r="E172" s="1">
        <v>32174</v>
      </c>
      <c r="F172">
        <v>0</v>
      </c>
      <c r="G172">
        <v>0</v>
      </c>
      <c r="H172">
        <v>0</v>
      </c>
      <c r="I172">
        <v>0</v>
      </c>
      <c r="J172">
        <v>0</v>
      </c>
      <c r="K172">
        <v>0</v>
      </c>
      <c r="L172">
        <v>25.4</v>
      </c>
      <c r="M172">
        <v>0</v>
      </c>
      <c r="N172">
        <v>32.200000000000003</v>
      </c>
      <c r="O172">
        <v>0.2</v>
      </c>
      <c r="P172">
        <v>0</v>
      </c>
      <c r="Q172">
        <v>0</v>
      </c>
      <c r="R172">
        <v>0</v>
      </c>
      <c r="S172">
        <v>0</v>
      </c>
      <c r="T172">
        <v>0</v>
      </c>
      <c r="U172">
        <v>0</v>
      </c>
      <c r="V172">
        <v>0</v>
      </c>
      <c r="W172">
        <v>0</v>
      </c>
      <c r="X172">
        <v>0</v>
      </c>
      <c r="Y172">
        <v>0</v>
      </c>
      <c r="Z172">
        <v>0</v>
      </c>
      <c r="AA172">
        <v>0</v>
      </c>
      <c r="AB172">
        <v>10.8</v>
      </c>
      <c r="AC172">
        <v>0</v>
      </c>
      <c r="AD172">
        <v>0</v>
      </c>
      <c r="AE172">
        <v>43.6</v>
      </c>
      <c r="AF172">
        <v>0</v>
      </c>
      <c r="AG172">
        <v>36.4</v>
      </c>
      <c r="AH172">
        <v>39.700000000000003</v>
      </c>
      <c r="AI172" s="54" t="s">
        <v>84</v>
      </c>
      <c r="AJ172" s="54"/>
    </row>
    <row r="173" spans="5:36" x14ac:dyDescent="0.25">
      <c r="E173" s="1">
        <v>32203</v>
      </c>
      <c r="F173">
        <v>0</v>
      </c>
      <c r="G173">
        <v>13.2</v>
      </c>
      <c r="H173">
        <v>0</v>
      </c>
      <c r="I173">
        <v>0</v>
      </c>
      <c r="J173">
        <v>0</v>
      </c>
      <c r="K173">
        <v>0</v>
      </c>
      <c r="L173">
        <v>5.4</v>
      </c>
      <c r="M173">
        <v>0</v>
      </c>
      <c r="N173">
        <v>0</v>
      </c>
      <c r="O173">
        <v>0</v>
      </c>
      <c r="P173">
        <v>0</v>
      </c>
      <c r="Q173">
        <v>0</v>
      </c>
      <c r="R173">
        <v>18.8</v>
      </c>
      <c r="S173">
        <v>0</v>
      </c>
      <c r="T173">
        <v>0</v>
      </c>
      <c r="U173">
        <v>0</v>
      </c>
      <c r="V173">
        <v>0</v>
      </c>
      <c r="W173">
        <v>0</v>
      </c>
      <c r="X173">
        <v>0</v>
      </c>
      <c r="Y173">
        <v>0</v>
      </c>
      <c r="Z173">
        <v>0</v>
      </c>
      <c r="AA173">
        <v>0</v>
      </c>
      <c r="AB173">
        <v>0</v>
      </c>
      <c r="AC173">
        <v>0</v>
      </c>
      <c r="AD173">
        <v>0</v>
      </c>
      <c r="AE173">
        <v>0</v>
      </c>
      <c r="AF173">
        <v>0</v>
      </c>
      <c r="AG173">
        <v>0</v>
      </c>
      <c r="AH173">
        <v>12.8</v>
      </c>
      <c r="AI173">
        <v>0</v>
      </c>
      <c r="AJ173">
        <v>0</v>
      </c>
    </row>
    <row r="174" spans="5:36" x14ac:dyDescent="0.25">
      <c r="E174" s="1">
        <v>32234</v>
      </c>
      <c r="F174">
        <v>0</v>
      </c>
      <c r="G174">
        <v>0</v>
      </c>
      <c r="H174">
        <v>0</v>
      </c>
      <c r="I174">
        <v>7.8</v>
      </c>
      <c r="J174">
        <v>0</v>
      </c>
      <c r="K174">
        <v>0</v>
      </c>
      <c r="L174">
        <v>38.200000000000003</v>
      </c>
      <c r="M174">
        <v>0</v>
      </c>
      <c r="N174">
        <v>0</v>
      </c>
      <c r="O174">
        <v>0</v>
      </c>
      <c r="P174">
        <v>0</v>
      </c>
      <c r="Q174">
        <v>37.200000000000003</v>
      </c>
      <c r="R174">
        <v>0</v>
      </c>
      <c r="S174">
        <v>0</v>
      </c>
      <c r="T174">
        <v>0</v>
      </c>
      <c r="U174">
        <v>0</v>
      </c>
      <c r="V174">
        <v>0</v>
      </c>
      <c r="W174">
        <v>8.1999999999999993</v>
      </c>
      <c r="X174">
        <v>0</v>
      </c>
      <c r="Y174">
        <v>4.2</v>
      </c>
      <c r="Z174">
        <v>13.4</v>
      </c>
      <c r="AA174">
        <v>0</v>
      </c>
      <c r="AB174">
        <v>0</v>
      </c>
      <c r="AC174">
        <v>0.8</v>
      </c>
      <c r="AD174">
        <v>0</v>
      </c>
      <c r="AE174">
        <v>10.6</v>
      </c>
      <c r="AF174">
        <v>12.2</v>
      </c>
      <c r="AG174">
        <v>0</v>
      </c>
      <c r="AH174">
        <v>0</v>
      </c>
      <c r="AI174">
        <v>0</v>
      </c>
      <c r="AJ174" s="5" t="s">
        <v>84</v>
      </c>
    </row>
    <row r="175" spans="5:36" x14ac:dyDescent="0.25">
      <c r="E175" s="1">
        <v>32264</v>
      </c>
      <c r="F175">
        <v>0</v>
      </c>
      <c r="G175">
        <v>10.8</v>
      </c>
      <c r="H175">
        <v>0</v>
      </c>
      <c r="I175">
        <v>20.6</v>
      </c>
      <c r="J175">
        <v>0</v>
      </c>
      <c r="K175">
        <v>20.2</v>
      </c>
      <c r="L175">
        <v>0</v>
      </c>
      <c r="M175">
        <v>0</v>
      </c>
      <c r="N175">
        <v>0</v>
      </c>
      <c r="O175">
        <v>0</v>
      </c>
      <c r="P175">
        <v>0</v>
      </c>
      <c r="Q175">
        <v>15.2</v>
      </c>
      <c r="R175">
        <v>0</v>
      </c>
      <c r="S175">
        <v>0</v>
      </c>
      <c r="T175">
        <v>0</v>
      </c>
      <c r="U175">
        <v>0</v>
      </c>
      <c r="V175">
        <v>24.1</v>
      </c>
      <c r="W175">
        <v>0.4</v>
      </c>
      <c r="X175">
        <v>0</v>
      </c>
      <c r="Y175">
        <v>15.4</v>
      </c>
      <c r="Z175">
        <v>26.2</v>
      </c>
      <c r="AA175">
        <v>13.4</v>
      </c>
      <c r="AB175">
        <v>24.4</v>
      </c>
      <c r="AC175">
        <v>22</v>
      </c>
      <c r="AD175">
        <v>0</v>
      </c>
      <c r="AE175">
        <v>0</v>
      </c>
      <c r="AF175">
        <v>0</v>
      </c>
      <c r="AG175">
        <v>23.2</v>
      </c>
      <c r="AH175">
        <v>11.4</v>
      </c>
      <c r="AI175">
        <v>20</v>
      </c>
      <c r="AJ175">
        <v>7.8</v>
      </c>
    </row>
    <row r="176" spans="5:36" x14ac:dyDescent="0.25">
      <c r="E176" s="1">
        <v>32295</v>
      </c>
      <c r="F176">
        <v>0</v>
      </c>
      <c r="G176">
        <v>0</v>
      </c>
      <c r="H176">
        <v>0</v>
      </c>
      <c r="I176">
        <v>15.2</v>
      </c>
      <c r="J176">
        <v>0</v>
      </c>
      <c r="K176">
        <v>0</v>
      </c>
      <c r="L176">
        <v>0</v>
      </c>
      <c r="M176">
        <v>0</v>
      </c>
      <c r="N176">
        <v>0</v>
      </c>
      <c r="O176">
        <v>0</v>
      </c>
      <c r="P176">
        <v>0</v>
      </c>
      <c r="Q176">
        <v>5.6</v>
      </c>
      <c r="R176">
        <v>0</v>
      </c>
      <c r="S176">
        <v>0</v>
      </c>
      <c r="T176">
        <v>0</v>
      </c>
      <c r="U176">
        <v>0</v>
      </c>
      <c r="V176">
        <v>0</v>
      </c>
      <c r="W176">
        <v>16.600000000000001</v>
      </c>
      <c r="X176">
        <v>0</v>
      </c>
      <c r="Y176">
        <v>0</v>
      </c>
      <c r="Z176">
        <v>0</v>
      </c>
      <c r="AA176">
        <v>0</v>
      </c>
      <c r="AB176">
        <v>6.2</v>
      </c>
      <c r="AC176">
        <v>0</v>
      </c>
      <c r="AD176">
        <v>0</v>
      </c>
      <c r="AE176">
        <v>0</v>
      </c>
      <c r="AF176">
        <v>0</v>
      </c>
      <c r="AG176">
        <v>0</v>
      </c>
      <c r="AH176">
        <v>0</v>
      </c>
      <c r="AI176">
        <v>0</v>
      </c>
      <c r="AJ176" s="5" t="s">
        <v>84</v>
      </c>
    </row>
    <row r="177" spans="5:36" x14ac:dyDescent="0.25">
      <c r="E177" s="1">
        <v>32325</v>
      </c>
      <c r="F177">
        <v>0</v>
      </c>
      <c r="G177">
        <v>0</v>
      </c>
      <c r="H177">
        <v>15.2</v>
      </c>
      <c r="I177">
        <v>0</v>
      </c>
      <c r="J177">
        <v>0</v>
      </c>
      <c r="K177">
        <v>0</v>
      </c>
      <c r="L177">
        <v>0</v>
      </c>
      <c r="M177">
        <v>0</v>
      </c>
      <c r="N177">
        <v>0.6</v>
      </c>
      <c r="O177">
        <v>0</v>
      </c>
      <c r="P177">
        <v>0</v>
      </c>
      <c r="Q177">
        <v>0</v>
      </c>
      <c r="R177">
        <v>0</v>
      </c>
      <c r="S177">
        <v>0</v>
      </c>
      <c r="T177">
        <v>0</v>
      </c>
      <c r="U177">
        <v>0</v>
      </c>
      <c r="V177">
        <v>7.8</v>
      </c>
      <c r="W177">
        <v>0</v>
      </c>
      <c r="X177">
        <v>0</v>
      </c>
      <c r="Y177">
        <v>0</v>
      </c>
      <c r="Z177">
        <v>0</v>
      </c>
      <c r="AA177">
        <v>17.8</v>
      </c>
      <c r="AB177">
        <v>0</v>
      </c>
      <c r="AC177">
        <v>0</v>
      </c>
      <c r="AD177">
        <v>0</v>
      </c>
      <c r="AE177">
        <v>0</v>
      </c>
      <c r="AF177">
        <v>0</v>
      </c>
      <c r="AG177">
        <v>0</v>
      </c>
      <c r="AH177">
        <v>0</v>
      </c>
      <c r="AI177">
        <v>0</v>
      </c>
      <c r="AJ177">
        <v>0</v>
      </c>
    </row>
    <row r="178" spans="5:36" x14ac:dyDescent="0.25">
      <c r="E178" s="1">
        <v>32356</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3.2</v>
      </c>
      <c r="AA178">
        <v>0</v>
      </c>
      <c r="AB178">
        <v>0</v>
      </c>
      <c r="AC178">
        <v>0</v>
      </c>
      <c r="AD178">
        <v>0</v>
      </c>
      <c r="AE178">
        <v>0</v>
      </c>
      <c r="AF178">
        <v>0</v>
      </c>
      <c r="AG178">
        <v>0</v>
      </c>
      <c r="AH178">
        <v>0</v>
      </c>
      <c r="AI178">
        <v>0</v>
      </c>
      <c r="AJ178">
        <v>0</v>
      </c>
    </row>
    <row r="179" spans="5:36" x14ac:dyDescent="0.25">
      <c r="E179" s="1">
        <v>32387</v>
      </c>
      <c r="F179">
        <v>0</v>
      </c>
      <c r="G179">
        <v>0</v>
      </c>
      <c r="H179">
        <v>0</v>
      </c>
      <c r="I179">
        <v>0</v>
      </c>
      <c r="J179">
        <v>0</v>
      </c>
      <c r="K179">
        <v>0</v>
      </c>
      <c r="L179">
        <v>0</v>
      </c>
      <c r="M179">
        <v>0</v>
      </c>
      <c r="N179">
        <v>0</v>
      </c>
      <c r="O179">
        <v>0</v>
      </c>
      <c r="P179">
        <v>0</v>
      </c>
      <c r="Q179">
        <v>0</v>
      </c>
      <c r="R179">
        <v>0</v>
      </c>
      <c r="S179">
        <v>19</v>
      </c>
      <c r="T179">
        <v>0</v>
      </c>
      <c r="U179">
        <v>17.2</v>
      </c>
      <c r="V179">
        <v>0</v>
      </c>
      <c r="W179">
        <v>13.2</v>
      </c>
      <c r="X179">
        <v>0.1</v>
      </c>
      <c r="Y179">
        <v>0</v>
      </c>
      <c r="Z179">
        <v>0</v>
      </c>
      <c r="AA179">
        <v>0</v>
      </c>
      <c r="AB179">
        <v>0</v>
      </c>
      <c r="AC179">
        <v>0</v>
      </c>
      <c r="AD179">
        <v>0</v>
      </c>
      <c r="AE179">
        <v>0</v>
      </c>
      <c r="AF179">
        <v>28.2</v>
      </c>
      <c r="AG179">
        <v>25.6</v>
      </c>
      <c r="AH179">
        <v>0</v>
      </c>
      <c r="AI179">
        <v>0</v>
      </c>
      <c r="AJ179" s="5" t="s">
        <v>84</v>
      </c>
    </row>
    <row r="180" spans="5:36" x14ac:dyDescent="0.25">
      <c r="E180" s="1">
        <v>32417</v>
      </c>
      <c r="F180">
        <v>7.4</v>
      </c>
      <c r="G180">
        <v>12.8</v>
      </c>
      <c r="H180">
        <v>0</v>
      </c>
      <c r="I180">
        <v>10.6</v>
      </c>
      <c r="J180">
        <v>0</v>
      </c>
      <c r="K180">
        <v>0</v>
      </c>
      <c r="L180">
        <v>0</v>
      </c>
      <c r="M180">
        <v>0</v>
      </c>
      <c r="N180">
        <v>0</v>
      </c>
      <c r="O180">
        <v>0</v>
      </c>
      <c r="P180">
        <v>0</v>
      </c>
      <c r="Q180">
        <v>0</v>
      </c>
      <c r="R180">
        <v>0.3</v>
      </c>
      <c r="S180">
        <v>7.4</v>
      </c>
      <c r="T180">
        <v>0</v>
      </c>
      <c r="U180">
        <v>0</v>
      </c>
      <c r="V180">
        <v>0</v>
      </c>
      <c r="W180">
        <v>0</v>
      </c>
      <c r="X180">
        <v>33.299999999999997</v>
      </c>
      <c r="Y180">
        <v>10.199999999999999</v>
      </c>
      <c r="Z180">
        <v>0</v>
      </c>
      <c r="AA180">
        <v>0</v>
      </c>
      <c r="AB180">
        <v>24.2</v>
      </c>
      <c r="AC180">
        <v>0</v>
      </c>
      <c r="AD180">
        <v>26</v>
      </c>
      <c r="AE180">
        <v>6</v>
      </c>
      <c r="AF180">
        <v>0</v>
      </c>
      <c r="AG180">
        <v>6.2</v>
      </c>
      <c r="AH180">
        <v>0</v>
      </c>
      <c r="AI180">
        <v>0</v>
      </c>
      <c r="AJ180">
        <v>12.2</v>
      </c>
    </row>
    <row r="181" spans="5:36" x14ac:dyDescent="0.25">
      <c r="E181" s="1">
        <v>32448</v>
      </c>
      <c r="F181">
        <v>0</v>
      </c>
      <c r="G181">
        <v>0</v>
      </c>
      <c r="H181">
        <v>0.2</v>
      </c>
      <c r="I181">
        <v>0</v>
      </c>
      <c r="J181">
        <v>0</v>
      </c>
      <c r="K181">
        <v>0</v>
      </c>
      <c r="L181">
        <v>0</v>
      </c>
      <c r="M181">
        <v>0</v>
      </c>
      <c r="N181">
        <v>0</v>
      </c>
      <c r="O181">
        <v>0</v>
      </c>
      <c r="P181">
        <v>0</v>
      </c>
      <c r="Q181">
        <v>0</v>
      </c>
      <c r="R181">
        <v>22.4</v>
      </c>
      <c r="S181">
        <v>0</v>
      </c>
      <c r="T181">
        <v>0</v>
      </c>
      <c r="U181">
        <v>0</v>
      </c>
      <c r="V181">
        <v>0.6</v>
      </c>
      <c r="W181">
        <v>0</v>
      </c>
      <c r="X181">
        <v>0</v>
      </c>
      <c r="Y181">
        <v>0</v>
      </c>
      <c r="Z181">
        <v>2</v>
      </c>
      <c r="AA181">
        <v>0</v>
      </c>
      <c r="AB181">
        <v>0</v>
      </c>
      <c r="AC181">
        <v>0</v>
      </c>
      <c r="AD181">
        <v>0</v>
      </c>
      <c r="AE181">
        <v>0</v>
      </c>
      <c r="AF181">
        <v>0</v>
      </c>
      <c r="AG181">
        <v>0</v>
      </c>
      <c r="AH181">
        <v>0</v>
      </c>
      <c r="AI181">
        <v>0</v>
      </c>
      <c r="AJ181" s="5" t="s">
        <v>84</v>
      </c>
    </row>
    <row r="182" spans="5:36" x14ac:dyDescent="0.25">
      <c r="E182" s="1">
        <v>32478</v>
      </c>
      <c r="F182">
        <v>0</v>
      </c>
      <c r="G182">
        <v>0</v>
      </c>
      <c r="H182">
        <v>0</v>
      </c>
      <c r="I182">
        <v>0</v>
      </c>
      <c r="J182">
        <v>0</v>
      </c>
      <c r="K182">
        <v>0</v>
      </c>
      <c r="L182">
        <v>0</v>
      </c>
      <c r="M182">
        <v>0</v>
      </c>
      <c r="N182">
        <v>0</v>
      </c>
      <c r="O182">
        <v>0</v>
      </c>
      <c r="P182">
        <v>0</v>
      </c>
      <c r="Q182">
        <v>0</v>
      </c>
      <c r="R182">
        <v>0</v>
      </c>
      <c r="S182">
        <v>47.2</v>
      </c>
      <c r="T182">
        <v>3.8</v>
      </c>
      <c r="U182">
        <v>0</v>
      </c>
      <c r="V182">
        <v>0</v>
      </c>
      <c r="W182">
        <v>0</v>
      </c>
      <c r="X182">
        <v>12.2</v>
      </c>
      <c r="Y182">
        <v>10.4</v>
      </c>
      <c r="Z182">
        <v>0</v>
      </c>
      <c r="AA182">
        <v>0</v>
      </c>
      <c r="AB182">
        <v>0</v>
      </c>
      <c r="AC182">
        <v>6.2</v>
      </c>
      <c r="AD182">
        <v>0</v>
      </c>
      <c r="AE182">
        <v>15.2</v>
      </c>
      <c r="AF182">
        <v>13.4</v>
      </c>
      <c r="AG182">
        <v>22.2</v>
      </c>
      <c r="AH182">
        <v>0</v>
      </c>
      <c r="AI182">
        <v>0</v>
      </c>
      <c r="AJ182">
        <v>6.4</v>
      </c>
    </row>
    <row r="183" spans="5:36" x14ac:dyDescent="0.25">
      <c r="E183" s="3">
        <v>32509</v>
      </c>
      <c r="F183" s="2">
        <v>45.4</v>
      </c>
      <c r="G183" s="2">
        <v>9.6</v>
      </c>
      <c r="H183" s="2">
        <v>13.9</v>
      </c>
      <c r="I183" s="2">
        <v>8.8000000000000007</v>
      </c>
      <c r="J183" s="2">
        <v>16.600000000000001</v>
      </c>
      <c r="K183" s="2">
        <v>23.6</v>
      </c>
      <c r="L183" s="2">
        <v>8.4</v>
      </c>
      <c r="M183" s="2">
        <v>6.8</v>
      </c>
      <c r="N183" s="2">
        <v>8.4</v>
      </c>
      <c r="O183" s="2">
        <v>13</v>
      </c>
      <c r="P183" s="2">
        <v>0</v>
      </c>
      <c r="Q183" s="2">
        <v>21</v>
      </c>
      <c r="R183" s="2">
        <v>0.8</v>
      </c>
      <c r="S183" s="2">
        <v>13.7</v>
      </c>
      <c r="T183" s="2">
        <v>0</v>
      </c>
      <c r="U183" s="2">
        <v>16</v>
      </c>
      <c r="V183" s="2">
        <v>0</v>
      </c>
      <c r="W183" s="2">
        <v>0</v>
      </c>
      <c r="X183" s="2">
        <v>0</v>
      </c>
      <c r="Y183" s="2">
        <v>0</v>
      </c>
      <c r="Z183" s="2">
        <v>0</v>
      </c>
      <c r="AA183" s="2">
        <v>0</v>
      </c>
      <c r="AB183" s="2">
        <v>3.6</v>
      </c>
      <c r="AC183" s="2">
        <v>0</v>
      </c>
      <c r="AD183" s="2">
        <v>0</v>
      </c>
      <c r="AE183" s="2">
        <v>12.2</v>
      </c>
      <c r="AF183" s="2">
        <v>0</v>
      </c>
      <c r="AG183" s="2">
        <v>6</v>
      </c>
      <c r="AH183" s="2">
        <v>26.8</v>
      </c>
      <c r="AI183" s="2">
        <v>9.1999999999999993</v>
      </c>
      <c r="AJ183" s="2">
        <v>0</v>
      </c>
    </row>
    <row r="184" spans="5:36" x14ac:dyDescent="0.25">
      <c r="E184" s="1">
        <v>32540</v>
      </c>
      <c r="F184">
        <v>12.6</v>
      </c>
      <c r="G184">
        <v>0</v>
      </c>
      <c r="H184">
        <v>29.2</v>
      </c>
      <c r="I184">
        <v>0</v>
      </c>
      <c r="J184">
        <v>0</v>
      </c>
      <c r="K184">
        <v>0</v>
      </c>
      <c r="L184">
        <v>0</v>
      </c>
      <c r="M184">
        <v>0</v>
      </c>
      <c r="N184">
        <v>0</v>
      </c>
      <c r="O184">
        <v>15.2</v>
      </c>
      <c r="P184">
        <v>27.2</v>
      </c>
      <c r="Q184">
        <v>9</v>
      </c>
      <c r="R184">
        <v>0</v>
      </c>
      <c r="S184">
        <v>19.600000000000001</v>
      </c>
      <c r="T184">
        <v>0</v>
      </c>
      <c r="U184">
        <v>11.5</v>
      </c>
      <c r="V184">
        <v>13.8</v>
      </c>
      <c r="W184">
        <v>0</v>
      </c>
      <c r="X184">
        <v>0</v>
      </c>
      <c r="Y184">
        <v>0</v>
      </c>
      <c r="Z184">
        <v>0</v>
      </c>
      <c r="AA184">
        <v>1.3</v>
      </c>
      <c r="AB184">
        <v>0</v>
      </c>
      <c r="AC184">
        <v>10.199999999999999</v>
      </c>
      <c r="AD184">
        <v>0.4</v>
      </c>
      <c r="AE184">
        <v>0</v>
      </c>
      <c r="AF184">
        <v>6.8</v>
      </c>
      <c r="AG184">
        <v>0</v>
      </c>
      <c r="AH184" s="54" t="s">
        <v>84</v>
      </c>
      <c r="AI184" s="54"/>
      <c r="AJ184" s="54"/>
    </row>
    <row r="185" spans="5:36" x14ac:dyDescent="0.25">
      <c r="E185" s="1">
        <v>32568</v>
      </c>
      <c r="F185">
        <v>0</v>
      </c>
      <c r="G185">
        <v>14.2</v>
      </c>
      <c r="H185">
        <v>0</v>
      </c>
      <c r="I185">
        <v>0</v>
      </c>
      <c r="J185">
        <v>0</v>
      </c>
      <c r="K185">
        <v>0</v>
      </c>
      <c r="L185">
        <v>0</v>
      </c>
      <c r="M185">
        <v>0</v>
      </c>
      <c r="N185">
        <v>0</v>
      </c>
      <c r="O185">
        <v>0</v>
      </c>
      <c r="P185">
        <v>0</v>
      </c>
      <c r="Q185">
        <v>0</v>
      </c>
      <c r="R185">
        <v>0</v>
      </c>
      <c r="S185">
        <v>0</v>
      </c>
      <c r="T185">
        <v>6.2</v>
      </c>
      <c r="U185">
        <v>0</v>
      </c>
      <c r="V185">
        <v>0</v>
      </c>
      <c r="W185">
        <v>7.8</v>
      </c>
      <c r="X185">
        <v>0</v>
      </c>
      <c r="Y185">
        <v>26.2</v>
      </c>
      <c r="Z185">
        <v>30.7</v>
      </c>
      <c r="AA185">
        <v>0</v>
      </c>
      <c r="AB185">
        <v>0</v>
      </c>
      <c r="AC185">
        <v>3.9</v>
      </c>
      <c r="AD185">
        <v>0</v>
      </c>
      <c r="AE185">
        <v>0</v>
      </c>
      <c r="AF185">
        <v>3.7</v>
      </c>
      <c r="AG185">
        <v>0</v>
      </c>
      <c r="AH185">
        <v>0</v>
      </c>
      <c r="AI185">
        <v>0</v>
      </c>
      <c r="AJ185">
        <v>42.1</v>
      </c>
    </row>
    <row r="186" spans="5:36" x14ac:dyDescent="0.25">
      <c r="E186" s="1">
        <v>32599</v>
      </c>
      <c r="F186">
        <v>6</v>
      </c>
      <c r="G186">
        <v>0</v>
      </c>
      <c r="H186">
        <v>24.8</v>
      </c>
      <c r="I186">
        <v>0</v>
      </c>
      <c r="J186">
        <v>0</v>
      </c>
      <c r="K186">
        <v>0</v>
      </c>
      <c r="L186">
        <v>0</v>
      </c>
      <c r="M186">
        <v>11.4</v>
      </c>
      <c r="N186">
        <v>0</v>
      </c>
      <c r="O186">
        <v>0</v>
      </c>
      <c r="P186">
        <v>0.4</v>
      </c>
      <c r="Q186">
        <v>0</v>
      </c>
      <c r="R186">
        <v>0</v>
      </c>
      <c r="S186">
        <v>6</v>
      </c>
      <c r="T186">
        <v>0</v>
      </c>
      <c r="U186">
        <v>0</v>
      </c>
      <c r="V186">
        <v>0</v>
      </c>
      <c r="W186">
        <v>0</v>
      </c>
      <c r="X186">
        <v>16.2</v>
      </c>
      <c r="Y186">
        <v>0</v>
      </c>
      <c r="Z186">
        <v>0</v>
      </c>
      <c r="AA186">
        <v>0</v>
      </c>
      <c r="AB186">
        <v>0</v>
      </c>
      <c r="AC186">
        <v>0.6</v>
      </c>
      <c r="AD186">
        <v>8.4</v>
      </c>
      <c r="AE186">
        <v>0</v>
      </c>
      <c r="AF186">
        <v>0</v>
      </c>
      <c r="AG186">
        <v>0</v>
      </c>
      <c r="AH186">
        <v>12.2</v>
      </c>
      <c r="AI186">
        <v>6</v>
      </c>
      <c r="AJ186" s="5" t="s">
        <v>84</v>
      </c>
    </row>
    <row r="187" spans="5:36" x14ac:dyDescent="0.25">
      <c r="E187" s="1">
        <v>32629</v>
      </c>
      <c r="F187">
        <v>25.6</v>
      </c>
      <c r="G187">
        <v>0</v>
      </c>
      <c r="H187">
        <v>0</v>
      </c>
      <c r="I187">
        <v>0</v>
      </c>
      <c r="J187">
        <v>0</v>
      </c>
      <c r="K187">
        <v>0</v>
      </c>
      <c r="L187">
        <v>0</v>
      </c>
      <c r="M187">
        <v>0</v>
      </c>
      <c r="N187">
        <v>0</v>
      </c>
      <c r="O187">
        <v>0</v>
      </c>
      <c r="P187">
        <v>31.8</v>
      </c>
      <c r="Q187">
        <v>0</v>
      </c>
      <c r="R187">
        <v>0</v>
      </c>
      <c r="S187">
        <v>0</v>
      </c>
      <c r="T187">
        <v>0</v>
      </c>
      <c r="U187">
        <v>0</v>
      </c>
      <c r="V187">
        <v>0</v>
      </c>
      <c r="W187">
        <v>0</v>
      </c>
      <c r="X187">
        <v>0</v>
      </c>
      <c r="Y187">
        <v>0</v>
      </c>
      <c r="Z187">
        <v>0</v>
      </c>
      <c r="AA187">
        <v>0</v>
      </c>
      <c r="AB187">
        <v>0</v>
      </c>
      <c r="AC187">
        <v>13.7</v>
      </c>
      <c r="AD187">
        <v>0.6</v>
      </c>
      <c r="AE187">
        <v>0</v>
      </c>
      <c r="AF187">
        <v>0</v>
      </c>
      <c r="AG187">
        <v>0</v>
      </c>
      <c r="AH187">
        <v>0</v>
      </c>
      <c r="AI187">
        <v>0</v>
      </c>
      <c r="AJ187">
        <v>0</v>
      </c>
    </row>
    <row r="188" spans="5:36" x14ac:dyDescent="0.25">
      <c r="E188" s="1">
        <v>32660</v>
      </c>
      <c r="F188">
        <v>0</v>
      </c>
      <c r="G188">
        <v>0</v>
      </c>
      <c r="H188">
        <v>0</v>
      </c>
      <c r="I188">
        <v>0</v>
      </c>
      <c r="J188">
        <v>0</v>
      </c>
      <c r="K188">
        <v>0</v>
      </c>
      <c r="L188">
        <v>0</v>
      </c>
      <c r="M188">
        <v>11.9</v>
      </c>
      <c r="N188">
        <v>10.199999999999999</v>
      </c>
      <c r="O188">
        <v>0</v>
      </c>
      <c r="P188">
        <v>33.200000000000003</v>
      </c>
      <c r="Q188">
        <v>7.3</v>
      </c>
      <c r="R188">
        <v>2.6</v>
      </c>
      <c r="S188">
        <v>0</v>
      </c>
      <c r="T188">
        <v>0</v>
      </c>
      <c r="U188">
        <v>5.6</v>
      </c>
      <c r="V188">
        <v>7.8</v>
      </c>
      <c r="W188">
        <v>0</v>
      </c>
      <c r="X188">
        <v>0</v>
      </c>
      <c r="Y188">
        <v>0</v>
      </c>
      <c r="Z188">
        <v>0</v>
      </c>
      <c r="AA188">
        <v>0</v>
      </c>
      <c r="AB188">
        <v>13.4</v>
      </c>
      <c r="AC188">
        <v>0</v>
      </c>
      <c r="AD188">
        <v>5.2</v>
      </c>
      <c r="AE188">
        <v>0</v>
      </c>
      <c r="AF188">
        <v>0</v>
      </c>
      <c r="AG188">
        <v>2.2999999999999998</v>
      </c>
      <c r="AH188">
        <v>0</v>
      </c>
      <c r="AI188">
        <v>0</v>
      </c>
      <c r="AJ188" s="5" t="s">
        <v>84</v>
      </c>
    </row>
    <row r="189" spans="5:36" x14ac:dyDescent="0.25">
      <c r="E189" s="1">
        <v>32690</v>
      </c>
      <c r="F189">
        <v>8.4</v>
      </c>
      <c r="G189">
        <v>0</v>
      </c>
      <c r="H189">
        <v>0</v>
      </c>
      <c r="I189">
        <v>0</v>
      </c>
      <c r="J189">
        <v>0</v>
      </c>
      <c r="K189">
        <v>12</v>
      </c>
      <c r="L189">
        <v>0</v>
      </c>
      <c r="M189">
        <v>0</v>
      </c>
      <c r="N189">
        <v>0</v>
      </c>
      <c r="O189">
        <v>0</v>
      </c>
      <c r="P189">
        <v>0</v>
      </c>
      <c r="Q189">
        <v>0</v>
      </c>
      <c r="R189">
        <v>0</v>
      </c>
      <c r="S189">
        <v>0</v>
      </c>
      <c r="T189">
        <v>0</v>
      </c>
      <c r="U189">
        <v>0</v>
      </c>
      <c r="V189">
        <v>0</v>
      </c>
      <c r="W189">
        <v>0</v>
      </c>
      <c r="X189">
        <v>0</v>
      </c>
      <c r="Y189">
        <v>0</v>
      </c>
      <c r="Z189">
        <v>0</v>
      </c>
      <c r="AA189">
        <v>0</v>
      </c>
      <c r="AB189">
        <v>0</v>
      </c>
      <c r="AC189">
        <v>0</v>
      </c>
      <c r="AD189">
        <v>1.9</v>
      </c>
      <c r="AE189">
        <v>34.6</v>
      </c>
      <c r="AF189">
        <v>27</v>
      </c>
      <c r="AG189">
        <v>17.2</v>
      </c>
      <c r="AH189">
        <v>0</v>
      </c>
      <c r="AI189">
        <v>0</v>
      </c>
      <c r="AJ189">
        <v>51.4</v>
      </c>
    </row>
    <row r="190" spans="5:36" x14ac:dyDescent="0.25">
      <c r="E190" s="1">
        <v>32721</v>
      </c>
      <c r="F190">
        <v>0</v>
      </c>
      <c r="G190">
        <v>0</v>
      </c>
      <c r="H190">
        <v>0</v>
      </c>
      <c r="I190">
        <v>0</v>
      </c>
      <c r="J190">
        <v>0</v>
      </c>
      <c r="K190">
        <v>0</v>
      </c>
      <c r="L190">
        <v>0</v>
      </c>
      <c r="M190">
        <v>0</v>
      </c>
      <c r="N190">
        <v>0</v>
      </c>
      <c r="O190">
        <v>0</v>
      </c>
      <c r="P190">
        <v>0</v>
      </c>
      <c r="Q190">
        <v>0</v>
      </c>
      <c r="R190">
        <v>6.2</v>
      </c>
      <c r="S190">
        <v>0</v>
      </c>
      <c r="T190">
        <v>0</v>
      </c>
      <c r="U190">
        <v>0</v>
      </c>
      <c r="V190">
        <v>0</v>
      </c>
      <c r="W190">
        <v>0</v>
      </c>
      <c r="X190">
        <v>0</v>
      </c>
      <c r="Y190">
        <v>5.6</v>
      </c>
      <c r="Z190">
        <v>0</v>
      </c>
      <c r="AA190">
        <v>0</v>
      </c>
      <c r="AB190">
        <v>8.6999999999999993</v>
      </c>
      <c r="AC190">
        <v>0</v>
      </c>
      <c r="AD190">
        <v>9.1999999999999993</v>
      </c>
      <c r="AE190">
        <v>0</v>
      </c>
      <c r="AF190">
        <v>8.6</v>
      </c>
      <c r="AG190">
        <v>0</v>
      </c>
      <c r="AH190">
        <v>6.8</v>
      </c>
      <c r="AI190">
        <v>0</v>
      </c>
      <c r="AJ190">
        <v>0</v>
      </c>
    </row>
    <row r="191" spans="5:36" x14ac:dyDescent="0.25">
      <c r="E191" s="1">
        <v>32752</v>
      </c>
      <c r="F191">
        <v>0</v>
      </c>
      <c r="G191">
        <v>0</v>
      </c>
      <c r="H191">
        <v>0</v>
      </c>
      <c r="I191">
        <v>0</v>
      </c>
      <c r="J191">
        <v>0</v>
      </c>
      <c r="K191">
        <v>0</v>
      </c>
      <c r="L191">
        <v>0</v>
      </c>
      <c r="M191">
        <v>2.7</v>
      </c>
      <c r="N191">
        <v>0</v>
      </c>
      <c r="O191">
        <v>6.2</v>
      </c>
      <c r="P191">
        <v>4.8</v>
      </c>
      <c r="Q191">
        <v>0</v>
      </c>
      <c r="R191">
        <v>50.2</v>
      </c>
      <c r="S191">
        <v>13.2</v>
      </c>
      <c r="T191">
        <v>0</v>
      </c>
      <c r="U191">
        <v>0</v>
      </c>
      <c r="V191">
        <v>0</v>
      </c>
      <c r="W191">
        <v>0</v>
      </c>
      <c r="X191">
        <v>0</v>
      </c>
      <c r="Y191">
        <v>0</v>
      </c>
      <c r="Z191">
        <v>0</v>
      </c>
      <c r="AA191">
        <v>0</v>
      </c>
      <c r="AB191">
        <v>0</v>
      </c>
      <c r="AC191">
        <v>22.8</v>
      </c>
      <c r="AD191">
        <v>0</v>
      </c>
      <c r="AE191">
        <v>1.4</v>
      </c>
      <c r="AF191">
        <v>0</v>
      </c>
      <c r="AG191">
        <v>0</v>
      </c>
      <c r="AH191">
        <v>4.4000000000000004</v>
      </c>
      <c r="AI191">
        <v>0</v>
      </c>
      <c r="AJ191" s="5" t="s">
        <v>84</v>
      </c>
    </row>
    <row r="192" spans="5:36" x14ac:dyDescent="0.25">
      <c r="E192" s="1">
        <v>32782</v>
      </c>
      <c r="F192">
        <v>0</v>
      </c>
      <c r="G192">
        <v>0</v>
      </c>
      <c r="H192">
        <v>0</v>
      </c>
      <c r="I192">
        <v>4.8</v>
      </c>
      <c r="J192">
        <v>0</v>
      </c>
      <c r="K192">
        <v>0</v>
      </c>
      <c r="L192">
        <v>0</v>
      </c>
      <c r="M192">
        <v>0</v>
      </c>
      <c r="N192">
        <v>0</v>
      </c>
      <c r="O192">
        <v>0</v>
      </c>
      <c r="P192">
        <v>3.8</v>
      </c>
      <c r="Q192">
        <v>8.6999999999999993</v>
      </c>
      <c r="R192">
        <v>0</v>
      </c>
      <c r="S192">
        <v>0</v>
      </c>
      <c r="T192">
        <v>0</v>
      </c>
      <c r="U192">
        <v>0</v>
      </c>
      <c r="V192">
        <v>0.9</v>
      </c>
      <c r="W192">
        <v>0</v>
      </c>
      <c r="X192">
        <v>0</v>
      </c>
      <c r="Y192">
        <v>1.1000000000000001</v>
      </c>
      <c r="Z192">
        <v>0</v>
      </c>
      <c r="AA192">
        <v>0</v>
      </c>
      <c r="AB192">
        <v>2.8</v>
      </c>
      <c r="AC192">
        <v>0</v>
      </c>
      <c r="AD192">
        <v>0</v>
      </c>
      <c r="AE192">
        <v>0</v>
      </c>
      <c r="AF192">
        <v>47.2</v>
      </c>
      <c r="AG192">
        <v>0</v>
      </c>
      <c r="AH192">
        <v>2.4</v>
      </c>
      <c r="AI192">
        <v>0</v>
      </c>
      <c r="AJ192">
        <v>0</v>
      </c>
    </row>
    <row r="193" spans="5:36" x14ac:dyDescent="0.25">
      <c r="E193" s="1">
        <v>32813</v>
      </c>
      <c r="F193">
        <v>0</v>
      </c>
      <c r="G193">
        <v>0</v>
      </c>
      <c r="H193">
        <v>5.3</v>
      </c>
      <c r="I193">
        <v>0</v>
      </c>
      <c r="J193">
        <v>0</v>
      </c>
      <c r="K193">
        <v>0</v>
      </c>
      <c r="L193">
        <v>0</v>
      </c>
      <c r="M193">
        <v>0</v>
      </c>
      <c r="N193">
        <v>34.200000000000003</v>
      </c>
      <c r="O193">
        <v>0</v>
      </c>
      <c r="P193">
        <v>0</v>
      </c>
      <c r="Q193">
        <v>0</v>
      </c>
      <c r="R193">
        <v>0</v>
      </c>
      <c r="S193">
        <v>0</v>
      </c>
      <c r="T193">
        <v>0</v>
      </c>
      <c r="U193">
        <v>0</v>
      </c>
      <c r="V193">
        <v>0</v>
      </c>
      <c r="W193">
        <v>0</v>
      </c>
      <c r="X193">
        <v>0</v>
      </c>
      <c r="Y193">
        <v>0</v>
      </c>
      <c r="Z193">
        <v>15.4</v>
      </c>
      <c r="AA193">
        <v>6.8</v>
      </c>
      <c r="AB193">
        <v>0</v>
      </c>
      <c r="AC193">
        <v>0</v>
      </c>
      <c r="AD193">
        <v>0</v>
      </c>
      <c r="AE193">
        <v>16.8</v>
      </c>
      <c r="AF193">
        <v>0</v>
      </c>
      <c r="AG193">
        <v>13.6</v>
      </c>
      <c r="AH193">
        <v>0</v>
      </c>
      <c r="AI193">
        <v>0</v>
      </c>
      <c r="AJ193" s="5" t="s">
        <v>84</v>
      </c>
    </row>
    <row r="194" spans="5:36" x14ac:dyDescent="0.25">
      <c r="E194" s="1">
        <v>32843</v>
      </c>
      <c r="F194">
        <v>0</v>
      </c>
      <c r="G194">
        <v>0</v>
      </c>
      <c r="H194">
        <v>1.6</v>
      </c>
      <c r="I194">
        <v>0</v>
      </c>
      <c r="J194">
        <v>0</v>
      </c>
      <c r="K194">
        <v>0</v>
      </c>
      <c r="L194">
        <v>0</v>
      </c>
      <c r="M194">
        <v>0</v>
      </c>
      <c r="N194">
        <v>0</v>
      </c>
      <c r="O194">
        <v>0</v>
      </c>
      <c r="P194">
        <v>0</v>
      </c>
      <c r="Q194">
        <v>0</v>
      </c>
      <c r="R194">
        <v>0</v>
      </c>
      <c r="S194">
        <v>0</v>
      </c>
      <c r="T194">
        <v>0</v>
      </c>
      <c r="U194">
        <v>0</v>
      </c>
      <c r="V194">
        <v>13.2</v>
      </c>
      <c r="W194">
        <v>30.8</v>
      </c>
      <c r="X194">
        <v>2.4</v>
      </c>
      <c r="Y194">
        <v>3.8</v>
      </c>
      <c r="Z194">
        <v>0</v>
      </c>
      <c r="AA194">
        <v>0</v>
      </c>
      <c r="AB194">
        <v>0</v>
      </c>
      <c r="AC194">
        <v>0</v>
      </c>
      <c r="AD194">
        <v>0</v>
      </c>
      <c r="AE194">
        <v>6.2</v>
      </c>
      <c r="AF194">
        <v>12.4</v>
      </c>
      <c r="AG194">
        <v>22.8</v>
      </c>
      <c r="AH194">
        <v>37</v>
      </c>
      <c r="AI194">
        <v>2.4</v>
      </c>
      <c r="AJ194">
        <v>5.4</v>
      </c>
    </row>
    <row r="195" spans="5:36" x14ac:dyDescent="0.25">
      <c r="E195" s="3">
        <v>32874</v>
      </c>
      <c r="F195" s="2">
        <v>0</v>
      </c>
      <c r="G195" s="2">
        <v>6.1</v>
      </c>
      <c r="H195" s="2">
        <v>14.6</v>
      </c>
      <c r="I195" s="2">
        <v>5.8</v>
      </c>
      <c r="J195" s="2">
        <v>3.8</v>
      </c>
      <c r="K195" s="2">
        <v>9.8000000000000007</v>
      </c>
      <c r="L195" s="2">
        <v>24.4</v>
      </c>
      <c r="M195" s="2">
        <v>26.4</v>
      </c>
      <c r="N195" s="2">
        <v>34.6</v>
      </c>
      <c r="O195" s="2">
        <v>38.799999999999997</v>
      </c>
      <c r="P195" s="2">
        <v>12.8</v>
      </c>
      <c r="Q195" s="2">
        <v>2.1</v>
      </c>
      <c r="R195" s="2">
        <v>15.4</v>
      </c>
      <c r="S195" s="2">
        <v>25</v>
      </c>
      <c r="T195" s="2">
        <v>8.3000000000000007</v>
      </c>
      <c r="U195" s="2">
        <v>0.1</v>
      </c>
      <c r="V195" s="2">
        <v>3.2</v>
      </c>
      <c r="W195" s="2">
        <v>18.899999999999999</v>
      </c>
      <c r="X195" s="2">
        <v>4.5999999999999996</v>
      </c>
      <c r="Y195" s="2">
        <v>0.8</v>
      </c>
      <c r="Z195" s="2">
        <v>0</v>
      </c>
      <c r="AA195" s="2">
        <v>5.6</v>
      </c>
      <c r="AB195" s="2">
        <v>20.2</v>
      </c>
      <c r="AC195" s="2">
        <v>0</v>
      </c>
      <c r="AD195" s="2">
        <v>0</v>
      </c>
      <c r="AE195" s="2">
        <v>12.9</v>
      </c>
      <c r="AF195" s="2">
        <v>0.6</v>
      </c>
      <c r="AG195" s="2">
        <v>0</v>
      </c>
      <c r="AH195" s="2">
        <v>0</v>
      </c>
      <c r="AI195" s="2">
        <v>2.1</v>
      </c>
      <c r="AJ195" s="2">
        <v>0</v>
      </c>
    </row>
    <row r="196" spans="5:36" x14ac:dyDescent="0.25">
      <c r="E196" s="1">
        <v>32905</v>
      </c>
      <c r="F196">
        <v>0</v>
      </c>
      <c r="G196">
        <v>0</v>
      </c>
      <c r="H196">
        <v>0</v>
      </c>
      <c r="I196">
        <v>0</v>
      </c>
      <c r="J196">
        <v>0</v>
      </c>
      <c r="K196">
        <v>0</v>
      </c>
      <c r="L196">
        <v>0</v>
      </c>
      <c r="M196">
        <v>0</v>
      </c>
      <c r="N196">
        <v>0</v>
      </c>
      <c r="O196">
        <v>0</v>
      </c>
      <c r="P196">
        <v>0</v>
      </c>
      <c r="Q196">
        <v>8.8000000000000007</v>
      </c>
      <c r="R196">
        <v>6.8</v>
      </c>
      <c r="S196">
        <v>38.6</v>
      </c>
      <c r="T196">
        <v>0</v>
      </c>
      <c r="U196">
        <v>0</v>
      </c>
      <c r="V196">
        <v>0</v>
      </c>
      <c r="W196">
        <v>0</v>
      </c>
      <c r="X196">
        <v>0</v>
      </c>
      <c r="Y196">
        <v>0</v>
      </c>
      <c r="Z196">
        <v>0</v>
      </c>
      <c r="AA196">
        <v>0</v>
      </c>
      <c r="AB196">
        <v>36</v>
      </c>
      <c r="AC196">
        <v>0.5</v>
      </c>
      <c r="AD196">
        <v>21.4</v>
      </c>
      <c r="AE196">
        <v>3.7</v>
      </c>
      <c r="AF196">
        <v>0</v>
      </c>
      <c r="AG196">
        <v>0</v>
      </c>
      <c r="AH196" s="54" t="s">
        <v>84</v>
      </c>
      <c r="AI196" s="54"/>
      <c r="AJ196" s="54"/>
    </row>
    <row r="197" spans="5:36" x14ac:dyDescent="0.25">
      <c r="E197" s="1">
        <v>32933</v>
      </c>
      <c r="F197">
        <v>0</v>
      </c>
      <c r="G197">
        <v>0</v>
      </c>
      <c r="H197">
        <v>0</v>
      </c>
      <c r="I197">
        <v>0</v>
      </c>
      <c r="J197">
        <v>3</v>
      </c>
      <c r="K197">
        <v>0</v>
      </c>
      <c r="L197">
        <v>20</v>
      </c>
      <c r="M197">
        <v>1.2</v>
      </c>
      <c r="N197">
        <v>2.4</v>
      </c>
      <c r="O197">
        <v>12.6</v>
      </c>
      <c r="P197">
        <v>0</v>
      </c>
      <c r="Q197">
        <v>0</v>
      </c>
      <c r="R197">
        <v>0</v>
      </c>
      <c r="S197">
        <v>0</v>
      </c>
      <c r="T197">
        <v>0</v>
      </c>
      <c r="U197">
        <v>0</v>
      </c>
      <c r="V197">
        <v>4.5999999999999996</v>
      </c>
      <c r="W197">
        <v>0</v>
      </c>
      <c r="X197">
        <v>6.3</v>
      </c>
      <c r="Y197">
        <v>6.8</v>
      </c>
      <c r="Z197">
        <v>0</v>
      </c>
      <c r="AA197">
        <v>16.8</v>
      </c>
      <c r="AB197">
        <v>11.3</v>
      </c>
      <c r="AC197">
        <v>0</v>
      </c>
      <c r="AD197">
        <v>0</v>
      </c>
      <c r="AE197">
        <v>0</v>
      </c>
      <c r="AF197">
        <v>0</v>
      </c>
      <c r="AG197">
        <v>0</v>
      </c>
      <c r="AH197">
        <v>11.2</v>
      </c>
      <c r="AI197">
        <v>6.8</v>
      </c>
      <c r="AJ197">
        <v>0</v>
      </c>
    </row>
    <row r="198" spans="5:36" x14ac:dyDescent="0.25">
      <c r="E198" s="1">
        <v>32964</v>
      </c>
      <c r="F198">
        <v>0</v>
      </c>
      <c r="G198">
        <v>0</v>
      </c>
      <c r="H198">
        <v>0</v>
      </c>
      <c r="I198">
        <v>2.4</v>
      </c>
      <c r="J198">
        <v>16.7</v>
      </c>
      <c r="K198">
        <v>0</v>
      </c>
      <c r="L198">
        <v>0</v>
      </c>
      <c r="M198">
        <v>0</v>
      </c>
      <c r="N198">
        <v>0</v>
      </c>
      <c r="O198">
        <v>0</v>
      </c>
      <c r="P198">
        <v>0</v>
      </c>
      <c r="Q198">
        <v>0</v>
      </c>
      <c r="R198">
        <v>15.2</v>
      </c>
      <c r="S198">
        <v>0</v>
      </c>
      <c r="T198">
        <v>0</v>
      </c>
      <c r="U198">
        <v>0</v>
      </c>
      <c r="V198">
        <v>0</v>
      </c>
      <c r="W198">
        <v>0</v>
      </c>
      <c r="X198">
        <v>0</v>
      </c>
      <c r="Y198">
        <v>22</v>
      </c>
      <c r="Z198">
        <v>0</v>
      </c>
      <c r="AA198">
        <v>5.4</v>
      </c>
      <c r="AB198">
        <v>0</v>
      </c>
      <c r="AC198">
        <v>0</v>
      </c>
      <c r="AD198">
        <v>16.2</v>
      </c>
      <c r="AE198">
        <v>0</v>
      </c>
      <c r="AF198">
        <v>0</v>
      </c>
      <c r="AG198">
        <v>11.4</v>
      </c>
      <c r="AH198">
        <v>0</v>
      </c>
      <c r="AI198">
        <v>0</v>
      </c>
      <c r="AJ198" s="5" t="s">
        <v>84</v>
      </c>
    </row>
    <row r="199" spans="5:36" x14ac:dyDescent="0.25">
      <c r="E199" s="1">
        <v>32994</v>
      </c>
      <c r="F199">
        <v>0</v>
      </c>
      <c r="G199">
        <v>0</v>
      </c>
      <c r="H199">
        <v>0</v>
      </c>
      <c r="I199">
        <v>0</v>
      </c>
      <c r="J199">
        <v>2.4</v>
      </c>
      <c r="K199">
        <v>0</v>
      </c>
      <c r="L199">
        <v>0</v>
      </c>
      <c r="M199">
        <v>0</v>
      </c>
      <c r="N199">
        <v>0</v>
      </c>
      <c r="O199">
        <v>6.2</v>
      </c>
      <c r="P199">
        <v>0</v>
      </c>
      <c r="Q199">
        <v>10.7</v>
      </c>
      <c r="R199">
        <v>0</v>
      </c>
      <c r="S199">
        <v>0</v>
      </c>
      <c r="T199">
        <v>6.2</v>
      </c>
      <c r="U199">
        <v>2.6</v>
      </c>
      <c r="V199">
        <v>34.6</v>
      </c>
      <c r="W199">
        <v>26.2</v>
      </c>
      <c r="X199">
        <v>0</v>
      </c>
      <c r="Y199">
        <v>0</v>
      </c>
      <c r="Z199">
        <v>0</v>
      </c>
      <c r="AA199">
        <v>0</v>
      </c>
      <c r="AB199">
        <v>0</v>
      </c>
      <c r="AC199">
        <v>0</v>
      </c>
      <c r="AD199">
        <v>0</v>
      </c>
      <c r="AE199">
        <v>6</v>
      </c>
      <c r="AF199">
        <v>0</v>
      </c>
      <c r="AG199">
        <v>0</v>
      </c>
      <c r="AH199">
        <v>0</v>
      </c>
      <c r="AI199">
        <v>0</v>
      </c>
      <c r="AJ199">
        <v>0</v>
      </c>
    </row>
    <row r="200" spans="5:36" x14ac:dyDescent="0.25">
      <c r="E200" s="1">
        <v>33025</v>
      </c>
      <c r="F200">
        <v>18.8</v>
      </c>
      <c r="G200">
        <v>0</v>
      </c>
      <c r="H200">
        <v>0</v>
      </c>
      <c r="I200">
        <v>0</v>
      </c>
      <c r="J200">
        <v>0</v>
      </c>
      <c r="K200">
        <v>6.4</v>
      </c>
      <c r="L200">
        <v>0</v>
      </c>
      <c r="M200">
        <v>0</v>
      </c>
      <c r="N200">
        <v>0</v>
      </c>
      <c r="O200">
        <v>30</v>
      </c>
      <c r="P200">
        <v>0</v>
      </c>
      <c r="Q200">
        <v>0</v>
      </c>
      <c r="R200">
        <v>0</v>
      </c>
      <c r="S200">
        <v>8.4</v>
      </c>
      <c r="T200">
        <v>0</v>
      </c>
      <c r="U200">
        <v>0</v>
      </c>
      <c r="V200">
        <v>0</v>
      </c>
      <c r="W200">
        <v>0</v>
      </c>
      <c r="X200">
        <v>0</v>
      </c>
      <c r="Y200">
        <v>0</v>
      </c>
      <c r="Z200">
        <v>0.6</v>
      </c>
      <c r="AA200">
        <v>0</v>
      </c>
      <c r="AB200">
        <v>0</v>
      </c>
      <c r="AC200">
        <v>12.2</v>
      </c>
      <c r="AD200">
        <v>0</v>
      </c>
      <c r="AE200">
        <v>0</v>
      </c>
      <c r="AF200">
        <v>0</v>
      </c>
      <c r="AG200">
        <v>0</v>
      </c>
      <c r="AH200">
        <v>0</v>
      </c>
      <c r="AI200">
        <v>6.8</v>
      </c>
      <c r="AJ200" s="5" t="s">
        <v>84</v>
      </c>
    </row>
    <row r="201" spans="5:36" x14ac:dyDescent="0.25">
      <c r="E201" s="1">
        <v>33055</v>
      </c>
      <c r="F201">
        <v>0</v>
      </c>
      <c r="G201">
        <v>0</v>
      </c>
      <c r="H201">
        <v>22.8</v>
      </c>
      <c r="I201">
        <v>0</v>
      </c>
      <c r="J201">
        <v>0</v>
      </c>
      <c r="K201">
        <v>6.2</v>
      </c>
      <c r="L201">
        <v>0</v>
      </c>
      <c r="M201">
        <v>0</v>
      </c>
      <c r="N201">
        <v>0</v>
      </c>
      <c r="O201">
        <v>0</v>
      </c>
      <c r="P201">
        <v>12.8</v>
      </c>
      <c r="Q201">
        <v>0</v>
      </c>
      <c r="R201">
        <v>0</v>
      </c>
      <c r="S201">
        <v>0</v>
      </c>
      <c r="T201">
        <v>0</v>
      </c>
      <c r="U201">
        <v>0</v>
      </c>
      <c r="V201">
        <v>36.5</v>
      </c>
      <c r="W201">
        <v>1.8</v>
      </c>
      <c r="X201">
        <v>13.4</v>
      </c>
      <c r="Y201">
        <v>31.8</v>
      </c>
      <c r="Z201">
        <v>44.2</v>
      </c>
      <c r="AA201">
        <v>21.1</v>
      </c>
      <c r="AB201">
        <v>0</v>
      </c>
      <c r="AC201">
        <v>8.6</v>
      </c>
      <c r="AD201">
        <v>0</v>
      </c>
      <c r="AE201">
        <v>0</v>
      </c>
      <c r="AF201">
        <v>15.2</v>
      </c>
      <c r="AG201">
        <v>0</v>
      </c>
      <c r="AH201">
        <v>0</v>
      </c>
      <c r="AI201">
        <v>0</v>
      </c>
      <c r="AJ201">
        <v>0</v>
      </c>
    </row>
    <row r="202" spans="5:36" x14ac:dyDescent="0.25">
      <c r="E202" s="1">
        <v>33086</v>
      </c>
      <c r="F202">
        <v>0</v>
      </c>
      <c r="G202">
        <v>0</v>
      </c>
      <c r="H202">
        <v>0</v>
      </c>
      <c r="I202">
        <v>0</v>
      </c>
      <c r="J202">
        <v>0</v>
      </c>
      <c r="K202">
        <v>0</v>
      </c>
      <c r="L202">
        <v>0</v>
      </c>
      <c r="M202">
        <v>0</v>
      </c>
      <c r="N202">
        <v>0</v>
      </c>
      <c r="O202">
        <v>6.2</v>
      </c>
      <c r="P202">
        <v>0</v>
      </c>
      <c r="Q202">
        <v>0</v>
      </c>
      <c r="R202">
        <v>0</v>
      </c>
      <c r="S202">
        <v>0</v>
      </c>
      <c r="T202">
        <v>0</v>
      </c>
      <c r="U202">
        <v>12.4</v>
      </c>
      <c r="V202">
        <v>0</v>
      </c>
      <c r="W202">
        <v>18.2</v>
      </c>
      <c r="X202">
        <v>39.4</v>
      </c>
      <c r="Y202">
        <v>0</v>
      </c>
      <c r="Z202">
        <v>0</v>
      </c>
      <c r="AA202">
        <v>0</v>
      </c>
      <c r="AB202">
        <v>0</v>
      </c>
      <c r="AC202">
        <v>8.6</v>
      </c>
      <c r="AD202">
        <v>0</v>
      </c>
      <c r="AE202">
        <v>0</v>
      </c>
      <c r="AF202">
        <v>0</v>
      </c>
      <c r="AG202">
        <v>12.2</v>
      </c>
      <c r="AH202">
        <v>0</v>
      </c>
      <c r="AI202">
        <v>0</v>
      </c>
      <c r="AJ202">
        <v>0</v>
      </c>
    </row>
    <row r="203" spans="5:36" x14ac:dyDescent="0.25">
      <c r="E203" s="1">
        <v>33117</v>
      </c>
      <c r="F203">
        <v>0</v>
      </c>
      <c r="G203">
        <v>6.7</v>
      </c>
      <c r="H203">
        <v>0</v>
      </c>
      <c r="I203">
        <v>0</v>
      </c>
      <c r="J203">
        <v>9</v>
      </c>
      <c r="K203">
        <v>0</v>
      </c>
      <c r="L203">
        <v>0</v>
      </c>
      <c r="M203">
        <v>0</v>
      </c>
      <c r="N203">
        <v>2.6</v>
      </c>
      <c r="O203">
        <v>0</v>
      </c>
      <c r="P203">
        <v>0</v>
      </c>
      <c r="Q203">
        <v>15.2</v>
      </c>
      <c r="R203">
        <v>41</v>
      </c>
      <c r="S203">
        <v>16.8</v>
      </c>
      <c r="T203">
        <v>0</v>
      </c>
      <c r="U203">
        <v>0</v>
      </c>
      <c r="V203">
        <v>0</v>
      </c>
      <c r="W203">
        <v>0</v>
      </c>
      <c r="X203">
        <v>0</v>
      </c>
      <c r="Y203">
        <v>0</v>
      </c>
      <c r="Z203">
        <v>0</v>
      </c>
      <c r="AA203">
        <v>6.2</v>
      </c>
      <c r="AB203">
        <v>0</v>
      </c>
      <c r="AC203">
        <v>0.2</v>
      </c>
      <c r="AD203">
        <v>0</v>
      </c>
      <c r="AE203">
        <v>0</v>
      </c>
      <c r="AF203">
        <v>0</v>
      </c>
      <c r="AG203">
        <v>11.8</v>
      </c>
      <c r="AH203">
        <v>0</v>
      </c>
      <c r="AI203">
        <v>0</v>
      </c>
      <c r="AJ203" s="5" t="s">
        <v>84</v>
      </c>
    </row>
    <row r="204" spans="5:36" x14ac:dyDescent="0.25">
      <c r="E204" s="1">
        <v>33147</v>
      </c>
      <c r="F204">
        <v>0</v>
      </c>
      <c r="G204">
        <v>0</v>
      </c>
      <c r="H204">
        <v>0</v>
      </c>
      <c r="I204">
        <v>16.8</v>
      </c>
      <c r="J204">
        <v>0</v>
      </c>
      <c r="K204">
        <v>18.2</v>
      </c>
      <c r="L204">
        <v>0</v>
      </c>
      <c r="M204">
        <v>0</v>
      </c>
      <c r="N204">
        <v>0</v>
      </c>
      <c r="O204">
        <v>0</v>
      </c>
      <c r="P204">
        <v>0</v>
      </c>
      <c r="Q204">
        <v>0</v>
      </c>
      <c r="R204">
        <v>0</v>
      </c>
      <c r="S204">
        <v>12.7</v>
      </c>
      <c r="T204">
        <v>0</v>
      </c>
      <c r="U204">
        <v>34.799999999999997</v>
      </c>
      <c r="V204">
        <v>0</v>
      </c>
      <c r="W204">
        <v>61.2</v>
      </c>
      <c r="X204">
        <v>0</v>
      </c>
      <c r="Y204">
        <v>0</v>
      </c>
      <c r="Z204">
        <v>0</v>
      </c>
      <c r="AA204">
        <v>0</v>
      </c>
      <c r="AB204">
        <v>0</v>
      </c>
      <c r="AC204">
        <v>0</v>
      </c>
      <c r="AD204">
        <v>0.6</v>
      </c>
      <c r="AE204">
        <v>16.8</v>
      </c>
      <c r="AF204">
        <v>0</v>
      </c>
      <c r="AG204">
        <v>0</v>
      </c>
      <c r="AH204">
        <v>61.6</v>
      </c>
      <c r="AI204">
        <v>0</v>
      </c>
      <c r="AJ204">
        <v>0</v>
      </c>
    </row>
    <row r="205" spans="5:36" x14ac:dyDescent="0.25">
      <c r="E205" s="1">
        <v>33178</v>
      </c>
      <c r="F205">
        <v>0</v>
      </c>
      <c r="G205">
        <v>0</v>
      </c>
      <c r="H205">
        <v>6</v>
      </c>
      <c r="I205">
        <v>0</v>
      </c>
      <c r="J205">
        <v>0</v>
      </c>
      <c r="K205">
        <v>13.8</v>
      </c>
      <c r="L205">
        <v>0</v>
      </c>
      <c r="M205">
        <v>0</v>
      </c>
      <c r="N205">
        <v>0</v>
      </c>
      <c r="O205">
        <v>15.8</v>
      </c>
      <c r="P205">
        <v>0</v>
      </c>
      <c r="Q205">
        <v>0</v>
      </c>
      <c r="R205">
        <v>0</v>
      </c>
      <c r="S205">
        <v>0</v>
      </c>
      <c r="T205">
        <v>6.8</v>
      </c>
      <c r="U205">
        <v>0</v>
      </c>
      <c r="V205">
        <v>6.2</v>
      </c>
      <c r="W205">
        <v>0</v>
      </c>
      <c r="X205">
        <v>0</v>
      </c>
      <c r="Y205">
        <v>6.8</v>
      </c>
      <c r="Z205">
        <v>0</v>
      </c>
      <c r="AA205">
        <v>0</v>
      </c>
      <c r="AB205">
        <v>0</v>
      </c>
      <c r="AC205">
        <v>6.2</v>
      </c>
      <c r="AD205">
        <v>12.2</v>
      </c>
      <c r="AE205">
        <v>0</v>
      </c>
      <c r="AF205">
        <v>0</v>
      </c>
      <c r="AG205">
        <v>0</v>
      </c>
      <c r="AH205">
        <v>0</v>
      </c>
      <c r="AI205">
        <v>0</v>
      </c>
      <c r="AJ205" s="5" t="s">
        <v>84</v>
      </c>
    </row>
    <row r="206" spans="5:36" x14ac:dyDescent="0.25">
      <c r="E206" s="1">
        <v>33208</v>
      </c>
      <c r="F206">
        <v>0</v>
      </c>
      <c r="G206">
        <v>0</v>
      </c>
      <c r="H206">
        <v>21.8</v>
      </c>
      <c r="I206">
        <v>0</v>
      </c>
      <c r="J206">
        <v>0</v>
      </c>
      <c r="K206">
        <v>0</v>
      </c>
      <c r="L206">
        <v>2.7</v>
      </c>
      <c r="M206">
        <v>23.1</v>
      </c>
      <c r="N206">
        <v>0</v>
      </c>
      <c r="O206">
        <v>0</v>
      </c>
      <c r="P206">
        <v>0</v>
      </c>
      <c r="Q206">
        <v>0</v>
      </c>
      <c r="R206">
        <v>21</v>
      </c>
      <c r="S206">
        <v>0</v>
      </c>
      <c r="T206">
        <v>8.1999999999999993</v>
      </c>
      <c r="U206">
        <v>0</v>
      </c>
      <c r="V206">
        <v>20.2</v>
      </c>
      <c r="W206">
        <v>0</v>
      </c>
      <c r="X206">
        <v>0</v>
      </c>
      <c r="Y206">
        <v>1</v>
      </c>
      <c r="Z206">
        <v>0</v>
      </c>
      <c r="AA206">
        <v>0</v>
      </c>
      <c r="AB206">
        <v>0</v>
      </c>
      <c r="AC206">
        <v>98</v>
      </c>
      <c r="AD206">
        <v>0</v>
      </c>
      <c r="AE206">
        <v>0</v>
      </c>
      <c r="AF206">
        <v>0</v>
      </c>
      <c r="AG206">
        <v>0</v>
      </c>
      <c r="AH206">
        <v>0</v>
      </c>
      <c r="AI206">
        <v>0</v>
      </c>
      <c r="AJ206">
        <v>0.8</v>
      </c>
    </row>
    <row r="207" spans="5:36" x14ac:dyDescent="0.25">
      <c r="E207" s="3">
        <v>33239</v>
      </c>
      <c r="F207" s="2">
        <v>0</v>
      </c>
      <c r="G207" s="2">
        <v>24.8</v>
      </c>
      <c r="H207" s="2">
        <v>0</v>
      </c>
      <c r="I207" s="2">
        <v>0</v>
      </c>
      <c r="J207" s="2">
        <v>2.8</v>
      </c>
      <c r="K207" s="2">
        <v>0.6</v>
      </c>
      <c r="L207" s="2">
        <v>0</v>
      </c>
      <c r="M207" s="2">
        <v>0.2</v>
      </c>
      <c r="N207" s="2">
        <v>0</v>
      </c>
      <c r="O207" s="2">
        <v>0</v>
      </c>
      <c r="P207" s="2">
        <v>0</v>
      </c>
      <c r="Q207" s="2">
        <v>0</v>
      </c>
      <c r="R207" s="2">
        <v>28.2</v>
      </c>
      <c r="S207" s="2">
        <v>0</v>
      </c>
      <c r="T207" s="2">
        <v>0</v>
      </c>
      <c r="U207" s="2">
        <v>0</v>
      </c>
      <c r="V207" s="2">
        <v>0.2</v>
      </c>
      <c r="W207" s="2">
        <v>0</v>
      </c>
      <c r="X207" s="2">
        <v>0</v>
      </c>
      <c r="Y207" s="2">
        <v>0</v>
      </c>
      <c r="Z207" s="2">
        <v>0</v>
      </c>
      <c r="AA207" s="2">
        <v>0</v>
      </c>
      <c r="AB207" s="2">
        <v>0.8</v>
      </c>
      <c r="AC207" s="2">
        <v>48.2</v>
      </c>
      <c r="AD207" s="2">
        <v>0.8</v>
      </c>
      <c r="AE207" s="2">
        <v>32.6</v>
      </c>
      <c r="AF207" s="2">
        <v>0</v>
      </c>
      <c r="AG207" s="2">
        <v>27.8</v>
      </c>
      <c r="AH207" s="2">
        <v>0.2</v>
      </c>
      <c r="AI207" s="2">
        <v>0</v>
      </c>
      <c r="AJ207" s="2">
        <v>0</v>
      </c>
    </row>
    <row r="208" spans="5:36" x14ac:dyDescent="0.25">
      <c r="E208" s="4">
        <v>33270</v>
      </c>
      <c r="F208">
        <v>0</v>
      </c>
      <c r="G208">
        <v>24.2</v>
      </c>
      <c r="H208">
        <v>0</v>
      </c>
      <c r="I208">
        <v>0</v>
      </c>
      <c r="J208">
        <v>0.8</v>
      </c>
      <c r="K208">
        <v>31.8</v>
      </c>
      <c r="L208">
        <v>0.2</v>
      </c>
      <c r="M208">
        <v>0</v>
      </c>
      <c r="N208">
        <v>0</v>
      </c>
      <c r="O208">
        <v>12.8</v>
      </c>
      <c r="P208">
        <v>0</v>
      </c>
      <c r="Q208">
        <v>0</v>
      </c>
      <c r="R208">
        <v>0</v>
      </c>
      <c r="S208">
        <v>0</v>
      </c>
      <c r="T208">
        <v>52.1</v>
      </c>
      <c r="U208">
        <v>0</v>
      </c>
      <c r="V208">
        <v>0</v>
      </c>
      <c r="W208">
        <v>22.2</v>
      </c>
      <c r="X208">
        <v>0</v>
      </c>
      <c r="Y208">
        <v>8.6</v>
      </c>
      <c r="Z208">
        <v>0</v>
      </c>
      <c r="AA208">
        <v>0</v>
      </c>
      <c r="AB208">
        <v>6.1</v>
      </c>
      <c r="AC208">
        <v>0</v>
      </c>
      <c r="AD208">
        <v>0</v>
      </c>
      <c r="AE208">
        <v>0</v>
      </c>
      <c r="AF208">
        <v>6</v>
      </c>
      <c r="AG208">
        <v>0</v>
      </c>
      <c r="AH208" s="54" t="s">
        <v>84</v>
      </c>
      <c r="AI208" s="54"/>
      <c r="AJ208" s="54"/>
    </row>
    <row r="209" spans="5:36" x14ac:dyDescent="0.25">
      <c r="E209" s="17">
        <v>33298</v>
      </c>
      <c r="F209" s="15">
        <f>1/1*(Média!E11*'Estação 2'!N641/Média!E45)</f>
        <v>34.965441176470591</v>
      </c>
      <c r="G209" s="15">
        <f>1/1*(Média!F11*'Estação 2'!O641/Média!F45)</f>
        <v>5.2423220829315325</v>
      </c>
      <c r="H209" s="15">
        <f>1/1*(Média!G11*'Estação 2'!P641/Média!G45)</f>
        <v>11.283388235294119</v>
      </c>
      <c r="I209" s="15">
        <f>1/1*(Média!H11*'Estação 2'!Q641/Média!H45)</f>
        <v>0</v>
      </c>
      <c r="J209" s="15">
        <f>1/1*(Média!I11*'Estação 2'!R641/Média!I45)</f>
        <v>9.8890122086570456E-2</v>
      </c>
      <c r="K209" s="15">
        <f>1/1*(Média!J11*'Estação 2'!S641/Média!J45)</f>
        <v>0.20097490283907518</v>
      </c>
      <c r="L209" s="15">
        <f>1/1*(Média!K11*'Estação 2'!T641/Média!K45)</f>
        <v>0</v>
      </c>
      <c r="M209" s="15">
        <f>1/1*(Média!L11*'Estação 2'!U641/Média!L45)</f>
        <v>0</v>
      </c>
      <c r="N209" s="15">
        <f>1/1*(Média!M11*'Estação 2'!V641/Média!M45)</f>
        <v>0</v>
      </c>
      <c r="O209" s="15">
        <f>1/1*(Média!N11*'Estação 2'!W641/Média!N45)</f>
        <v>0</v>
      </c>
      <c r="P209" s="15">
        <f>1/1*(Média!O11*'Estação 2'!X641/Média!O45)</f>
        <v>0</v>
      </c>
      <c r="Q209" s="15">
        <f>1/1*(Média!P11*'Estação 2'!Y641/Média!P45)</f>
        <v>0.40840336134453786</v>
      </c>
      <c r="R209" s="15">
        <f>1/1*(Média!Q11*'Estação 2'!Z641/Média!Q45)</f>
        <v>5.7032552826956024</v>
      </c>
      <c r="S209" s="15">
        <f>1/1*(Média!R11*'Estação 2'!AA641/Média!R45)</f>
        <v>4.077701778385773</v>
      </c>
      <c r="T209" s="15">
        <f>1/1*(Média!S11*'Estação 2'!AB641/Média!S45)</f>
        <v>0</v>
      </c>
      <c r="U209" s="15">
        <f>1/1*(Média!T11*'Estação 2'!AC641/Média!T45)</f>
        <v>0</v>
      </c>
      <c r="V209" s="15">
        <f>1/1*(Média!U11*'Estação 2'!AD641/Média!U45)</f>
        <v>0</v>
      </c>
      <c r="W209" s="15">
        <f>1/1*(Média!V11*'Estação 2'!AE641/Média!V45)</f>
        <v>0</v>
      </c>
      <c r="X209" s="15">
        <f>1/1*(Média!W11*'Estação 2'!AF641/Média!W45)</f>
        <v>6.8652552071412245</v>
      </c>
      <c r="Y209" s="15">
        <f>1/1*(Média!X11*'Estação 2'!AG641/Média!X45)</f>
        <v>0</v>
      </c>
      <c r="Z209" s="15">
        <f>1/1*(Média!Y11*'Estação 2'!AH641/Média!Y45)</f>
        <v>0</v>
      </c>
      <c r="AA209" s="15">
        <f>1/1*(Média!Z11*'Estação 2'!AI641/Média!Z45)</f>
        <v>4.9628008752735218</v>
      </c>
      <c r="AB209" s="15">
        <f>1/1*(Média!AA11*'Estação 2'!AJ641/Média!AA45)</f>
        <v>0</v>
      </c>
      <c r="AC209" s="15">
        <f>1/1*(Média!AB11*'Estação 2'!AK641/Média!AB45)</f>
        <v>0</v>
      </c>
      <c r="AD209" s="15">
        <f>1/1*(Média!AC11*'Estação 2'!AL641/Média!AC45)</f>
        <v>0</v>
      </c>
      <c r="AE209" s="15">
        <f>1/1*(Média!AD11*'Estação 2'!AM641/Média!AD45)</f>
        <v>0</v>
      </c>
      <c r="AF209" s="15">
        <f>1/1*(Média!AE11*'Estação 2'!AN641/Média!AE45)</f>
        <v>0</v>
      </c>
      <c r="AG209" s="15">
        <f>1/1*(Média!AF11*'Estação 2'!AO641/Média!AF45)</f>
        <v>0</v>
      </c>
      <c r="AH209" s="15">
        <f>1/1*(Média!AG11*'Estação 2'!AP641/Média!AG45)</f>
        <v>0</v>
      </c>
      <c r="AI209" s="15">
        <f>1/1*(Média!AH11*'Estação 2'!AQ641/Média!AH45)</f>
        <v>1.1400216528329121</v>
      </c>
      <c r="AJ209" s="15">
        <f>1/1*(Média!AI11*'Estação 2'!AR641/Média!AI45)</f>
        <v>0</v>
      </c>
    </row>
    <row r="210" spans="5:36" x14ac:dyDescent="0.25">
      <c r="E210" s="17">
        <v>33329</v>
      </c>
      <c r="F210" s="15">
        <f>1/1*(Média!E14*'Estação 2'!N642/Média!E48)</f>
        <v>0</v>
      </c>
      <c r="G210" s="15">
        <f>1/1*(Média!F14*'Estação 2'!O642/Média!F48)</f>
        <v>0</v>
      </c>
      <c r="H210" s="15">
        <f>1/1*(Média!G14*'Estação 2'!P642/Média!G48)</f>
        <v>0</v>
      </c>
      <c r="I210" s="15">
        <f>1/1*(Média!H14*'Estação 2'!Q642/Média!H48)</f>
        <v>0</v>
      </c>
      <c r="J210" s="15">
        <f>1/1*(Média!I14*'Estação 2'!R642/Média!I48)</f>
        <v>0</v>
      </c>
      <c r="K210" s="15">
        <f>1/1*(Média!J14*'Estação 2'!S642/Média!J48)</f>
        <v>0</v>
      </c>
      <c r="L210" s="15">
        <f>1/1*(Média!K14*'Estação 2'!T642/Média!K48)</f>
        <v>0</v>
      </c>
      <c r="M210" s="15">
        <f>1/1*(Média!L14*'Estação 2'!U642/Média!L48)</f>
        <v>0</v>
      </c>
      <c r="N210" s="15">
        <f>1/1*(Média!M14*'Estação 2'!V642/Média!M48)</f>
        <v>0</v>
      </c>
      <c r="O210" s="15">
        <f>1/1*(Média!N14*'Estação 2'!W642/Média!N48)</f>
        <v>0</v>
      </c>
      <c r="P210" s="15">
        <f>1/1*(Média!O14*'Estação 2'!X642/Média!O48)</f>
        <v>6.9517295873573328</v>
      </c>
      <c r="Q210" s="15">
        <f>1/1*(Média!P14*'Estação 2'!Y642/Média!P48)</f>
        <v>17.442937429748973</v>
      </c>
      <c r="R210" s="15">
        <f>1/1*(Média!Q14*'Estação 2'!Z642/Média!Q48)</f>
        <v>10.290960536113177</v>
      </c>
      <c r="S210" s="15">
        <f>1/1*(Média!R14*'Estação 2'!AA642/Média!R48)</f>
        <v>0</v>
      </c>
      <c r="T210" s="15">
        <f>1/1*(Média!S14*'Estação 2'!AB642/Média!S48)</f>
        <v>5.8045702750964008</v>
      </c>
      <c r="U210" s="15">
        <f>1/1*(Média!T14*'Estação 2'!AC642/Média!T48)</f>
        <v>0</v>
      </c>
      <c r="V210" s="15">
        <f>1/1*(Média!U14*'Estação 2'!AD642/Média!U48)</f>
        <v>0</v>
      </c>
      <c r="W210" s="15">
        <f>1/1*(Média!V14*'Estação 2'!AE642/Média!V48)</f>
        <v>0.87282665278500771</v>
      </c>
      <c r="X210" s="15">
        <f>1/1*(Média!W14*'Estação 2'!AF642/Média!W48)</f>
        <v>16.619170377314273</v>
      </c>
      <c r="Y210" s="15">
        <f>1/1*(Média!X14*'Estação 2'!AG642/Média!X48)</f>
        <v>0</v>
      </c>
      <c r="Z210" s="15">
        <f>1/1*(Média!Y14*'Estação 2'!AH642/Média!Y48)</f>
        <v>0</v>
      </c>
      <c r="AA210" s="15">
        <f>1/1*(Média!Z14*'Estação 2'!AI642/Média!Z48)</f>
        <v>0</v>
      </c>
      <c r="AB210" s="15">
        <f>1/1*(Média!AA14*'Estação 2'!AJ642/Média!AA48)</f>
        <v>0</v>
      </c>
      <c r="AC210" s="15">
        <f>1/1*(Média!AB14*'Estação 2'!AK642/Média!AB48)</f>
        <v>0</v>
      </c>
      <c r="AD210" s="15">
        <f>1/1*(Média!AC14*'Estação 2'!AL642/Média!AC48)</f>
        <v>32.52803432313425</v>
      </c>
      <c r="AE210" s="15">
        <f>1/1*(Média!AD14*'Estação 2'!AM642/Média!AD48)</f>
        <v>0</v>
      </c>
      <c r="AF210" s="15">
        <f>1/1*(Média!AE14*'Estação 2'!AN642/Média!AE48)</f>
        <v>0</v>
      </c>
      <c r="AG210" s="15">
        <f>1/1*(Média!AF14*'Estação 2'!AO642/Média!AF48)</f>
        <v>0</v>
      </c>
      <c r="AH210" s="15">
        <f>1/1*(Média!AG14*'Estação 2'!AP642/Média!AG48)</f>
        <v>0</v>
      </c>
      <c r="AI210" s="15">
        <f>1/1*(Média!AH14*'Estação 2'!AQ642/Média!AH48)</f>
        <v>0</v>
      </c>
      <c r="AJ210" s="5" t="s">
        <v>84</v>
      </c>
    </row>
    <row r="211" spans="5:36" x14ac:dyDescent="0.25">
      <c r="E211" s="17">
        <v>33359</v>
      </c>
      <c r="F211" s="15">
        <f>1/1*(Média!E17*'Estação 2'!N643/Média!E51)</f>
        <v>0</v>
      </c>
      <c r="G211" s="15">
        <f>1/1*(Média!F17*'Estação 2'!O643/Média!F51)</f>
        <v>0</v>
      </c>
      <c r="H211" s="15">
        <f>1/1*(Média!G17*'Estação 2'!P643/Média!G51)</f>
        <v>0</v>
      </c>
      <c r="I211" s="15">
        <f>1/1*(Média!H17*'Estação 2'!Q643/Média!H51)</f>
        <v>0</v>
      </c>
      <c r="J211" s="15">
        <f>1/1*(Média!I17*'Estação 2'!R643/Média!I51)</f>
        <v>0</v>
      </c>
      <c r="K211" s="15">
        <f>1/1*(Média!J17*'Estação 2'!S643/Média!J51)</f>
        <v>0</v>
      </c>
      <c r="L211" s="15">
        <f>1/1*(Média!K17*'Estação 2'!T643/Média!K51)</f>
        <v>12.738638766764984</v>
      </c>
      <c r="M211" s="15">
        <f>1/1*(Média!L17*'Estação 2'!U643/Média!L51)</f>
        <v>3.2070135746606327</v>
      </c>
      <c r="N211" s="15">
        <f>1/1*(Média!M17*'Estação 2'!V643/Média!M51)</f>
        <v>0</v>
      </c>
      <c r="O211" s="15">
        <f>1/1*(Média!N17*'Estação 2'!W643/Média!N51)</f>
        <v>0</v>
      </c>
      <c r="P211" s="15">
        <f>1/1*(Média!O17*'Estação 2'!X643/Média!O51)</f>
        <v>0</v>
      </c>
      <c r="Q211" s="15">
        <f>1/1*(Média!P17*'Estação 2'!Y643/Média!P51)</f>
        <v>0</v>
      </c>
      <c r="R211" s="15">
        <f>1/1*(Média!Q17*'Estação 2'!Z643/Média!Q51)</f>
        <v>0</v>
      </c>
      <c r="S211" s="15">
        <f>1/1*(Média!R17*'Estação 2'!AA643/Média!R51)</f>
        <v>0</v>
      </c>
      <c r="T211" s="15">
        <f>1/1*(Média!S17*'Estação 2'!AB643/Média!S51)</f>
        <v>19.716208637128442</v>
      </c>
      <c r="U211" s="15">
        <f>1/1*(Média!T17*'Estação 2'!AC643/Média!T51)</f>
        <v>0</v>
      </c>
      <c r="V211" s="15">
        <f>1/1*(Média!U17*'Estação 2'!AD643/Média!U51)</f>
        <v>0</v>
      </c>
      <c r="W211" s="15">
        <f>1/1*(Média!V17*'Estação 2'!AE643/Média!V51)</f>
        <v>0</v>
      </c>
      <c r="X211" s="15">
        <f>1/1*(Média!W17*'Estação 2'!AF643/Média!W51)</f>
        <v>0</v>
      </c>
      <c r="Y211" s="15">
        <f>1/1*(Média!X17*'Estação 2'!AG643/Média!X51)</f>
        <v>0</v>
      </c>
      <c r="Z211" s="15">
        <f>1/1*(Média!Y17*'Estação 2'!AH643/Média!Y51)</f>
        <v>0</v>
      </c>
      <c r="AA211" s="15">
        <f>1/1*(Média!Z17*'Estação 2'!AI643/Média!Z51)</f>
        <v>0</v>
      </c>
      <c r="AB211" s="15">
        <f>1/1*(Média!AA17*'Estação 2'!AJ643/Média!AA51)</f>
        <v>5.4847723704866542</v>
      </c>
      <c r="AC211" s="15">
        <f>1/1*(Média!AB17*'Estação 2'!AK643/Média!AB51)</f>
        <v>0</v>
      </c>
      <c r="AD211" s="15">
        <f>1/1*(Média!AC17*'Estação 2'!AL643/Média!AC51)</f>
        <v>0</v>
      </c>
      <c r="AE211" s="15">
        <f>1/1*(Média!AD17*'Estação 2'!AM643/Média!AD51)</f>
        <v>0</v>
      </c>
      <c r="AF211" s="15">
        <f>1/1*(Média!AE17*'Estação 2'!AN643/Média!AE51)</f>
        <v>0</v>
      </c>
      <c r="AG211" s="15">
        <f>1/1*(Média!AF17*'Estação 2'!AO643/Média!AF51)</f>
        <v>0</v>
      </c>
      <c r="AH211" s="15">
        <f>1/1*(Média!AG17*'Estação 2'!AP643/Média!AG51)</f>
        <v>0</v>
      </c>
      <c r="AI211" s="15">
        <f>1/1*(Média!AH17*'Estação 2'!AQ643/Média!AH51)</f>
        <v>0</v>
      </c>
      <c r="AJ211" s="15">
        <f>1/1*(Média!AI17*'Estação 2'!AR643/Média!AI51)</f>
        <v>0</v>
      </c>
    </row>
    <row r="212" spans="5:36" x14ac:dyDescent="0.25">
      <c r="E212" s="17">
        <v>33390</v>
      </c>
      <c r="F212" s="15">
        <f>1/1*(Média!E20*'Estação 2'!N644/Média!E54)</f>
        <v>0</v>
      </c>
      <c r="G212" s="15">
        <f>1/1*(Média!F20*'Estação 2'!O644/Média!F54)</f>
        <v>0</v>
      </c>
      <c r="H212" s="15">
        <f>1/1*(Média!G20*'Estação 2'!P644/Média!G54)</f>
        <v>0</v>
      </c>
      <c r="I212" s="15">
        <f>1/1*(Média!H20*'Estação 2'!Q644/Média!H54)</f>
        <v>0</v>
      </c>
      <c r="J212" s="15">
        <f>1/1*(Média!I20*'Estação 2'!R644/Média!I54)</f>
        <v>0</v>
      </c>
      <c r="K212" s="15">
        <f>1/1*(Média!J20*'Estação 2'!S644/Média!J54)</f>
        <v>0</v>
      </c>
      <c r="L212" s="15">
        <f>1/1*(Média!K20*'Estação 2'!T644/Média!K54)</f>
        <v>0</v>
      </c>
      <c r="M212" s="15">
        <f>1/1*(Média!L20*'Estação 2'!U644/Média!L54)</f>
        <v>0</v>
      </c>
      <c r="N212" s="15">
        <f>1/1*(Média!M20*'Estação 2'!V644/Média!M54)</f>
        <v>0</v>
      </c>
      <c r="O212" s="15">
        <f>1/1*(Média!N20*'Estação 2'!W644/Média!N54)</f>
        <v>0</v>
      </c>
      <c r="P212" s="15">
        <f>1/1*(Média!O20*'Estação 2'!X644/Média!O54)</f>
        <v>0</v>
      </c>
      <c r="Q212" s="15">
        <f>1/1*(Média!P20*'Estação 2'!Y644/Média!P54)</f>
        <v>0</v>
      </c>
      <c r="R212" s="15">
        <f>1/1*(Média!Q20*'Estação 2'!Z644/Média!Q54)</f>
        <v>0</v>
      </c>
      <c r="S212" s="15">
        <f>1/1*(Média!R20*'Estação 2'!AA644/Média!R54)</f>
        <v>0</v>
      </c>
      <c r="T212" s="15">
        <f>1/1*(Média!S20*'Estação 2'!AB644/Média!S54)</f>
        <v>0</v>
      </c>
      <c r="U212" s="15">
        <f>1/1*(Média!T20*'Estação 2'!AC644/Média!T54)</f>
        <v>0</v>
      </c>
      <c r="V212" s="15">
        <f>1/1*(Média!U20*'Estação 2'!AD644/Média!U54)</f>
        <v>0</v>
      </c>
      <c r="W212" s="15">
        <f>1/1*(Média!V20*'Estação 2'!AE644/Média!V54)</f>
        <v>0</v>
      </c>
      <c r="X212" s="15">
        <f>1/1*(Média!W20*'Estação 2'!AF644/Média!W54)</f>
        <v>0</v>
      </c>
      <c r="Y212" s="15">
        <f>1/1*(Média!X20*'Estação 2'!AG644/Média!X54)</f>
        <v>2.2666082230209521</v>
      </c>
      <c r="Z212" s="15">
        <f>1/1*(Média!Y20*'Estação 2'!AH644/Média!Y54)</f>
        <v>9.8863865546218488</v>
      </c>
      <c r="AA212" s="15">
        <f>1/1*(Média!Z20*'Estação 2'!AI644/Média!Z54)</f>
        <v>0</v>
      </c>
      <c r="AB212" s="15">
        <f>1/1*(Média!AA20*'Estação 2'!AJ644/Média!AA54)</f>
        <v>0</v>
      </c>
      <c r="AC212" s="15">
        <f>1/1*(Média!AB20*'Estação 2'!AK644/Média!AB54)</f>
        <v>0</v>
      </c>
      <c r="AD212" s="15">
        <f>1/1*(Média!AC20*'Estação 2'!AL644/Média!AC54)</f>
        <v>11.172087985335775</v>
      </c>
      <c r="AE212" s="15">
        <f>1/1*(Média!AD20*'Estação 2'!AM644/Média!AD54)</f>
        <v>0</v>
      </c>
      <c r="AF212" s="15">
        <f>1/1*(Média!AE20*'Estação 2'!AN644/Média!AE54)</f>
        <v>0</v>
      </c>
      <c r="AG212" s="15">
        <f>1/1*(Média!AF20*'Estação 2'!AO644/Média!AF54)</f>
        <v>0</v>
      </c>
      <c r="AH212" s="15">
        <f>1/1*(Média!AG20*'Estação 2'!AP644/Média!AG54)</f>
        <v>1.1947081246729949</v>
      </c>
      <c r="AI212" s="15">
        <f>1/1*(Média!AH20*'Estação 2'!AQ644/Média!AH54)</f>
        <v>0</v>
      </c>
      <c r="AJ212" s="5" t="s">
        <v>84</v>
      </c>
    </row>
    <row r="213" spans="5:36" x14ac:dyDescent="0.25">
      <c r="E213" s="4">
        <v>33420</v>
      </c>
      <c r="F213">
        <v>0</v>
      </c>
      <c r="G213">
        <v>0</v>
      </c>
      <c r="H213">
        <v>0</v>
      </c>
      <c r="I213">
        <v>0</v>
      </c>
      <c r="J213">
        <v>0</v>
      </c>
      <c r="K213">
        <v>0</v>
      </c>
      <c r="L213">
        <v>0</v>
      </c>
      <c r="M213">
        <v>0</v>
      </c>
      <c r="N213">
        <v>0</v>
      </c>
      <c r="O213">
        <v>0</v>
      </c>
      <c r="P213">
        <v>0</v>
      </c>
      <c r="Q213">
        <v>12</v>
      </c>
      <c r="R213">
        <v>0</v>
      </c>
      <c r="S213">
        <v>0</v>
      </c>
      <c r="T213">
        <v>0</v>
      </c>
      <c r="U213">
        <v>0</v>
      </c>
      <c r="V213">
        <v>0</v>
      </c>
      <c r="W213">
        <v>0</v>
      </c>
      <c r="X213">
        <v>0</v>
      </c>
      <c r="Y213">
        <v>0</v>
      </c>
      <c r="Z213">
        <v>0</v>
      </c>
      <c r="AA213">
        <v>0</v>
      </c>
      <c r="AB213">
        <v>0</v>
      </c>
      <c r="AC213">
        <v>0</v>
      </c>
      <c r="AD213">
        <v>0</v>
      </c>
      <c r="AE213">
        <v>0</v>
      </c>
      <c r="AF213">
        <v>0</v>
      </c>
      <c r="AG213">
        <v>0</v>
      </c>
      <c r="AH213">
        <v>15.2</v>
      </c>
      <c r="AI213">
        <v>0</v>
      </c>
      <c r="AJ213">
        <v>2.1</v>
      </c>
    </row>
    <row r="214" spans="5:36" x14ac:dyDescent="0.25">
      <c r="E214" s="4">
        <v>33451</v>
      </c>
      <c r="F214">
        <v>0</v>
      </c>
      <c r="G214">
        <v>0</v>
      </c>
      <c r="H214">
        <v>0</v>
      </c>
      <c r="I214">
        <v>0</v>
      </c>
      <c r="J214">
        <v>0</v>
      </c>
      <c r="K214">
        <v>0</v>
      </c>
      <c r="L214">
        <v>8.3000000000000007</v>
      </c>
      <c r="M214">
        <v>2.4</v>
      </c>
      <c r="N214">
        <v>0</v>
      </c>
      <c r="O214">
        <v>12.8</v>
      </c>
      <c r="P214">
        <v>6.2</v>
      </c>
      <c r="Q214">
        <v>0</v>
      </c>
      <c r="R214">
        <v>0</v>
      </c>
      <c r="S214">
        <v>0</v>
      </c>
      <c r="T214">
        <v>0</v>
      </c>
      <c r="U214">
        <v>0</v>
      </c>
      <c r="V214">
        <v>0</v>
      </c>
      <c r="W214">
        <v>2.8</v>
      </c>
      <c r="X214">
        <v>0</v>
      </c>
      <c r="Y214">
        <v>0</v>
      </c>
      <c r="Z214">
        <v>0</v>
      </c>
      <c r="AA214">
        <v>0</v>
      </c>
      <c r="AB214">
        <v>0</v>
      </c>
      <c r="AC214">
        <v>0</v>
      </c>
      <c r="AD214">
        <v>0.6</v>
      </c>
      <c r="AE214">
        <v>0</v>
      </c>
      <c r="AF214">
        <v>12.2</v>
      </c>
      <c r="AG214">
        <v>0</v>
      </c>
      <c r="AH214">
        <v>0</v>
      </c>
      <c r="AI214">
        <v>0</v>
      </c>
      <c r="AJ214">
        <v>0</v>
      </c>
    </row>
    <row r="215" spans="5:36" x14ac:dyDescent="0.25">
      <c r="E215" s="4">
        <v>33482</v>
      </c>
      <c r="F215">
        <v>0</v>
      </c>
      <c r="G215">
        <v>0</v>
      </c>
      <c r="H215">
        <v>0</v>
      </c>
      <c r="I215">
        <v>0</v>
      </c>
      <c r="J215">
        <v>0</v>
      </c>
      <c r="K215">
        <v>0</v>
      </c>
      <c r="L215">
        <v>0</v>
      </c>
      <c r="M215">
        <v>0</v>
      </c>
      <c r="N215">
        <v>0</v>
      </c>
      <c r="O215">
        <v>0</v>
      </c>
      <c r="P215">
        <v>0</v>
      </c>
      <c r="Q215">
        <v>0</v>
      </c>
      <c r="R215">
        <v>0</v>
      </c>
      <c r="S215">
        <v>0</v>
      </c>
      <c r="T215">
        <v>0</v>
      </c>
      <c r="U215">
        <v>0</v>
      </c>
      <c r="V215">
        <v>0</v>
      </c>
      <c r="W215">
        <v>22.1</v>
      </c>
      <c r="X215">
        <v>4.3</v>
      </c>
      <c r="Y215">
        <v>0</v>
      </c>
      <c r="Z215">
        <v>12.8</v>
      </c>
      <c r="AA215">
        <v>0</v>
      </c>
      <c r="AB215">
        <v>8.1999999999999993</v>
      </c>
      <c r="AC215">
        <v>0</v>
      </c>
      <c r="AD215">
        <v>8.4</v>
      </c>
      <c r="AE215">
        <v>0</v>
      </c>
      <c r="AF215">
        <v>0</v>
      </c>
      <c r="AG215">
        <v>0</v>
      </c>
      <c r="AH215">
        <v>6.3</v>
      </c>
      <c r="AI215">
        <v>34.6</v>
      </c>
      <c r="AJ215" s="5" t="s">
        <v>84</v>
      </c>
    </row>
    <row r="216" spans="5:36" x14ac:dyDescent="0.25">
      <c r="E216" s="4">
        <v>33512</v>
      </c>
      <c r="F216">
        <v>0</v>
      </c>
      <c r="G216">
        <v>15.2</v>
      </c>
      <c r="H216">
        <v>0</v>
      </c>
      <c r="I216">
        <v>0</v>
      </c>
      <c r="J216">
        <v>0</v>
      </c>
      <c r="K216">
        <v>31.4</v>
      </c>
      <c r="L216">
        <v>4.5999999999999996</v>
      </c>
      <c r="M216">
        <v>0</v>
      </c>
      <c r="N216">
        <v>8.6</v>
      </c>
      <c r="O216">
        <v>0</v>
      </c>
      <c r="P216">
        <v>0</v>
      </c>
      <c r="Q216">
        <v>0</v>
      </c>
      <c r="R216">
        <v>0</v>
      </c>
      <c r="S216">
        <v>0</v>
      </c>
      <c r="T216">
        <v>0</v>
      </c>
      <c r="U216">
        <v>0</v>
      </c>
      <c r="V216">
        <v>0.2</v>
      </c>
      <c r="W216">
        <v>0</v>
      </c>
      <c r="X216">
        <v>18.399999999999999</v>
      </c>
      <c r="Y216">
        <v>0</v>
      </c>
      <c r="Z216">
        <v>0</v>
      </c>
      <c r="AA216">
        <v>0</v>
      </c>
      <c r="AB216">
        <v>0</v>
      </c>
      <c r="AC216">
        <v>0</v>
      </c>
      <c r="AD216">
        <v>0</v>
      </c>
      <c r="AE216">
        <v>13.1</v>
      </c>
      <c r="AF216">
        <v>0</v>
      </c>
      <c r="AG216">
        <v>0</v>
      </c>
      <c r="AH216">
        <v>0</v>
      </c>
      <c r="AI216">
        <v>0</v>
      </c>
      <c r="AJ216">
        <v>0</v>
      </c>
    </row>
    <row r="217" spans="5:36" x14ac:dyDescent="0.25">
      <c r="E217" s="4">
        <v>33543</v>
      </c>
      <c r="F217">
        <v>0</v>
      </c>
      <c r="G217">
        <v>12.2</v>
      </c>
      <c r="H217">
        <v>0</v>
      </c>
      <c r="I217">
        <v>22.4</v>
      </c>
      <c r="J217">
        <v>0</v>
      </c>
      <c r="K217">
        <v>0</v>
      </c>
      <c r="L217">
        <v>0</v>
      </c>
      <c r="M217">
        <v>0</v>
      </c>
      <c r="N217">
        <v>0</v>
      </c>
      <c r="O217">
        <v>0</v>
      </c>
      <c r="P217">
        <v>0.2</v>
      </c>
      <c r="Q217">
        <v>0</v>
      </c>
      <c r="R217">
        <v>0</v>
      </c>
      <c r="S217">
        <v>0</v>
      </c>
      <c r="T217">
        <v>0</v>
      </c>
      <c r="U217">
        <v>0</v>
      </c>
      <c r="V217">
        <v>0</v>
      </c>
      <c r="W217">
        <v>6.2</v>
      </c>
      <c r="X217">
        <v>0</v>
      </c>
      <c r="Y217">
        <v>0</v>
      </c>
      <c r="Z217">
        <v>0</v>
      </c>
      <c r="AA217">
        <v>0</v>
      </c>
      <c r="AB217">
        <v>0</v>
      </c>
      <c r="AC217">
        <v>0</v>
      </c>
      <c r="AD217">
        <v>0</v>
      </c>
      <c r="AE217">
        <v>0</v>
      </c>
      <c r="AF217">
        <v>0</v>
      </c>
      <c r="AG217">
        <v>0</v>
      </c>
      <c r="AH217">
        <v>0</v>
      </c>
      <c r="AI217">
        <v>0</v>
      </c>
      <c r="AJ217" s="5" t="s">
        <v>84</v>
      </c>
    </row>
    <row r="218" spans="5:36" x14ac:dyDescent="0.25">
      <c r="E218" s="4">
        <v>33573</v>
      </c>
      <c r="F218">
        <v>0</v>
      </c>
      <c r="G218">
        <v>0</v>
      </c>
      <c r="H218">
        <v>0</v>
      </c>
      <c r="I218">
        <v>0</v>
      </c>
      <c r="J218">
        <v>12.8</v>
      </c>
      <c r="K218">
        <v>0</v>
      </c>
      <c r="L218">
        <v>0.8</v>
      </c>
      <c r="M218">
        <v>0</v>
      </c>
      <c r="N218">
        <v>26.2</v>
      </c>
      <c r="O218">
        <v>0.4</v>
      </c>
      <c r="P218">
        <v>24.3</v>
      </c>
      <c r="Q218">
        <v>0</v>
      </c>
      <c r="R218">
        <v>0</v>
      </c>
      <c r="S218">
        <v>12.8</v>
      </c>
      <c r="T218">
        <v>0</v>
      </c>
      <c r="U218">
        <v>31.6</v>
      </c>
      <c r="V218">
        <v>0.3</v>
      </c>
      <c r="W218">
        <v>0</v>
      </c>
      <c r="X218">
        <v>6.8</v>
      </c>
      <c r="Y218">
        <v>0.2</v>
      </c>
      <c r="Z218">
        <v>0</v>
      </c>
      <c r="AA218">
        <v>6.2</v>
      </c>
      <c r="AB218">
        <v>0</v>
      </c>
      <c r="AC218">
        <v>0</v>
      </c>
      <c r="AD218">
        <v>0</v>
      </c>
      <c r="AE218">
        <v>0</v>
      </c>
      <c r="AF218">
        <v>12.1</v>
      </c>
      <c r="AG218">
        <v>0</v>
      </c>
      <c r="AH218">
        <v>8.4</v>
      </c>
      <c r="AI218">
        <v>0.6</v>
      </c>
      <c r="AJ218">
        <v>0</v>
      </c>
    </row>
    <row r="219" spans="5:36" x14ac:dyDescent="0.25">
      <c r="E219" s="3">
        <v>33604</v>
      </c>
      <c r="F219" s="2">
        <v>0</v>
      </c>
      <c r="G219" s="2">
        <v>2.8</v>
      </c>
      <c r="H219" s="2">
        <v>0</v>
      </c>
      <c r="I219" s="2">
        <v>6</v>
      </c>
      <c r="J219" s="2">
        <v>0</v>
      </c>
      <c r="K219" s="2">
        <v>0</v>
      </c>
      <c r="L219" s="2">
        <v>0</v>
      </c>
      <c r="M219" s="2">
        <v>0</v>
      </c>
      <c r="N219" s="2">
        <v>0</v>
      </c>
      <c r="O219" s="2">
        <v>0</v>
      </c>
      <c r="P219" s="2">
        <v>0</v>
      </c>
      <c r="Q219" s="2">
        <v>12.8</v>
      </c>
      <c r="R219" s="2">
        <v>0</v>
      </c>
      <c r="S219" s="2">
        <v>0.2</v>
      </c>
      <c r="T219" s="2">
        <v>0</v>
      </c>
      <c r="U219" s="2">
        <v>21.2</v>
      </c>
      <c r="V219" s="2">
        <v>0</v>
      </c>
      <c r="W219" s="2">
        <v>0</v>
      </c>
      <c r="X219" s="2">
        <v>0</v>
      </c>
      <c r="Y219" s="2">
        <v>0.8</v>
      </c>
      <c r="Z219" s="2">
        <v>0</v>
      </c>
      <c r="AA219" s="2">
        <v>0</v>
      </c>
      <c r="AB219" s="2">
        <v>3.6</v>
      </c>
      <c r="AC219" s="2">
        <v>0</v>
      </c>
      <c r="AD219" s="2">
        <v>0</v>
      </c>
      <c r="AE219" s="2">
        <v>0</v>
      </c>
      <c r="AF219" s="2">
        <v>0.8</v>
      </c>
      <c r="AG219" s="2">
        <v>0</v>
      </c>
      <c r="AH219" s="2">
        <v>0</v>
      </c>
      <c r="AI219" s="2">
        <v>0</v>
      </c>
      <c r="AJ219" s="2">
        <v>9.6</v>
      </c>
    </row>
    <row r="220" spans="5:36" x14ac:dyDescent="0.25">
      <c r="E220" s="1">
        <v>33635</v>
      </c>
      <c r="F220">
        <v>25.8</v>
      </c>
      <c r="G220">
        <v>45.6</v>
      </c>
      <c r="H220">
        <v>29.5</v>
      </c>
      <c r="I220">
        <v>6.2</v>
      </c>
      <c r="J220">
        <v>0.2</v>
      </c>
      <c r="K220">
        <v>0</v>
      </c>
      <c r="L220">
        <v>0</v>
      </c>
      <c r="M220">
        <v>0</v>
      </c>
      <c r="N220">
        <v>2.4</v>
      </c>
      <c r="O220">
        <v>0</v>
      </c>
      <c r="P220">
        <v>0</v>
      </c>
      <c r="Q220">
        <v>0</v>
      </c>
      <c r="R220">
        <v>0</v>
      </c>
      <c r="S220">
        <v>4.2</v>
      </c>
      <c r="T220">
        <v>0</v>
      </c>
      <c r="U220">
        <v>0</v>
      </c>
      <c r="V220">
        <v>0</v>
      </c>
      <c r="W220">
        <v>0.6</v>
      </c>
      <c r="X220">
        <v>23.2</v>
      </c>
      <c r="Y220">
        <v>0</v>
      </c>
      <c r="Z220">
        <v>0</v>
      </c>
      <c r="AA220">
        <v>0</v>
      </c>
      <c r="AB220">
        <v>0</v>
      </c>
      <c r="AC220">
        <v>0</v>
      </c>
      <c r="AD220">
        <v>0</v>
      </c>
      <c r="AE220">
        <v>36.1</v>
      </c>
      <c r="AF220">
        <v>0.4</v>
      </c>
      <c r="AG220">
        <v>0</v>
      </c>
      <c r="AH220">
        <v>0</v>
      </c>
      <c r="AI220" s="54" t="s">
        <v>84</v>
      </c>
      <c r="AJ220" s="54"/>
    </row>
    <row r="221" spans="5:36" x14ac:dyDescent="0.25">
      <c r="E221" s="1">
        <v>33664</v>
      </c>
      <c r="F221">
        <v>0</v>
      </c>
      <c r="G221">
        <v>34.200000000000003</v>
      </c>
      <c r="H221">
        <v>0</v>
      </c>
      <c r="I221">
        <v>0</v>
      </c>
      <c r="J221">
        <v>68.599999999999994</v>
      </c>
      <c r="K221">
        <v>11.1</v>
      </c>
      <c r="L221">
        <v>0</v>
      </c>
      <c r="M221">
        <v>0</v>
      </c>
      <c r="N221">
        <v>0</v>
      </c>
      <c r="O221">
        <v>0</v>
      </c>
      <c r="P221">
        <v>16.2</v>
      </c>
      <c r="Q221">
        <v>13.6</v>
      </c>
      <c r="R221">
        <v>1</v>
      </c>
      <c r="S221">
        <v>0</v>
      </c>
      <c r="T221">
        <v>0</v>
      </c>
      <c r="U221">
        <v>15.8</v>
      </c>
      <c r="V221">
        <v>0.2</v>
      </c>
      <c r="W221">
        <v>57.6</v>
      </c>
      <c r="X221">
        <v>61.2</v>
      </c>
      <c r="Y221">
        <v>0</v>
      </c>
      <c r="Z221">
        <v>2.6</v>
      </c>
      <c r="AA221">
        <v>0.2</v>
      </c>
      <c r="AB221">
        <v>0</v>
      </c>
      <c r="AC221">
        <v>0.2</v>
      </c>
      <c r="AD221">
        <v>0</v>
      </c>
      <c r="AE221">
        <v>0.4</v>
      </c>
      <c r="AF221">
        <v>0</v>
      </c>
      <c r="AG221">
        <v>0</v>
      </c>
      <c r="AH221">
        <v>6.2</v>
      </c>
      <c r="AI221">
        <v>0.6</v>
      </c>
      <c r="AJ221">
        <v>0</v>
      </c>
    </row>
    <row r="222" spans="5:36" x14ac:dyDescent="0.25">
      <c r="E222" s="1">
        <v>33695</v>
      </c>
      <c r="F222">
        <v>0</v>
      </c>
      <c r="G222">
        <v>0</v>
      </c>
      <c r="H222">
        <v>0.6</v>
      </c>
      <c r="I222">
        <v>6.2</v>
      </c>
      <c r="J222">
        <v>0</v>
      </c>
      <c r="K222">
        <v>11.8</v>
      </c>
      <c r="L222">
        <v>0</v>
      </c>
      <c r="M222">
        <v>0</v>
      </c>
      <c r="N222">
        <v>15.6</v>
      </c>
      <c r="O222">
        <v>0.2</v>
      </c>
      <c r="P222">
        <v>0</v>
      </c>
      <c r="Q222">
        <v>0</v>
      </c>
      <c r="R222">
        <v>1.2</v>
      </c>
      <c r="S222">
        <v>0</v>
      </c>
      <c r="T222">
        <v>0</v>
      </c>
      <c r="U222">
        <v>18.600000000000001</v>
      </c>
      <c r="V222">
        <v>0</v>
      </c>
      <c r="W222">
        <v>13.2</v>
      </c>
      <c r="X222">
        <v>0.2</v>
      </c>
      <c r="Y222">
        <v>0</v>
      </c>
      <c r="Z222">
        <v>0</v>
      </c>
      <c r="AA222">
        <v>0</v>
      </c>
      <c r="AB222">
        <v>0</v>
      </c>
      <c r="AC222">
        <v>0</v>
      </c>
      <c r="AD222">
        <v>4.8</v>
      </c>
      <c r="AE222">
        <v>0</v>
      </c>
      <c r="AF222">
        <v>11.5</v>
      </c>
      <c r="AG222">
        <v>0</v>
      </c>
      <c r="AH222">
        <v>0.7</v>
      </c>
      <c r="AI222">
        <v>8.9</v>
      </c>
      <c r="AJ222" s="5" t="s">
        <v>84</v>
      </c>
    </row>
    <row r="223" spans="5:36" x14ac:dyDescent="0.25">
      <c r="E223" s="1">
        <v>33725</v>
      </c>
      <c r="F223">
        <v>0</v>
      </c>
      <c r="G223">
        <v>12.8</v>
      </c>
      <c r="H223">
        <v>18.600000000000001</v>
      </c>
      <c r="I223">
        <v>0.8</v>
      </c>
      <c r="J223">
        <v>0.2</v>
      </c>
      <c r="K223">
        <v>0</v>
      </c>
      <c r="L223">
        <v>0</v>
      </c>
      <c r="M223">
        <v>0</v>
      </c>
      <c r="N223">
        <v>0</v>
      </c>
      <c r="O223">
        <v>0</v>
      </c>
      <c r="P223">
        <v>4</v>
      </c>
      <c r="Q223">
        <v>0</v>
      </c>
      <c r="R223">
        <v>6.2</v>
      </c>
      <c r="S223">
        <v>0.8</v>
      </c>
      <c r="T223">
        <v>1.2</v>
      </c>
      <c r="U223">
        <v>65</v>
      </c>
      <c r="V223">
        <v>0</v>
      </c>
      <c r="W223">
        <v>0</v>
      </c>
      <c r="X223">
        <v>0</v>
      </c>
      <c r="Y223">
        <v>2.4</v>
      </c>
      <c r="Z223">
        <v>0</v>
      </c>
      <c r="AA223">
        <v>0</v>
      </c>
      <c r="AB223">
        <v>0.2</v>
      </c>
      <c r="AC223">
        <v>3.2</v>
      </c>
      <c r="AD223">
        <v>0</v>
      </c>
      <c r="AE223">
        <v>8.6</v>
      </c>
      <c r="AF223">
        <v>0.8</v>
      </c>
      <c r="AG223">
        <v>10.6</v>
      </c>
      <c r="AH223">
        <v>0</v>
      </c>
      <c r="AI223">
        <v>6</v>
      </c>
      <c r="AJ223">
        <v>8.6</v>
      </c>
    </row>
    <row r="224" spans="5:36" x14ac:dyDescent="0.25">
      <c r="E224" s="1">
        <v>33756</v>
      </c>
      <c r="F224">
        <v>0</v>
      </c>
      <c r="G224">
        <v>0</v>
      </c>
      <c r="H224">
        <v>0</v>
      </c>
      <c r="I224">
        <v>0</v>
      </c>
      <c r="J224">
        <v>0</v>
      </c>
      <c r="K224">
        <v>0</v>
      </c>
      <c r="L224">
        <v>2.6</v>
      </c>
      <c r="M224">
        <v>0</v>
      </c>
      <c r="N224">
        <v>0</v>
      </c>
      <c r="O224">
        <v>0</v>
      </c>
      <c r="P224">
        <v>0.6</v>
      </c>
      <c r="Q224">
        <v>0</v>
      </c>
      <c r="R224">
        <v>0</v>
      </c>
      <c r="S224">
        <v>0</v>
      </c>
      <c r="T224">
        <v>0</v>
      </c>
      <c r="U224">
        <v>0</v>
      </c>
      <c r="V224">
        <v>0</v>
      </c>
      <c r="W224">
        <v>0</v>
      </c>
      <c r="X224">
        <v>8.1999999999999993</v>
      </c>
      <c r="Y224">
        <v>0</v>
      </c>
      <c r="Z224">
        <v>0</v>
      </c>
      <c r="AA224">
        <v>0</v>
      </c>
      <c r="AB224">
        <v>0</v>
      </c>
      <c r="AC224">
        <v>0</v>
      </c>
      <c r="AD224">
        <v>0</v>
      </c>
      <c r="AE224">
        <v>0</v>
      </c>
      <c r="AF224">
        <v>0</v>
      </c>
      <c r="AG224">
        <v>0</v>
      </c>
      <c r="AH224">
        <v>0</v>
      </c>
      <c r="AI224">
        <v>3.2</v>
      </c>
      <c r="AJ224" s="5" t="s">
        <v>84</v>
      </c>
    </row>
    <row r="225" spans="5:36" x14ac:dyDescent="0.25">
      <c r="E225" s="1">
        <v>33786</v>
      </c>
      <c r="F225">
        <v>0</v>
      </c>
      <c r="G225">
        <v>0</v>
      </c>
      <c r="H225">
        <v>0</v>
      </c>
      <c r="I225">
        <v>0</v>
      </c>
      <c r="J225">
        <v>0</v>
      </c>
      <c r="K225">
        <v>15.8</v>
      </c>
      <c r="L225">
        <v>9.1999999999999993</v>
      </c>
      <c r="M225">
        <v>0</v>
      </c>
      <c r="N225">
        <v>0</v>
      </c>
      <c r="O225">
        <v>0.6</v>
      </c>
      <c r="P225">
        <v>0</v>
      </c>
      <c r="Q225">
        <v>0</v>
      </c>
      <c r="R225">
        <v>0</v>
      </c>
      <c r="S225">
        <v>13.6</v>
      </c>
      <c r="T225">
        <v>0</v>
      </c>
      <c r="U225">
        <v>18.2</v>
      </c>
      <c r="V225">
        <v>15.8</v>
      </c>
      <c r="W225">
        <v>0</v>
      </c>
      <c r="X225">
        <v>0</v>
      </c>
      <c r="Y225">
        <v>0</v>
      </c>
      <c r="Z225">
        <v>0.8</v>
      </c>
      <c r="AA225">
        <v>13.6</v>
      </c>
      <c r="AB225">
        <v>3.3</v>
      </c>
      <c r="AC225">
        <v>0</v>
      </c>
      <c r="AD225">
        <v>6.2</v>
      </c>
      <c r="AE225">
        <v>0</v>
      </c>
      <c r="AF225">
        <v>2.8</v>
      </c>
      <c r="AG225">
        <v>0.2</v>
      </c>
      <c r="AH225">
        <v>0</v>
      </c>
      <c r="AI225">
        <v>0</v>
      </c>
      <c r="AJ225">
        <v>0</v>
      </c>
    </row>
    <row r="226" spans="5:36" x14ac:dyDescent="0.25">
      <c r="E226" s="1">
        <v>33817</v>
      </c>
      <c r="F226">
        <v>13.4</v>
      </c>
      <c r="G226">
        <v>0.8</v>
      </c>
      <c r="H226">
        <v>0</v>
      </c>
      <c r="I226">
        <v>0</v>
      </c>
      <c r="J226">
        <v>6.8</v>
      </c>
      <c r="K226">
        <v>0</v>
      </c>
      <c r="L226">
        <v>0</v>
      </c>
      <c r="M226">
        <v>0</v>
      </c>
      <c r="N226">
        <v>0</v>
      </c>
      <c r="O226">
        <v>0</v>
      </c>
      <c r="P226">
        <v>0</v>
      </c>
      <c r="Q226">
        <v>18.2</v>
      </c>
      <c r="R226">
        <v>0</v>
      </c>
      <c r="S226">
        <v>0</v>
      </c>
      <c r="T226">
        <v>0</v>
      </c>
      <c r="U226">
        <v>0</v>
      </c>
      <c r="V226">
        <v>0</v>
      </c>
      <c r="W226">
        <v>0</v>
      </c>
      <c r="X226">
        <v>22.8</v>
      </c>
      <c r="Y226">
        <v>0</v>
      </c>
      <c r="Z226">
        <v>0</v>
      </c>
      <c r="AA226">
        <v>15.2</v>
      </c>
      <c r="AB226">
        <v>0</v>
      </c>
      <c r="AC226">
        <v>0</v>
      </c>
      <c r="AD226">
        <v>0</v>
      </c>
      <c r="AE226">
        <v>0</v>
      </c>
      <c r="AF226">
        <v>0</v>
      </c>
      <c r="AG226">
        <v>0</v>
      </c>
      <c r="AH226">
        <v>8.6</v>
      </c>
      <c r="AI226">
        <v>0</v>
      </c>
      <c r="AJ226">
        <v>0</v>
      </c>
    </row>
    <row r="227" spans="5:36" x14ac:dyDescent="0.25">
      <c r="E227" s="1">
        <v>33848</v>
      </c>
      <c r="F227">
        <v>0</v>
      </c>
      <c r="G227">
        <v>13.4</v>
      </c>
      <c r="H227">
        <v>16</v>
      </c>
      <c r="I227">
        <v>0</v>
      </c>
      <c r="J227">
        <v>0</v>
      </c>
      <c r="K227">
        <v>15.2</v>
      </c>
      <c r="L227">
        <v>0</v>
      </c>
      <c r="M227">
        <v>0</v>
      </c>
      <c r="N227">
        <v>0</v>
      </c>
      <c r="O227">
        <v>0</v>
      </c>
      <c r="P227">
        <v>15.8</v>
      </c>
      <c r="Q227">
        <v>0.2</v>
      </c>
      <c r="R227">
        <v>0.8</v>
      </c>
      <c r="S227">
        <v>6</v>
      </c>
      <c r="T227">
        <v>0</v>
      </c>
      <c r="U227">
        <v>13.4</v>
      </c>
      <c r="V227">
        <v>0</v>
      </c>
      <c r="W227">
        <v>0</v>
      </c>
      <c r="X227">
        <v>0</v>
      </c>
      <c r="Y227">
        <v>0</v>
      </c>
      <c r="Z227">
        <v>0</v>
      </c>
      <c r="AA227">
        <v>13.8</v>
      </c>
      <c r="AB227">
        <v>0</v>
      </c>
      <c r="AC227">
        <v>0</v>
      </c>
      <c r="AD227">
        <v>6.2</v>
      </c>
      <c r="AE227">
        <v>0.4</v>
      </c>
      <c r="AF227">
        <v>0</v>
      </c>
      <c r="AG227">
        <v>0</v>
      </c>
      <c r="AH227">
        <v>0</v>
      </c>
      <c r="AI227">
        <v>0</v>
      </c>
      <c r="AJ227" s="5" t="s">
        <v>84</v>
      </c>
    </row>
    <row r="228" spans="5:36" x14ac:dyDescent="0.25">
      <c r="E228" s="1">
        <v>33878</v>
      </c>
      <c r="F228">
        <v>0</v>
      </c>
      <c r="G228">
        <v>3.8</v>
      </c>
      <c r="H228">
        <v>0</v>
      </c>
      <c r="I228">
        <v>0</v>
      </c>
      <c r="J228">
        <v>0</v>
      </c>
      <c r="K228">
        <v>0</v>
      </c>
      <c r="L228">
        <v>6.4</v>
      </c>
      <c r="M228">
        <v>0</v>
      </c>
      <c r="N228">
        <v>4.2</v>
      </c>
      <c r="O228">
        <v>0</v>
      </c>
      <c r="P228">
        <v>0</v>
      </c>
      <c r="Q228">
        <v>36.9</v>
      </c>
      <c r="R228">
        <v>0.6</v>
      </c>
      <c r="S228">
        <v>0</v>
      </c>
      <c r="T228">
        <v>0</v>
      </c>
      <c r="U228">
        <v>20.100000000000001</v>
      </c>
      <c r="V228">
        <v>0</v>
      </c>
      <c r="W228">
        <v>36.799999999999997</v>
      </c>
      <c r="X228">
        <v>0.4</v>
      </c>
      <c r="Y228">
        <v>0</v>
      </c>
      <c r="Z228">
        <v>0</v>
      </c>
      <c r="AA228">
        <v>0</v>
      </c>
      <c r="AB228">
        <v>0</v>
      </c>
      <c r="AC228">
        <v>0</v>
      </c>
      <c r="AD228">
        <v>0</v>
      </c>
      <c r="AE228">
        <v>0.4</v>
      </c>
      <c r="AF228">
        <v>0</v>
      </c>
      <c r="AG228">
        <v>0</v>
      </c>
      <c r="AH228">
        <v>6.2</v>
      </c>
      <c r="AI228">
        <v>0</v>
      </c>
      <c r="AJ228">
        <v>0</v>
      </c>
    </row>
    <row r="229" spans="5:36" x14ac:dyDescent="0.25">
      <c r="E229" s="1">
        <v>33909</v>
      </c>
      <c r="F229">
        <v>5.0999999999999996</v>
      </c>
      <c r="G229">
        <v>0</v>
      </c>
      <c r="H229">
        <v>0</v>
      </c>
      <c r="I229">
        <v>0</v>
      </c>
      <c r="J229">
        <v>0</v>
      </c>
      <c r="K229">
        <v>0</v>
      </c>
      <c r="L229">
        <v>0</v>
      </c>
      <c r="M229">
        <v>0</v>
      </c>
      <c r="N229">
        <v>8</v>
      </c>
      <c r="O229">
        <v>0</v>
      </c>
      <c r="P229">
        <v>0</v>
      </c>
      <c r="Q229">
        <v>0</v>
      </c>
      <c r="R229">
        <v>0</v>
      </c>
      <c r="S229">
        <v>0.2</v>
      </c>
      <c r="T229">
        <v>0</v>
      </c>
      <c r="U229">
        <v>12.1</v>
      </c>
      <c r="V229">
        <v>0</v>
      </c>
      <c r="W229">
        <v>0</v>
      </c>
      <c r="X229">
        <v>0</v>
      </c>
      <c r="Y229">
        <v>0</v>
      </c>
      <c r="Z229">
        <v>0</v>
      </c>
      <c r="AA229">
        <v>27.3</v>
      </c>
      <c r="AB229">
        <v>0</v>
      </c>
      <c r="AC229">
        <v>0</v>
      </c>
      <c r="AD229">
        <v>0</v>
      </c>
      <c r="AE229">
        <v>0.6</v>
      </c>
      <c r="AF229">
        <v>0</v>
      </c>
      <c r="AG229">
        <v>0</v>
      </c>
      <c r="AH229">
        <v>0</v>
      </c>
      <c r="AI229">
        <v>0</v>
      </c>
      <c r="AJ229" s="5" t="s">
        <v>84</v>
      </c>
    </row>
    <row r="230" spans="5:36" x14ac:dyDescent="0.25">
      <c r="E230" s="1">
        <v>33939</v>
      </c>
      <c r="F230">
        <v>40.4</v>
      </c>
      <c r="G230">
        <v>0</v>
      </c>
      <c r="H230">
        <v>0</v>
      </c>
      <c r="I230">
        <v>0</v>
      </c>
      <c r="J230">
        <v>0</v>
      </c>
      <c r="K230">
        <v>0.4</v>
      </c>
      <c r="L230">
        <v>0</v>
      </c>
      <c r="M230">
        <v>15.2</v>
      </c>
      <c r="N230">
        <v>0</v>
      </c>
      <c r="O230">
        <v>0</v>
      </c>
      <c r="P230">
        <v>0</v>
      </c>
      <c r="Q230">
        <v>0</v>
      </c>
      <c r="R230">
        <v>2.1</v>
      </c>
      <c r="S230">
        <v>0</v>
      </c>
      <c r="T230">
        <v>0</v>
      </c>
      <c r="U230">
        <v>0</v>
      </c>
      <c r="V230">
        <v>0.2</v>
      </c>
      <c r="W230">
        <v>0</v>
      </c>
      <c r="X230">
        <v>0</v>
      </c>
      <c r="Y230">
        <v>6.3</v>
      </c>
      <c r="Z230">
        <v>0</v>
      </c>
      <c r="AA230">
        <v>0</v>
      </c>
      <c r="AB230">
        <v>0</v>
      </c>
      <c r="AC230">
        <v>0</v>
      </c>
      <c r="AD230">
        <v>42.8</v>
      </c>
      <c r="AE230">
        <v>0</v>
      </c>
      <c r="AF230">
        <v>0</v>
      </c>
      <c r="AG230">
        <v>0</v>
      </c>
      <c r="AH230">
        <v>0</v>
      </c>
      <c r="AI230">
        <v>0</v>
      </c>
      <c r="AJ230">
        <v>0</v>
      </c>
    </row>
    <row r="231" spans="5:36" x14ac:dyDescent="0.25">
      <c r="E231" s="3">
        <v>33970</v>
      </c>
      <c r="F231" s="2">
        <v>0</v>
      </c>
      <c r="G231" s="2">
        <v>0</v>
      </c>
      <c r="H231" s="2">
        <v>0</v>
      </c>
      <c r="I231" s="2">
        <v>2.1</v>
      </c>
      <c r="J231" s="2">
        <v>24.3</v>
      </c>
      <c r="K231" s="2">
        <v>32</v>
      </c>
      <c r="L231" s="2">
        <v>0</v>
      </c>
      <c r="M231" s="2">
        <v>40.200000000000003</v>
      </c>
      <c r="N231" s="2">
        <v>13.2</v>
      </c>
      <c r="O231" s="2">
        <v>6.7</v>
      </c>
      <c r="P231" s="2">
        <v>0</v>
      </c>
      <c r="Q231" s="2">
        <v>15.3</v>
      </c>
      <c r="R231" s="2">
        <v>0</v>
      </c>
      <c r="S231" s="2">
        <v>20.3</v>
      </c>
      <c r="T231" s="2">
        <v>0.6</v>
      </c>
      <c r="U231" s="2">
        <v>0</v>
      </c>
      <c r="V231" s="2">
        <v>0</v>
      </c>
      <c r="W231" s="2">
        <v>0</v>
      </c>
      <c r="X231" s="2">
        <v>0</v>
      </c>
      <c r="Y231" s="2">
        <v>0</v>
      </c>
      <c r="Z231" s="2">
        <v>16.2</v>
      </c>
      <c r="AA231" s="2">
        <v>0</v>
      </c>
      <c r="AB231" s="2">
        <v>0</v>
      </c>
      <c r="AC231" s="2">
        <v>0</v>
      </c>
      <c r="AD231" s="2">
        <v>3.2</v>
      </c>
      <c r="AE231" s="2">
        <v>0</v>
      </c>
      <c r="AF231" s="2">
        <v>25.8</v>
      </c>
      <c r="AG231" s="2">
        <v>6.7</v>
      </c>
      <c r="AH231" s="2">
        <v>0.6</v>
      </c>
      <c r="AI231" s="2">
        <v>13.2</v>
      </c>
      <c r="AJ231" s="2">
        <v>0</v>
      </c>
    </row>
    <row r="232" spans="5:36" x14ac:dyDescent="0.25">
      <c r="E232" s="1">
        <v>34001</v>
      </c>
      <c r="F232">
        <v>0</v>
      </c>
      <c r="G232">
        <v>0.4</v>
      </c>
      <c r="H232">
        <v>2.1</v>
      </c>
      <c r="I232">
        <v>0</v>
      </c>
      <c r="J232">
        <v>0</v>
      </c>
      <c r="K232">
        <v>0</v>
      </c>
      <c r="L232">
        <v>8</v>
      </c>
      <c r="M232">
        <v>0</v>
      </c>
      <c r="N232">
        <v>23.3</v>
      </c>
      <c r="O232">
        <v>25.6</v>
      </c>
      <c r="P232">
        <v>3.1</v>
      </c>
      <c r="Q232">
        <v>4.8</v>
      </c>
      <c r="R232">
        <v>0.1</v>
      </c>
      <c r="S232">
        <v>0</v>
      </c>
      <c r="T232">
        <v>0</v>
      </c>
      <c r="U232">
        <v>12.7</v>
      </c>
      <c r="V232">
        <v>10.4</v>
      </c>
      <c r="W232">
        <v>13.8</v>
      </c>
      <c r="X232">
        <v>24</v>
      </c>
      <c r="Y232">
        <v>1</v>
      </c>
      <c r="Z232">
        <v>26.7</v>
      </c>
      <c r="AA232">
        <v>8.8000000000000007</v>
      </c>
      <c r="AB232">
        <v>0</v>
      </c>
      <c r="AC232">
        <v>13.2</v>
      </c>
      <c r="AD232">
        <v>0.2</v>
      </c>
      <c r="AE232">
        <v>0</v>
      </c>
      <c r="AF232">
        <v>0</v>
      </c>
      <c r="AG232">
        <v>0</v>
      </c>
      <c r="AH232" s="54" t="s">
        <v>84</v>
      </c>
      <c r="AI232" s="54"/>
      <c r="AJ232" s="54"/>
    </row>
    <row r="233" spans="5:36" x14ac:dyDescent="0.25">
      <c r="E233" s="1">
        <v>34029</v>
      </c>
      <c r="F233">
        <v>8.1999999999999993</v>
      </c>
      <c r="G233">
        <v>0.3</v>
      </c>
      <c r="H233">
        <v>0</v>
      </c>
      <c r="I233">
        <v>6.5</v>
      </c>
      <c r="J233">
        <v>0</v>
      </c>
      <c r="K233">
        <v>0</v>
      </c>
      <c r="L233">
        <v>0</v>
      </c>
      <c r="M233">
        <v>0</v>
      </c>
      <c r="N233">
        <v>0</v>
      </c>
      <c r="O233">
        <v>1.3</v>
      </c>
      <c r="P233">
        <v>0</v>
      </c>
      <c r="Q233">
        <v>0</v>
      </c>
      <c r="R233">
        <v>0</v>
      </c>
      <c r="S233">
        <v>12.8</v>
      </c>
      <c r="T233">
        <v>0.2</v>
      </c>
      <c r="U233">
        <v>0</v>
      </c>
      <c r="V233">
        <v>0</v>
      </c>
      <c r="W233">
        <v>0</v>
      </c>
      <c r="X233">
        <v>6</v>
      </c>
      <c r="Y233">
        <v>0</v>
      </c>
      <c r="Z233">
        <v>0</v>
      </c>
      <c r="AA233">
        <v>15.2</v>
      </c>
      <c r="AB233">
        <v>8.8000000000000007</v>
      </c>
      <c r="AC233">
        <v>2.8</v>
      </c>
      <c r="AD233">
        <v>0</v>
      </c>
      <c r="AE233">
        <v>0</v>
      </c>
      <c r="AF233">
        <v>0</v>
      </c>
      <c r="AG233">
        <v>0.6</v>
      </c>
      <c r="AH233">
        <v>0</v>
      </c>
      <c r="AI233">
        <v>0</v>
      </c>
      <c r="AJ233">
        <v>0</v>
      </c>
    </row>
    <row r="234" spans="5:36" x14ac:dyDescent="0.25">
      <c r="E234" s="1">
        <v>34060</v>
      </c>
      <c r="F234">
        <v>16</v>
      </c>
      <c r="G234">
        <v>0.8</v>
      </c>
      <c r="H234">
        <v>0.1</v>
      </c>
      <c r="I234">
        <v>0</v>
      </c>
      <c r="J234">
        <v>0</v>
      </c>
      <c r="K234">
        <v>0</v>
      </c>
      <c r="L234">
        <v>0</v>
      </c>
      <c r="M234">
        <v>0</v>
      </c>
      <c r="N234">
        <v>14</v>
      </c>
      <c r="O234">
        <v>0</v>
      </c>
      <c r="P234">
        <v>0</v>
      </c>
      <c r="Q234">
        <v>0</v>
      </c>
      <c r="R234">
        <v>0</v>
      </c>
      <c r="S234">
        <v>11.3</v>
      </c>
      <c r="T234">
        <v>0</v>
      </c>
      <c r="U234">
        <v>0</v>
      </c>
      <c r="V234">
        <v>0</v>
      </c>
      <c r="W234">
        <v>0</v>
      </c>
      <c r="X234">
        <v>0</v>
      </c>
      <c r="Y234">
        <v>0</v>
      </c>
      <c r="Z234">
        <v>3.4</v>
      </c>
      <c r="AA234">
        <v>0</v>
      </c>
      <c r="AB234">
        <v>0</v>
      </c>
      <c r="AC234">
        <v>0</v>
      </c>
      <c r="AD234">
        <v>6.3</v>
      </c>
      <c r="AE234">
        <v>0</v>
      </c>
      <c r="AF234">
        <v>0</v>
      </c>
      <c r="AG234">
        <v>0</v>
      </c>
      <c r="AH234">
        <v>0</v>
      </c>
      <c r="AI234">
        <v>0</v>
      </c>
      <c r="AJ234" s="5" t="s">
        <v>84</v>
      </c>
    </row>
    <row r="235" spans="5:36" x14ac:dyDescent="0.25">
      <c r="E235" s="1">
        <v>34090</v>
      </c>
      <c r="F235">
        <v>0</v>
      </c>
      <c r="G235">
        <v>0</v>
      </c>
      <c r="H235">
        <v>0</v>
      </c>
      <c r="I235">
        <v>14.6</v>
      </c>
      <c r="J235">
        <v>0</v>
      </c>
      <c r="K235">
        <v>16.3</v>
      </c>
      <c r="L235">
        <v>0</v>
      </c>
      <c r="M235">
        <v>0</v>
      </c>
      <c r="N235">
        <v>0</v>
      </c>
      <c r="O235">
        <v>0</v>
      </c>
      <c r="P235">
        <v>0</v>
      </c>
      <c r="Q235">
        <v>25.3</v>
      </c>
      <c r="R235">
        <v>0</v>
      </c>
      <c r="S235">
        <v>13.1</v>
      </c>
      <c r="T235">
        <v>0</v>
      </c>
      <c r="U235">
        <v>8.3000000000000007</v>
      </c>
      <c r="V235">
        <v>0</v>
      </c>
      <c r="W235">
        <v>0</v>
      </c>
      <c r="X235">
        <v>0</v>
      </c>
      <c r="Y235">
        <v>0</v>
      </c>
      <c r="Z235">
        <v>0</v>
      </c>
      <c r="AA235">
        <v>6.2</v>
      </c>
      <c r="AB235">
        <v>0</v>
      </c>
      <c r="AC235">
        <v>0</v>
      </c>
      <c r="AD235">
        <v>0</v>
      </c>
      <c r="AE235">
        <v>0</v>
      </c>
      <c r="AF235">
        <v>0</v>
      </c>
      <c r="AG235">
        <v>0</v>
      </c>
      <c r="AH235">
        <v>7.2</v>
      </c>
      <c r="AI235">
        <v>0</v>
      </c>
      <c r="AJ235">
        <v>14.2</v>
      </c>
    </row>
    <row r="236" spans="5:36" x14ac:dyDescent="0.25">
      <c r="E236" s="1">
        <v>34121</v>
      </c>
      <c r="F236">
        <v>0</v>
      </c>
      <c r="G236">
        <v>0</v>
      </c>
      <c r="H236">
        <v>0</v>
      </c>
      <c r="I236">
        <v>19.2</v>
      </c>
      <c r="J236">
        <v>0</v>
      </c>
      <c r="K236">
        <v>6.7</v>
      </c>
      <c r="L236">
        <v>0</v>
      </c>
      <c r="M236">
        <v>0</v>
      </c>
      <c r="N236">
        <v>0</v>
      </c>
      <c r="O236">
        <v>15.2</v>
      </c>
      <c r="P236">
        <v>17.899999999999999</v>
      </c>
      <c r="Q236">
        <v>0</v>
      </c>
      <c r="R236">
        <v>2.1</v>
      </c>
      <c r="S236">
        <v>0</v>
      </c>
      <c r="T236">
        <v>0</v>
      </c>
      <c r="U236">
        <v>0</v>
      </c>
      <c r="V236">
        <v>0</v>
      </c>
      <c r="W236">
        <v>33.299999999999997</v>
      </c>
      <c r="X236">
        <v>25.3</v>
      </c>
      <c r="Y236">
        <v>0</v>
      </c>
      <c r="Z236">
        <v>0</v>
      </c>
      <c r="AA236">
        <v>0</v>
      </c>
      <c r="AB236">
        <v>0</v>
      </c>
      <c r="AC236">
        <v>0</v>
      </c>
      <c r="AD236">
        <v>0</v>
      </c>
      <c r="AE236">
        <v>0</v>
      </c>
      <c r="AF236">
        <v>0</v>
      </c>
      <c r="AG236">
        <v>0</v>
      </c>
      <c r="AH236">
        <v>0</v>
      </c>
      <c r="AI236">
        <v>0</v>
      </c>
      <c r="AJ236" s="5" t="s">
        <v>84</v>
      </c>
    </row>
    <row r="237" spans="5:36" x14ac:dyDescent="0.25">
      <c r="E237" s="1">
        <v>34151</v>
      </c>
      <c r="F237">
        <v>0.6</v>
      </c>
      <c r="G237">
        <v>0.8</v>
      </c>
      <c r="H237">
        <v>0</v>
      </c>
      <c r="I237">
        <v>0</v>
      </c>
      <c r="J237">
        <v>0</v>
      </c>
      <c r="K237">
        <v>0</v>
      </c>
      <c r="L237">
        <v>2.1</v>
      </c>
      <c r="M237">
        <v>0</v>
      </c>
      <c r="N237">
        <v>0</v>
      </c>
      <c r="O237">
        <v>0</v>
      </c>
      <c r="P237">
        <v>0</v>
      </c>
      <c r="Q237">
        <v>0</v>
      </c>
      <c r="R237">
        <v>50.7</v>
      </c>
      <c r="S237">
        <v>36.5</v>
      </c>
      <c r="T237">
        <v>0</v>
      </c>
      <c r="U237">
        <v>0</v>
      </c>
      <c r="V237">
        <v>0</v>
      </c>
      <c r="W237">
        <v>0</v>
      </c>
      <c r="X237">
        <v>0</v>
      </c>
      <c r="Y237">
        <v>0</v>
      </c>
      <c r="Z237">
        <v>0</v>
      </c>
      <c r="AA237">
        <v>0</v>
      </c>
      <c r="AB237">
        <v>0</v>
      </c>
      <c r="AC237">
        <v>0</v>
      </c>
      <c r="AD237">
        <v>0</v>
      </c>
      <c r="AE237">
        <v>0</v>
      </c>
      <c r="AF237">
        <v>0</v>
      </c>
      <c r="AG237">
        <v>0</v>
      </c>
      <c r="AH237">
        <v>0.6</v>
      </c>
      <c r="AI237">
        <v>0</v>
      </c>
      <c r="AJ237">
        <v>18.399999999999999</v>
      </c>
    </row>
    <row r="238" spans="5:36" x14ac:dyDescent="0.25">
      <c r="E238" s="1">
        <v>34182</v>
      </c>
      <c r="F238">
        <v>0</v>
      </c>
      <c r="G238">
        <v>4.0999999999999996</v>
      </c>
      <c r="H238">
        <v>0</v>
      </c>
      <c r="I238">
        <v>0</v>
      </c>
      <c r="J238">
        <v>0</v>
      </c>
      <c r="K238">
        <v>0</v>
      </c>
      <c r="L238">
        <v>0</v>
      </c>
      <c r="M238">
        <v>0</v>
      </c>
      <c r="N238">
        <v>0.3</v>
      </c>
      <c r="O238">
        <v>0</v>
      </c>
      <c r="P238">
        <v>6.2</v>
      </c>
      <c r="Q238">
        <v>0</v>
      </c>
      <c r="R238">
        <v>0</v>
      </c>
      <c r="S238">
        <v>0</v>
      </c>
      <c r="T238">
        <v>0</v>
      </c>
      <c r="U238">
        <v>0</v>
      </c>
      <c r="V238">
        <v>6.2</v>
      </c>
      <c r="W238">
        <v>0</v>
      </c>
      <c r="X238">
        <v>0</v>
      </c>
      <c r="Y238">
        <v>0</v>
      </c>
      <c r="Z238">
        <v>0</v>
      </c>
      <c r="AA238">
        <v>0.4</v>
      </c>
      <c r="AB238">
        <v>0</v>
      </c>
      <c r="AC238">
        <v>21.9</v>
      </c>
      <c r="AD238">
        <v>0</v>
      </c>
      <c r="AE238">
        <v>0</v>
      </c>
      <c r="AF238">
        <v>0</v>
      </c>
      <c r="AG238">
        <v>0.6</v>
      </c>
      <c r="AH238">
        <v>11.2</v>
      </c>
      <c r="AI238">
        <v>0</v>
      </c>
      <c r="AJ238">
        <v>0</v>
      </c>
    </row>
    <row r="239" spans="5:36" x14ac:dyDescent="0.25">
      <c r="E239" s="1">
        <v>34213</v>
      </c>
      <c r="F239">
        <v>0</v>
      </c>
      <c r="G239">
        <v>0</v>
      </c>
      <c r="H239">
        <v>4.3</v>
      </c>
      <c r="I239">
        <v>0</v>
      </c>
      <c r="J239">
        <v>0</v>
      </c>
      <c r="K239">
        <v>0</v>
      </c>
      <c r="L239">
        <v>0</v>
      </c>
      <c r="M239">
        <v>13.4</v>
      </c>
      <c r="N239">
        <v>10.199999999999999</v>
      </c>
      <c r="O239">
        <v>0</v>
      </c>
      <c r="P239">
        <v>0</v>
      </c>
      <c r="Q239">
        <v>0</v>
      </c>
      <c r="R239">
        <v>0</v>
      </c>
      <c r="S239">
        <v>11.5</v>
      </c>
      <c r="T239">
        <v>0.4</v>
      </c>
      <c r="U239">
        <v>3</v>
      </c>
      <c r="V239">
        <v>0</v>
      </c>
      <c r="W239">
        <v>0</v>
      </c>
      <c r="X239">
        <v>19.8</v>
      </c>
      <c r="Y239">
        <v>22.3</v>
      </c>
      <c r="Z239">
        <v>43.1</v>
      </c>
      <c r="AA239">
        <v>7.5</v>
      </c>
      <c r="AB239">
        <v>24.3</v>
      </c>
      <c r="AC239">
        <v>28.4</v>
      </c>
      <c r="AD239">
        <v>27.1</v>
      </c>
      <c r="AE239">
        <v>0</v>
      </c>
      <c r="AF239">
        <v>0</v>
      </c>
      <c r="AG239">
        <v>0</v>
      </c>
      <c r="AH239">
        <v>0</v>
      </c>
      <c r="AI239">
        <v>9.9</v>
      </c>
      <c r="AJ239" s="5" t="s">
        <v>84</v>
      </c>
    </row>
    <row r="240" spans="5:36" x14ac:dyDescent="0.25">
      <c r="E240" s="1">
        <v>34243</v>
      </c>
      <c r="F240">
        <v>10.3</v>
      </c>
      <c r="G240">
        <v>12.8</v>
      </c>
      <c r="H240">
        <v>6.7</v>
      </c>
      <c r="I240">
        <v>35.9</v>
      </c>
      <c r="J240">
        <v>16.7</v>
      </c>
      <c r="K240">
        <v>0.3</v>
      </c>
      <c r="L240">
        <v>0</v>
      </c>
      <c r="M240">
        <v>0</v>
      </c>
      <c r="N240">
        <v>0</v>
      </c>
      <c r="O240">
        <v>0</v>
      </c>
      <c r="P240">
        <v>0</v>
      </c>
      <c r="Q240">
        <v>0</v>
      </c>
      <c r="R240">
        <v>0</v>
      </c>
      <c r="S240">
        <v>0</v>
      </c>
      <c r="T240">
        <v>0.1</v>
      </c>
      <c r="U240">
        <v>0</v>
      </c>
      <c r="V240">
        <v>0</v>
      </c>
      <c r="W240">
        <v>0</v>
      </c>
      <c r="X240">
        <v>0</v>
      </c>
      <c r="Y240">
        <v>0</v>
      </c>
      <c r="Z240">
        <v>23.6</v>
      </c>
      <c r="AA240">
        <v>0.8</v>
      </c>
      <c r="AB240">
        <v>0</v>
      </c>
      <c r="AC240">
        <v>0</v>
      </c>
      <c r="AD240">
        <v>0</v>
      </c>
      <c r="AE240">
        <v>0</v>
      </c>
      <c r="AF240">
        <v>0</v>
      </c>
      <c r="AG240">
        <v>0</v>
      </c>
      <c r="AH240">
        <v>0</v>
      </c>
      <c r="AI240">
        <v>0</v>
      </c>
      <c r="AJ240">
        <v>0</v>
      </c>
    </row>
    <row r="241" spans="5:36" x14ac:dyDescent="0.25">
      <c r="E241" s="1">
        <v>34274</v>
      </c>
      <c r="F241">
        <v>0</v>
      </c>
      <c r="G241">
        <v>0</v>
      </c>
      <c r="H241">
        <v>0</v>
      </c>
      <c r="I241">
        <v>0</v>
      </c>
      <c r="J241">
        <v>0</v>
      </c>
      <c r="K241">
        <v>0</v>
      </c>
      <c r="L241">
        <v>0</v>
      </c>
      <c r="M241">
        <v>0</v>
      </c>
      <c r="N241">
        <v>0</v>
      </c>
      <c r="O241">
        <v>0</v>
      </c>
      <c r="P241">
        <v>1.4</v>
      </c>
      <c r="Q241">
        <v>0</v>
      </c>
      <c r="R241">
        <v>0</v>
      </c>
      <c r="S241">
        <v>0</v>
      </c>
      <c r="T241">
        <v>0</v>
      </c>
      <c r="U241">
        <v>0</v>
      </c>
      <c r="V241">
        <v>0</v>
      </c>
      <c r="W241">
        <v>23.7</v>
      </c>
      <c r="X241">
        <v>0</v>
      </c>
      <c r="Y241">
        <v>0</v>
      </c>
      <c r="Z241">
        <v>0</v>
      </c>
      <c r="AA241">
        <v>0</v>
      </c>
      <c r="AB241">
        <v>36.200000000000003</v>
      </c>
      <c r="AC241">
        <v>0</v>
      </c>
      <c r="AD241">
        <v>0.6</v>
      </c>
      <c r="AE241">
        <v>0</v>
      </c>
      <c r="AF241">
        <v>0</v>
      </c>
      <c r="AG241">
        <v>0</v>
      </c>
      <c r="AH241">
        <v>0</v>
      </c>
      <c r="AI241">
        <v>0</v>
      </c>
      <c r="AJ241" s="5" t="s">
        <v>84</v>
      </c>
    </row>
    <row r="242" spans="5:36" x14ac:dyDescent="0.25">
      <c r="E242" s="1">
        <v>34304</v>
      </c>
      <c r="F242">
        <v>57.3</v>
      </c>
      <c r="G242">
        <v>0</v>
      </c>
      <c r="H242">
        <v>0</v>
      </c>
      <c r="I242">
        <v>0.2</v>
      </c>
      <c r="J242">
        <v>0</v>
      </c>
      <c r="K242">
        <v>0</v>
      </c>
      <c r="L242">
        <v>0</v>
      </c>
      <c r="M242">
        <v>0</v>
      </c>
      <c r="N242">
        <v>0</v>
      </c>
      <c r="O242">
        <v>0</v>
      </c>
      <c r="P242">
        <v>6</v>
      </c>
      <c r="Q242">
        <v>0</v>
      </c>
      <c r="R242">
        <v>0</v>
      </c>
      <c r="S242">
        <v>0</v>
      </c>
      <c r="T242">
        <v>0</v>
      </c>
      <c r="U242">
        <v>0</v>
      </c>
      <c r="V242">
        <v>36.700000000000003</v>
      </c>
      <c r="W242">
        <v>0</v>
      </c>
      <c r="X242">
        <v>0</v>
      </c>
      <c r="Y242">
        <v>21.2</v>
      </c>
      <c r="Z242">
        <v>0</v>
      </c>
      <c r="AA242">
        <v>0</v>
      </c>
      <c r="AB242">
        <v>0</v>
      </c>
      <c r="AC242">
        <v>0</v>
      </c>
      <c r="AD242">
        <v>0</v>
      </c>
      <c r="AE242">
        <v>0</v>
      </c>
      <c r="AF242">
        <v>0</v>
      </c>
      <c r="AG242">
        <v>6.8</v>
      </c>
      <c r="AH242">
        <v>29.6</v>
      </c>
      <c r="AI242">
        <v>10.6</v>
      </c>
      <c r="AJ242">
        <v>0</v>
      </c>
    </row>
    <row r="243" spans="5:36" x14ac:dyDescent="0.25">
      <c r="E243" s="3">
        <v>34335</v>
      </c>
      <c r="F243" s="2">
        <v>0</v>
      </c>
      <c r="G243" s="2">
        <v>0</v>
      </c>
      <c r="H243" s="2">
        <v>36.5</v>
      </c>
      <c r="I243" s="2">
        <v>1.2</v>
      </c>
      <c r="J243" s="2">
        <v>6.1</v>
      </c>
      <c r="K243" s="2">
        <v>0</v>
      </c>
      <c r="L243" s="2">
        <v>0</v>
      </c>
      <c r="M243" s="2">
        <v>0</v>
      </c>
      <c r="N243" s="2">
        <v>9.3000000000000007</v>
      </c>
      <c r="O243" s="2">
        <v>31.1</v>
      </c>
      <c r="P243" s="2">
        <v>0</v>
      </c>
      <c r="Q243" s="2">
        <v>0</v>
      </c>
      <c r="R243" s="2">
        <v>0</v>
      </c>
      <c r="S243" s="2">
        <v>13.4</v>
      </c>
      <c r="T243" s="2">
        <v>24.1</v>
      </c>
      <c r="U243" s="2">
        <v>3.1</v>
      </c>
      <c r="V243" s="2">
        <v>0</v>
      </c>
      <c r="W243" s="2">
        <v>35.299999999999997</v>
      </c>
      <c r="X243" s="2">
        <v>0</v>
      </c>
      <c r="Y243" s="2">
        <v>0</v>
      </c>
      <c r="Z243" s="2">
        <v>0</v>
      </c>
      <c r="AA243" s="2">
        <v>0</v>
      </c>
      <c r="AB243" s="2">
        <v>0</v>
      </c>
      <c r="AC243" s="2">
        <v>1.3</v>
      </c>
      <c r="AD243" s="2">
        <v>0</v>
      </c>
      <c r="AE243" s="2">
        <v>0</v>
      </c>
      <c r="AF243" s="2">
        <v>21.2</v>
      </c>
      <c r="AG243" s="2">
        <v>13.4</v>
      </c>
      <c r="AH243" s="2">
        <v>42.8</v>
      </c>
      <c r="AI243" s="2">
        <v>13.4</v>
      </c>
      <c r="AJ243" s="2">
        <v>8.3000000000000007</v>
      </c>
    </row>
    <row r="244" spans="5:36" x14ac:dyDescent="0.25">
      <c r="E244" s="1">
        <v>34366</v>
      </c>
      <c r="F244">
        <v>0</v>
      </c>
      <c r="G244">
        <v>0</v>
      </c>
      <c r="H244">
        <v>4.2</v>
      </c>
      <c r="I244">
        <v>0</v>
      </c>
      <c r="J244">
        <v>0</v>
      </c>
      <c r="K244">
        <v>1.3</v>
      </c>
      <c r="L244">
        <v>0</v>
      </c>
      <c r="M244">
        <v>0</v>
      </c>
      <c r="N244">
        <v>12.2</v>
      </c>
      <c r="O244">
        <v>13.1</v>
      </c>
      <c r="P244">
        <v>12.1</v>
      </c>
      <c r="Q244">
        <v>10.4</v>
      </c>
      <c r="R244">
        <v>0</v>
      </c>
      <c r="S244">
        <v>21.2</v>
      </c>
      <c r="T244">
        <v>4.0999999999999996</v>
      </c>
      <c r="U244">
        <v>0</v>
      </c>
      <c r="V244">
        <v>0</v>
      </c>
      <c r="W244">
        <v>0</v>
      </c>
      <c r="X244">
        <v>15.2</v>
      </c>
      <c r="Y244">
        <v>0</v>
      </c>
      <c r="Z244">
        <v>0</v>
      </c>
      <c r="AA244">
        <v>20.3</v>
      </c>
      <c r="AB244">
        <v>0</v>
      </c>
      <c r="AC244">
        <v>11.6</v>
      </c>
      <c r="AD244">
        <v>0.8</v>
      </c>
      <c r="AE244">
        <v>29.8</v>
      </c>
      <c r="AF244">
        <v>6.6</v>
      </c>
      <c r="AG244">
        <v>4.0999999999999996</v>
      </c>
      <c r="AH244" s="54" t="s">
        <v>84</v>
      </c>
      <c r="AI244" s="54"/>
      <c r="AJ244" s="54"/>
    </row>
    <row r="245" spans="5:36" x14ac:dyDescent="0.25">
      <c r="E245" s="1">
        <v>34394</v>
      </c>
      <c r="F245">
        <v>0</v>
      </c>
      <c r="G245">
        <v>7.1</v>
      </c>
      <c r="H245">
        <v>0</v>
      </c>
      <c r="I245">
        <v>0</v>
      </c>
      <c r="J245">
        <v>1.2</v>
      </c>
      <c r="K245">
        <v>0</v>
      </c>
      <c r="L245">
        <v>25.6</v>
      </c>
      <c r="M245">
        <v>3.9</v>
      </c>
      <c r="N245">
        <v>1.4</v>
      </c>
      <c r="O245">
        <v>0</v>
      </c>
      <c r="P245">
        <v>6.2</v>
      </c>
      <c r="Q245">
        <v>16.8</v>
      </c>
      <c r="R245">
        <v>0.6</v>
      </c>
      <c r="S245">
        <v>0</v>
      </c>
      <c r="T245">
        <v>0</v>
      </c>
      <c r="U245">
        <v>0</v>
      </c>
      <c r="V245">
        <v>0</v>
      </c>
      <c r="W245">
        <v>6.7</v>
      </c>
      <c r="X245">
        <v>0</v>
      </c>
      <c r="Y245">
        <v>0</v>
      </c>
      <c r="Z245">
        <v>8.3000000000000007</v>
      </c>
      <c r="AA245">
        <v>0</v>
      </c>
      <c r="AB245">
        <v>0</v>
      </c>
      <c r="AC245">
        <v>0</v>
      </c>
      <c r="AD245">
        <v>0</v>
      </c>
      <c r="AE245">
        <v>0</v>
      </c>
      <c r="AF245">
        <v>0</v>
      </c>
      <c r="AG245">
        <v>0</v>
      </c>
      <c r="AH245">
        <v>0</v>
      </c>
      <c r="AI245">
        <v>0</v>
      </c>
      <c r="AJ245">
        <v>0</v>
      </c>
    </row>
    <row r="246" spans="5:36" x14ac:dyDescent="0.25">
      <c r="E246" s="1">
        <v>34425</v>
      </c>
      <c r="F246">
        <v>5.2</v>
      </c>
      <c r="G246">
        <v>14.4</v>
      </c>
      <c r="H246">
        <v>0</v>
      </c>
      <c r="I246">
        <v>0</v>
      </c>
      <c r="J246">
        <v>0</v>
      </c>
      <c r="K246">
        <v>0</v>
      </c>
      <c r="L246">
        <v>0</v>
      </c>
      <c r="M246">
        <v>0</v>
      </c>
      <c r="N246">
        <v>0</v>
      </c>
      <c r="O246">
        <v>0</v>
      </c>
      <c r="P246">
        <v>0</v>
      </c>
      <c r="Q246">
        <v>1.4</v>
      </c>
      <c r="R246">
        <v>15.2</v>
      </c>
      <c r="S246">
        <v>0</v>
      </c>
      <c r="T246">
        <v>6.8</v>
      </c>
      <c r="U246">
        <v>2.1</v>
      </c>
      <c r="V246">
        <v>0</v>
      </c>
      <c r="W246">
        <v>3.2</v>
      </c>
      <c r="X246">
        <v>1.2</v>
      </c>
      <c r="Y246">
        <v>0</v>
      </c>
      <c r="Z246">
        <v>0</v>
      </c>
      <c r="AA246">
        <v>6.8</v>
      </c>
      <c r="AB246">
        <v>0</v>
      </c>
      <c r="AC246">
        <v>0</v>
      </c>
      <c r="AD246">
        <v>1.2</v>
      </c>
      <c r="AE246">
        <v>0</v>
      </c>
      <c r="AF246">
        <v>0</v>
      </c>
      <c r="AG246">
        <v>0</v>
      </c>
      <c r="AH246">
        <v>0</v>
      </c>
      <c r="AI246">
        <v>0</v>
      </c>
      <c r="AJ246" s="5" t="s">
        <v>84</v>
      </c>
    </row>
    <row r="247" spans="5:36" x14ac:dyDescent="0.25">
      <c r="E247" s="1">
        <v>34455</v>
      </c>
      <c r="F247">
        <v>0</v>
      </c>
      <c r="G247">
        <v>0</v>
      </c>
      <c r="H247">
        <v>0</v>
      </c>
      <c r="I247">
        <v>0</v>
      </c>
      <c r="J247">
        <v>0</v>
      </c>
      <c r="K247">
        <v>0</v>
      </c>
      <c r="L247">
        <v>0</v>
      </c>
      <c r="M247">
        <v>0</v>
      </c>
      <c r="N247">
        <v>0</v>
      </c>
      <c r="O247">
        <v>1.2</v>
      </c>
      <c r="P247">
        <v>0</v>
      </c>
      <c r="Q247">
        <v>48.6</v>
      </c>
      <c r="R247">
        <v>0</v>
      </c>
      <c r="S247">
        <v>0</v>
      </c>
      <c r="T247">
        <v>0</v>
      </c>
      <c r="U247">
        <v>16.8</v>
      </c>
      <c r="V247">
        <v>0.2</v>
      </c>
      <c r="W247">
        <v>8.6</v>
      </c>
      <c r="X247">
        <v>0</v>
      </c>
      <c r="Y247">
        <v>0</v>
      </c>
      <c r="Z247">
        <v>0</v>
      </c>
      <c r="AA247">
        <v>0</v>
      </c>
      <c r="AB247">
        <v>0</v>
      </c>
      <c r="AC247">
        <v>20.399999999999999</v>
      </c>
      <c r="AD247">
        <v>0</v>
      </c>
      <c r="AE247">
        <v>0</v>
      </c>
      <c r="AF247">
        <v>0</v>
      </c>
      <c r="AG247">
        <v>0</v>
      </c>
      <c r="AH247">
        <v>28.2</v>
      </c>
      <c r="AI247">
        <v>11.1</v>
      </c>
      <c r="AJ247">
        <v>0</v>
      </c>
    </row>
    <row r="248" spans="5:36" x14ac:dyDescent="0.25">
      <c r="E248" s="1">
        <v>34486</v>
      </c>
      <c r="F248">
        <v>15.2</v>
      </c>
      <c r="G248">
        <v>9.3000000000000007</v>
      </c>
      <c r="H248">
        <v>0</v>
      </c>
      <c r="I248">
        <v>2.8</v>
      </c>
      <c r="J248">
        <v>0</v>
      </c>
      <c r="K248">
        <v>0</v>
      </c>
      <c r="L248">
        <v>12.2</v>
      </c>
      <c r="M248">
        <v>25.9</v>
      </c>
      <c r="N248">
        <v>0</v>
      </c>
      <c r="O248">
        <v>0</v>
      </c>
      <c r="P248">
        <v>0</v>
      </c>
      <c r="Q248">
        <v>6.8</v>
      </c>
      <c r="R248">
        <v>11.1</v>
      </c>
      <c r="S248">
        <v>0</v>
      </c>
      <c r="T248">
        <v>0</v>
      </c>
      <c r="U248">
        <v>0</v>
      </c>
      <c r="V248">
        <v>0</v>
      </c>
      <c r="W248">
        <v>6.7</v>
      </c>
      <c r="X248">
        <v>0</v>
      </c>
      <c r="Y248">
        <v>0</v>
      </c>
      <c r="Z248">
        <v>3.7</v>
      </c>
      <c r="AA248">
        <v>0</v>
      </c>
      <c r="AB248">
        <v>0</v>
      </c>
      <c r="AC248">
        <v>0</v>
      </c>
      <c r="AD248">
        <v>23.4</v>
      </c>
      <c r="AE248">
        <v>8.1999999999999993</v>
      </c>
      <c r="AF248">
        <v>0</v>
      </c>
      <c r="AG248">
        <v>0</v>
      </c>
      <c r="AH248">
        <v>15.1</v>
      </c>
      <c r="AI248">
        <v>0</v>
      </c>
      <c r="AJ248" s="5" t="s">
        <v>84</v>
      </c>
    </row>
    <row r="249" spans="5:36" x14ac:dyDescent="0.25">
      <c r="E249" s="1">
        <v>34516</v>
      </c>
      <c r="F249">
        <v>0</v>
      </c>
      <c r="G249">
        <v>0</v>
      </c>
      <c r="H249">
        <v>0</v>
      </c>
      <c r="I249">
        <v>0</v>
      </c>
      <c r="J249">
        <v>0</v>
      </c>
      <c r="K249">
        <v>9.5</v>
      </c>
      <c r="L249">
        <v>13.1</v>
      </c>
      <c r="M249">
        <v>8.6999999999999993</v>
      </c>
      <c r="N249">
        <v>0</v>
      </c>
      <c r="O249">
        <v>0</v>
      </c>
      <c r="P249">
        <v>0</v>
      </c>
      <c r="Q249">
        <v>0</v>
      </c>
      <c r="R249">
        <v>0</v>
      </c>
      <c r="S249">
        <v>12.8</v>
      </c>
      <c r="T249">
        <v>0</v>
      </c>
      <c r="U249">
        <v>0</v>
      </c>
      <c r="V249">
        <v>8.1</v>
      </c>
      <c r="W249">
        <v>0</v>
      </c>
      <c r="X249">
        <v>25.3</v>
      </c>
      <c r="Y249">
        <v>0</v>
      </c>
      <c r="Z249">
        <v>4.3</v>
      </c>
      <c r="AA249">
        <v>0</v>
      </c>
      <c r="AB249">
        <v>0</v>
      </c>
      <c r="AC249">
        <v>0</v>
      </c>
      <c r="AD249">
        <v>0</v>
      </c>
      <c r="AE249">
        <v>0</v>
      </c>
      <c r="AF249">
        <v>0</v>
      </c>
      <c r="AG249">
        <v>16.8</v>
      </c>
      <c r="AH249">
        <v>0</v>
      </c>
      <c r="AI249">
        <v>0</v>
      </c>
      <c r="AJ249">
        <v>8.1999999999999993</v>
      </c>
    </row>
    <row r="250" spans="5:36" x14ac:dyDescent="0.25">
      <c r="E250" s="1">
        <v>34547</v>
      </c>
      <c r="F250">
        <v>0</v>
      </c>
      <c r="G250">
        <v>16.7</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row>
    <row r="251" spans="5:36" x14ac:dyDescent="0.25">
      <c r="E251" s="1">
        <v>34578</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s="5" t="s">
        <v>84</v>
      </c>
    </row>
    <row r="252" spans="5:36" x14ac:dyDescent="0.25">
      <c r="E252" s="1">
        <v>34608</v>
      </c>
      <c r="F252">
        <v>0</v>
      </c>
      <c r="G252">
        <v>0</v>
      </c>
      <c r="H252">
        <v>6.1</v>
      </c>
      <c r="I252">
        <v>0</v>
      </c>
      <c r="J252">
        <v>0</v>
      </c>
      <c r="K252">
        <v>0</v>
      </c>
      <c r="L252">
        <v>0</v>
      </c>
      <c r="M252">
        <v>0</v>
      </c>
      <c r="N252">
        <v>0</v>
      </c>
      <c r="O252">
        <v>0</v>
      </c>
      <c r="P252">
        <v>0</v>
      </c>
      <c r="Q252">
        <v>0</v>
      </c>
      <c r="R252">
        <v>0</v>
      </c>
      <c r="S252">
        <v>4.5999999999999996</v>
      </c>
      <c r="T252">
        <v>0</v>
      </c>
      <c r="U252">
        <v>0</v>
      </c>
      <c r="V252">
        <v>0</v>
      </c>
      <c r="W252">
        <v>0</v>
      </c>
      <c r="X252">
        <v>8.3000000000000007</v>
      </c>
      <c r="Y252">
        <v>0</v>
      </c>
      <c r="Z252">
        <v>0</v>
      </c>
      <c r="AA252">
        <v>6.3</v>
      </c>
      <c r="AB252">
        <v>0</v>
      </c>
      <c r="AC252">
        <v>0</v>
      </c>
      <c r="AD252">
        <v>8.4</v>
      </c>
      <c r="AE252">
        <v>27.1</v>
      </c>
      <c r="AF252">
        <v>13.6</v>
      </c>
      <c r="AG252">
        <v>0</v>
      </c>
      <c r="AH252">
        <v>0</v>
      </c>
      <c r="AI252">
        <v>0</v>
      </c>
      <c r="AJ252">
        <v>1.3</v>
      </c>
    </row>
    <row r="253" spans="5:36" x14ac:dyDescent="0.25">
      <c r="E253" s="1">
        <v>34639</v>
      </c>
      <c r="F253">
        <v>0</v>
      </c>
      <c r="G253">
        <v>2.1</v>
      </c>
      <c r="H253">
        <v>0</v>
      </c>
      <c r="I253">
        <v>6.2</v>
      </c>
      <c r="J253">
        <v>17.8</v>
      </c>
      <c r="K253">
        <v>0</v>
      </c>
      <c r="L253">
        <v>18.3</v>
      </c>
      <c r="M253">
        <v>14.8</v>
      </c>
      <c r="N253">
        <v>0</v>
      </c>
      <c r="O253">
        <v>0</v>
      </c>
      <c r="P253">
        <v>0</v>
      </c>
      <c r="Q253">
        <v>0</v>
      </c>
      <c r="R253">
        <v>35.5</v>
      </c>
      <c r="S253">
        <v>8.6</v>
      </c>
      <c r="T253">
        <v>0</v>
      </c>
      <c r="U253">
        <v>0</v>
      </c>
      <c r="V253">
        <v>0</v>
      </c>
      <c r="W253">
        <v>0</v>
      </c>
      <c r="X253">
        <v>0</v>
      </c>
      <c r="Y253">
        <v>0</v>
      </c>
      <c r="Z253">
        <v>0</v>
      </c>
      <c r="AA253">
        <v>0</v>
      </c>
      <c r="AB253">
        <v>0</v>
      </c>
      <c r="AC253">
        <v>0</v>
      </c>
      <c r="AD253">
        <v>0</v>
      </c>
      <c r="AE253">
        <v>0</v>
      </c>
      <c r="AF253">
        <v>0</v>
      </c>
      <c r="AG253">
        <v>7.9</v>
      </c>
      <c r="AH253">
        <v>10.1</v>
      </c>
      <c r="AI253">
        <v>0</v>
      </c>
      <c r="AJ253" s="5" t="s">
        <v>84</v>
      </c>
    </row>
    <row r="254" spans="5:36" x14ac:dyDescent="0.25">
      <c r="E254" s="1">
        <v>34669</v>
      </c>
      <c r="F254">
        <v>0</v>
      </c>
      <c r="G254">
        <v>0</v>
      </c>
      <c r="H254">
        <v>0</v>
      </c>
      <c r="I254">
        <v>0</v>
      </c>
      <c r="J254">
        <v>27.7</v>
      </c>
      <c r="K254">
        <v>16</v>
      </c>
      <c r="L254">
        <v>31</v>
      </c>
      <c r="M254">
        <v>0</v>
      </c>
      <c r="N254">
        <v>0</v>
      </c>
      <c r="O254">
        <v>0</v>
      </c>
      <c r="P254">
        <v>0</v>
      </c>
      <c r="Q254">
        <v>0</v>
      </c>
      <c r="R254">
        <v>0</v>
      </c>
      <c r="S254">
        <v>15.8</v>
      </c>
      <c r="T254">
        <v>0</v>
      </c>
      <c r="U254">
        <v>26.3</v>
      </c>
      <c r="V254">
        <v>6.8</v>
      </c>
      <c r="W254">
        <v>0</v>
      </c>
      <c r="X254">
        <v>2.2999999999999998</v>
      </c>
      <c r="Y254">
        <v>0</v>
      </c>
      <c r="Z254">
        <v>0</v>
      </c>
      <c r="AA254">
        <v>0</v>
      </c>
      <c r="AB254">
        <v>35.700000000000003</v>
      </c>
      <c r="AC254">
        <v>23.6</v>
      </c>
      <c r="AD254">
        <v>0.4</v>
      </c>
      <c r="AE254">
        <v>0</v>
      </c>
      <c r="AF254">
        <v>0</v>
      </c>
      <c r="AG254">
        <v>0</v>
      </c>
      <c r="AH254">
        <v>0</v>
      </c>
      <c r="AI254">
        <v>16.3</v>
      </c>
      <c r="AJ254">
        <v>0</v>
      </c>
    </row>
    <row r="255" spans="5:36" x14ac:dyDescent="0.25">
      <c r="E255" s="3">
        <v>34700</v>
      </c>
      <c r="F255" s="2">
        <v>2.1</v>
      </c>
      <c r="G255" s="2">
        <v>0</v>
      </c>
      <c r="H255" s="2">
        <v>0</v>
      </c>
      <c r="I255" s="2">
        <v>42.5</v>
      </c>
      <c r="J255" s="2">
        <v>11.8</v>
      </c>
      <c r="K255" s="2">
        <v>14.8</v>
      </c>
      <c r="L255" s="2">
        <v>27.9</v>
      </c>
      <c r="M255" s="2">
        <v>25.1</v>
      </c>
      <c r="N255" s="2">
        <v>9.6</v>
      </c>
      <c r="O255" s="2">
        <v>2.8</v>
      </c>
      <c r="P255" s="2">
        <v>47.5</v>
      </c>
      <c r="Q255" s="2">
        <v>29.8</v>
      </c>
      <c r="R255" s="2">
        <v>15.8</v>
      </c>
      <c r="S255" s="2">
        <v>3.4</v>
      </c>
      <c r="T255" s="2">
        <v>42</v>
      </c>
      <c r="U255" s="2">
        <v>1.8</v>
      </c>
      <c r="V255" s="2">
        <v>19.899999999999999</v>
      </c>
      <c r="W255" s="2">
        <v>25.7</v>
      </c>
      <c r="X255" s="2">
        <v>9.1999999999999993</v>
      </c>
      <c r="Y255" s="2">
        <v>6.3</v>
      </c>
      <c r="Z255" s="2">
        <v>0</v>
      </c>
      <c r="AA255" s="2">
        <v>0</v>
      </c>
      <c r="AB255" s="2">
        <v>2.1</v>
      </c>
      <c r="AC255" s="2">
        <v>21</v>
      </c>
      <c r="AD255" s="2">
        <v>0</v>
      </c>
      <c r="AE255" s="2">
        <v>0</v>
      </c>
      <c r="AF255" s="2">
        <v>10.6</v>
      </c>
      <c r="AG255" s="2">
        <v>0</v>
      </c>
      <c r="AH255" s="2">
        <v>0</v>
      </c>
      <c r="AI255" s="2">
        <v>15.6</v>
      </c>
      <c r="AJ255" s="2">
        <v>0</v>
      </c>
    </row>
    <row r="256" spans="5:36" x14ac:dyDescent="0.25">
      <c r="E256" s="1">
        <v>34731</v>
      </c>
      <c r="F256">
        <v>23.7</v>
      </c>
      <c r="G256">
        <v>16.7</v>
      </c>
      <c r="H256">
        <v>18.899999999999999</v>
      </c>
      <c r="I256">
        <v>2.1</v>
      </c>
      <c r="J256">
        <v>8.1999999999999993</v>
      </c>
      <c r="K256">
        <v>14.8</v>
      </c>
      <c r="L256">
        <v>10.5</v>
      </c>
      <c r="M256">
        <v>8.6</v>
      </c>
      <c r="N256">
        <v>2.2999999999999998</v>
      </c>
      <c r="O256">
        <v>6.8</v>
      </c>
      <c r="P256">
        <v>41.1</v>
      </c>
      <c r="Q256">
        <v>0</v>
      </c>
      <c r="R256">
        <v>11.8</v>
      </c>
      <c r="S256">
        <v>0</v>
      </c>
      <c r="T256">
        <v>24.9</v>
      </c>
      <c r="U256">
        <v>1.3</v>
      </c>
      <c r="V256">
        <v>0</v>
      </c>
      <c r="W256">
        <v>0</v>
      </c>
      <c r="X256">
        <v>0</v>
      </c>
      <c r="Y256">
        <v>2.7</v>
      </c>
      <c r="Z256">
        <v>0</v>
      </c>
      <c r="AA256">
        <v>0</v>
      </c>
      <c r="AB256">
        <v>0</v>
      </c>
      <c r="AC256">
        <v>0</v>
      </c>
      <c r="AD256">
        <v>0</v>
      </c>
      <c r="AE256">
        <v>4.0999999999999996</v>
      </c>
      <c r="AF256">
        <v>0</v>
      </c>
      <c r="AG256">
        <v>0</v>
      </c>
      <c r="AH256" s="54" t="s">
        <v>84</v>
      </c>
      <c r="AI256" s="54"/>
      <c r="AJ256" s="54"/>
    </row>
    <row r="257" spans="5:36" x14ac:dyDescent="0.25">
      <c r="E257" s="1">
        <v>34759</v>
      </c>
      <c r="F257">
        <v>19.7</v>
      </c>
      <c r="G257">
        <v>0</v>
      </c>
      <c r="H257">
        <v>1.2</v>
      </c>
      <c r="I257">
        <v>35.6</v>
      </c>
      <c r="J257">
        <v>23.3</v>
      </c>
      <c r="K257">
        <v>0</v>
      </c>
      <c r="L257">
        <v>0.9</v>
      </c>
      <c r="M257">
        <v>0</v>
      </c>
      <c r="N257">
        <v>0.8</v>
      </c>
      <c r="O257">
        <v>15.7</v>
      </c>
      <c r="P257">
        <v>0</v>
      </c>
      <c r="Q257">
        <v>0</v>
      </c>
      <c r="R257">
        <v>9.1</v>
      </c>
      <c r="S257">
        <v>0</v>
      </c>
      <c r="T257">
        <v>8.5</v>
      </c>
      <c r="U257">
        <v>0</v>
      </c>
      <c r="V257">
        <v>0</v>
      </c>
      <c r="W257">
        <v>0</v>
      </c>
      <c r="X257">
        <v>0</v>
      </c>
      <c r="Y257">
        <v>0</v>
      </c>
      <c r="Z257">
        <v>0</v>
      </c>
      <c r="AA257">
        <v>0</v>
      </c>
      <c r="AB257">
        <v>0</v>
      </c>
      <c r="AC257">
        <v>7.5</v>
      </c>
      <c r="AD257">
        <v>0</v>
      </c>
      <c r="AE257">
        <v>0</v>
      </c>
      <c r="AF257">
        <v>0</v>
      </c>
      <c r="AG257">
        <v>0</v>
      </c>
      <c r="AH257">
        <v>0</v>
      </c>
      <c r="AI257">
        <v>21.7</v>
      </c>
      <c r="AJ257">
        <v>0</v>
      </c>
    </row>
    <row r="258" spans="5:36" x14ac:dyDescent="0.25">
      <c r="E258" s="1">
        <v>34790</v>
      </c>
      <c r="F258">
        <v>0</v>
      </c>
      <c r="G258">
        <v>0</v>
      </c>
      <c r="H258">
        <v>0</v>
      </c>
      <c r="I258">
        <v>0</v>
      </c>
      <c r="J258">
        <v>0</v>
      </c>
      <c r="K258">
        <v>0</v>
      </c>
      <c r="L258">
        <v>0</v>
      </c>
      <c r="M258">
        <v>0</v>
      </c>
      <c r="N258">
        <v>7.6</v>
      </c>
      <c r="O258">
        <v>0</v>
      </c>
      <c r="P258">
        <v>0</v>
      </c>
      <c r="Q258">
        <v>0</v>
      </c>
      <c r="R258">
        <v>0</v>
      </c>
      <c r="S258">
        <v>0</v>
      </c>
      <c r="T258">
        <v>0</v>
      </c>
      <c r="U258">
        <v>0</v>
      </c>
      <c r="V258">
        <v>0</v>
      </c>
      <c r="W258">
        <v>51.6</v>
      </c>
      <c r="X258">
        <v>23.2</v>
      </c>
      <c r="Y258">
        <v>0</v>
      </c>
      <c r="Z258">
        <v>0</v>
      </c>
      <c r="AA258">
        <v>0</v>
      </c>
      <c r="AB258">
        <v>0</v>
      </c>
      <c r="AC258">
        <v>0</v>
      </c>
      <c r="AD258">
        <v>0</v>
      </c>
      <c r="AE258">
        <v>0</v>
      </c>
      <c r="AF258">
        <v>0</v>
      </c>
      <c r="AG258">
        <v>0</v>
      </c>
      <c r="AH258">
        <v>0</v>
      </c>
      <c r="AI258">
        <v>0</v>
      </c>
      <c r="AJ258" s="5" t="s">
        <v>84</v>
      </c>
    </row>
    <row r="259" spans="5:36" x14ac:dyDescent="0.25">
      <c r="E259" s="1">
        <v>34820</v>
      </c>
      <c r="F259">
        <v>0</v>
      </c>
      <c r="G259">
        <v>0</v>
      </c>
      <c r="H259">
        <v>0</v>
      </c>
      <c r="I259">
        <v>12.8</v>
      </c>
      <c r="J259">
        <v>7.7</v>
      </c>
      <c r="K259">
        <v>0</v>
      </c>
      <c r="L259">
        <v>2.1</v>
      </c>
      <c r="M259">
        <v>0</v>
      </c>
      <c r="N259">
        <v>0</v>
      </c>
      <c r="O259">
        <v>10.1</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row>
    <row r="260" spans="5:36" x14ac:dyDescent="0.25">
      <c r="E260" s="1">
        <v>34851</v>
      </c>
      <c r="F260">
        <v>0</v>
      </c>
      <c r="G260">
        <v>0</v>
      </c>
      <c r="H260">
        <v>0</v>
      </c>
      <c r="I260">
        <v>0</v>
      </c>
      <c r="J260">
        <v>0</v>
      </c>
      <c r="K260">
        <v>0</v>
      </c>
      <c r="L260">
        <v>0</v>
      </c>
      <c r="M260">
        <v>9.3000000000000007</v>
      </c>
      <c r="N260">
        <v>0</v>
      </c>
      <c r="O260">
        <v>0</v>
      </c>
      <c r="P260">
        <v>0</v>
      </c>
      <c r="Q260">
        <v>0</v>
      </c>
      <c r="R260">
        <v>0</v>
      </c>
      <c r="S260">
        <v>0</v>
      </c>
      <c r="T260">
        <v>0</v>
      </c>
      <c r="U260">
        <v>0</v>
      </c>
      <c r="V260">
        <v>31.8</v>
      </c>
      <c r="W260">
        <v>0</v>
      </c>
      <c r="X260">
        <v>0</v>
      </c>
      <c r="Y260">
        <v>0</v>
      </c>
      <c r="Z260">
        <v>0</v>
      </c>
      <c r="AA260">
        <v>0</v>
      </c>
      <c r="AB260">
        <v>0</v>
      </c>
      <c r="AC260">
        <v>0</v>
      </c>
      <c r="AD260">
        <v>23.1</v>
      </c>
      <c r="AE260">
        <v>0</v>
      </c>
      <c r="AF260">
        <v>0</v>
      </c>
      <c r="AG260">
        <v>0</v>
      </c>
      <c r="AH260">
        <v>12.8</v>
      </c>
      <c r="AI260">
        <v>0</v>
      </c>
      <c r="AJ260" s="5" t="s">
        <v>84</v>
      </c>
    </row>
    <row r="261" spans="5:36" x14ac:dyDescent="0.25">
      <c r="E261" s="1">
        <v>34881</v>
      </c>
      <c r="F261">
        <v>0</v>
      </c>
      <c r="G261">
        <v>0</v>
      </c>
      <c r="H261">
        <v>0</v>
      </c>
      <c r="I261">
        <v>0</v>
      </c>
      <c r="J261">
        <v>0</v>
      </c>
      <c r="K261">
        <v>0</v>
      </c>
      <c r="L261">
        <v>0</v>
      </c>
      <c r="M261">
        <v>0</v>
      </c>
      <c r="N261">
        <v>0</v>
      </c>
      <c r="O261">
        <v>6.8</v>
      </c>
      <c r="P261">
        <v>3.6</v>
      </c>
      <c r="Q261">
        <v>0</v>
      </c>
      <c r="R261">
        <v>0</v>
      </c>
      <c r="S261">
        <v>0</v>
      </c>
      <c r="T261">
        <v>0</v>
      </c>
      <c r="U261">
        <v>0</v>
      </c>
      <c r="V261">
        <v>0</v>
      </c>
      <c r="W261">
        <v>0</v>
      </c>
      <c r="X261">
        <v>0</v>
      </c>
      <c r="Y261">
        <v>0</v>
      </c>
      <c r="Z261">
        <v>0</v>
      </c>
      <c r="AA261">
        <v>38.700000000000003</v>
      </c>
      <c r="AB261">
        <v>0</v>
      </c>
      <c r="AC261">
        <v>0</v>
      </c>
      <c r="AD261">
        <v>0</v>
      </c>
      <c r="AE261">
        <v>0</v>
      </c>
      <c r="AF261">
        <v>11.8</v>
      </c>
      <c r="AG261">
        <v>0</v>
      </c>
      <c r="AH261">
        <v>0</v>
      </c>
      <c r="AI261">
        <v>0</v>
      </c>
      <c r="AJ261">
        <v>8.1999999999999993</v>
      </c>
    </row>
    <row r="262" spans="5:36" x14ac:dyDescent="0.25">
      <c r="E262" s="1">
        <v>34912</v>
      </c>
      <c r="F262">
        <v>0</v>
      </c>
      <c r="G262">
        <v>0</v>
      </c>
      <c r="H262">
        <v>0</v>
      </c>
      <c r="I262">
        <v>0</v>
      </c>
      <c r="J262">
        <v>36.1</v>
      </c>
      <c r="K262">
        <v>23.2</v>
      </c>
      <c r="L262">
        <v>0</v>
      </c>
      <c r="M262">
        <v>0</v>
      </c>
      <c r="N262">
        <v>0</v>
      </c>
      <c r="O262">
        <v>0</v>
      </c>
      <c r="P262">
        <v>0</v>
      </c>
      <c r="Q262">
        <v>0</v>
      </c>
      <c r="R262">
        <v>0</v>
      </c>
      <c r="S262">
        <v>0</v>
      </c>
      <c r="T262">
        <v>0</v>
      </c>
      <c r="U262">
        <v>0</v>
      </c>
      <c r="V262">
        <v>0</v>
      </c>
      <c r="W262">
        <v>0</v>
      </c>
      <c r="X262">
        <v>0</v>
      </c>
      <c r="Y262">
        <v>0</v>
      </c>
      <c r="Z262">
        <v>0</v>
      </c>
      <c r="AA262">
        <v>0</v>
      </c>
      <c r="AB262">
        <v>0</v>
      </c>
      <c r="AC262">
        <v>0</v>
      </c>
      <c r="AD262">
        <v>6.8</v>
      </c>
      <c r="AE262">
        <v>0</v>
      </c>
      <c r="AF262">
        <v>0</v>
      </c>
      <c r="AG262">
        <v>0</v>
      </c>
      <c r="AH262">
        <v>0</v>
      </c>
      <c r="AI262">
        <v>0</v>
      </c>
      <c r="AJ262">
        <v>0</v>
      </c>
    </row>
    <row r="263" spans="5:36" x14ac:dyDescent="0.25">
      <c r="E263" s="1">
        <v>34943</v>
      </c>
      <c r="F263">
        <v>0</v>
      </c>
      <c r="G263">
        <v>0</v>
      </c>
      <c r="H263">
        <v>0</v>
      </c>
      <c r="I263">
        <v>0</v>
      </c>
      <c r="J263">
        <v>0</v>
      </c>
      <c r="K263">
        <v>0</v>
      </c>
      <c r="L263">
        <v>0</v>
      </c>
      <c r="M263">
        <v>0</v>
      </c>
      <c r="N263">
        <v>0</v>
      </c>
      <c r="O263">
        <v>0</v>
      </c>
      <c r="P263">
        <v>0</v>
      </c>
      <c r="Q263">
        <v>0</v>
      </c>
      <c r="R263">
        <v>0</v>
      </c>
      <c r="S263">
        <v>0</v>
      </c>
      <c r="T263">
        <v>7.1</v>
      </c>
      <c r="U263">
        <v>0</v>
      </c>
      <c r="V263">
        <v>0</v>
      </c>
      <c r="W263">
        <v>27</v>
      </c>
      <c r="X263">
        <v>0</v>
      </c>
      <c r="Y263">
        <v>0</v>
      </c>
      <c r="Z263">
        <v>0</v>
      </c>
      <c r="AA263">
        <v>0</v>
      </c>
      <c r="AB263">
        <v>13.1</v>
      </c>
      <c r="AC263">
        <v>32.6</v>
      </c>
      <c r="AD263">
        <v>3.9</v>
      </c>
      <c r="AE263">
        <v>14.9</v>
      </c>
      <c r="AF263">
        <v>31.3</v>
      </c>
      <c r="AG263">
        <v>0</v>
      </c>
      <c r="AH263">
        <v>1.2</v>
      </c>
      <c r="AI263">
        <v>0</v>
      </c>
      <c r="AJ263" s="5" t="s">
        <v>84</v>
      </c>
    </row>
    <row r="264" spans="5:36" x14ac:dyDescent="0.25">
      <c r="E264" s="1">
        <v>34973</v>
      </c>
      <c r="F264">
        <v>0</v>
      </c>
      <c r="G264">
        <v>4.7</v>
      </c>
      <c r="H264">
        <v>0</v>
      </c>
      <c r="I264">
        <v>0</v>
      </c>
      <c r="J264">
        <v>6.8</v>
      </c>
      <c r="K264">
        <v>0</v>
      </c>
      <c r="L264">
        <v>0</v>
      </c>
      <c r="M264">
        <v>23.1</v>
      </c>
      <c r="N264">
        <v>0</v>
      </c>
      <c r="O264">
        <v>0</v>
      </c>
      <c r="P264">
        <v>15.7</v>
      </c>
      <c r="Q264">
        <v>0</v>
      </c>
      <c r="R264">
        <v>32.799999999999997</v>
      </c>
      <c r="S264">
        <v>0</v>
      </c>
      <c r="T264">
        <v>0</v>
      </c>
      <c r="U264">
        <v>16.7</v>
      </c>
      <c r="V264">
        <v>0</v>
      </c>
      <c r="W264">
        <v>8.1999999999999993</v>
      </c>
      <c r="X264">
        <v>16.7</v>
      </c>
      <c r="Y264">
        <v>0</v>
      </c>
      <c r="Z264">
        <v>0</v>
      </c>
      <c r="AA264">
        <v>0</v>
      </c>
      <c r="AB264">
        <v>0</v>
      </c>
      <c r="AC264">
        <v>0</v>
      </c>
      <c r="AD264">
        <v>0</v>
      </c>
      <c r="AE264">
        <v>0</v>
      </c>
      <c r="AF264">
        <v>0</v>
      </c>
      <c r="AG264">
        <v>7.2</v>
      </c>
      <c r="AH264">
        <v>0</v>
      </c>
      <c r="AI264">
        <v>0</v>
      </c>
      <c r="AJ264">
        <v>11.3</v>
      </c>
    </row>
    <row r="265" spans="5:36" x14ac:dyDescent="0.25">
      <c r="E265" s="1">
        <v>35004</v>
      </c>
      <c r="F265">
        <v>8.6</v>
      </c>
      <c r="G265">
        <v>2.4</v>
      </c>
      <c r="H265">
        <v>6.5</v>
      </c>
      <c r="I265">
        <v>0</v>
      </c>
      <c r="J265">
        <v>0</v>
      </c>
      <c r="K265">
        <v>0</v>
      </c>
      <c r="L265">
        <v>0</v>
      </c>
      <c r="M265">
        <v>0</v>
      </c>
      <c r="N265">
        <v>0</v>
      </c>
      <c r="O265">
        <v>0</v>
      </c>
      <c r="P265">
        <v>0</v>
      </c>
      <c r="Q265">
        <v>13.5</v>
      </c>
      <c r="R265">
        <v>0</v>
      </c>
      <c r="S265">
        <v>1.7</v>
      </c>
      <c r="T265">
        <v>0</v>
      </c>
      <c r="U265">
        <v>11.8</v>
      </c>
      <c r="V265">
        <v>25.3</v>
      </c>
      <c r="W265">
        <v>0</v>
      </c>
      <c r="X265">
        <v>0</v>
      </c>
      <c r="Y265">
        <v>0</v>
      </c>
      <c r="Z265">
        <v>0</v>
      </c>
      <c r="AA265">
        <v>0</v>
      </c>
      <c r="AB265">
        <v>0</v>
      </c>
      <c r="AC265">
        <v>0</v>
      </c>
      <c r="AD265">
        <v>0</v>
      </c>
      <c r="AE265">
        <v>14.8</v>
      </c>
      <c r="AF265">
        <v>0</v>
      </c>
      <c r="AG265">
        <v>0</v>
      </c>
      <c r="AH265">
        <v>6.3</v>
      </c>
      <c r="AI265">
        <v>0</v>
      </c>
      <c r="AJ265" s="5" t="s">
        <v>84</v>
      </c>
    </row>
    <row r="266" spans="5:36" x14ac:dyDescent="0.25">
      <c r="E266" s="1">
        <v>35034</v>
      </c>
      <c r="F266">
        <v>0</v>
      </c>
      <c r="G266">
        <v>0</v>
      </c>
      <c r="H266">
        <v>0</v>
      </c>
      <c r="I266">
        <v>21.2</v>
      </c>
      <c r="J266">
        <v>0</v>
      </c>
      <c r="K266">
        <v>0</v>
      </c>
      <c r="L266">
        <v>0</v>
      </c>
      <c r="M266">
        <v>0</v>
      </c>
      <c r="N266">
        <v>0</v>
      </c>
      <c r="O266">
        <v>0</v>
      </c>
      <c r="P266">
        <v>0</v>
      </c>
      <c r="Q266">
        <v>15.3</v>
      </c>
      <c r="R266">
        <v>0</v>
      </c>
      <c r="S266">
        <v>18.399999999999999</v>
      </c>
      <c r="T266">
        <v>0</v>
      </c>
      <c r="U266">
        <v>0</v>
      </c>
      <c r="V266">
        <v>0</v>
      </c>
      <c r="W266">
        <v>0</v>
      </c>
      <c r="X266">
        <v>0</v>
      </c>
      <c r="Y266">
        <v>9.9</v>
      </c>
      <c r="Z266">
        <v>0</v>
      </c>
      <c r="AA266">
        <v>0</v>
      </c>
      <c r="AB266">
        <v>2.8</v>
      </c>
      <c r="AC266">
        <v>0</v>
      </c>
      <c r="AD266">
        <v>0</v>
      </c>
      <c r="AE266">
        <v>0</v>
      </c>
      <c r="AF266">
        <v>6.2</v>
      </c>
      <c r="AG266">
        <v>0</v>
      </c>
      <c r="AH266">
        <v>0</v>
      </c>
      <c r="AI266">
        <v>32.5</v>
      </c>
      <c r="AJ266">
        <v>0</v>
      </c>
    </row>
    <row r="267" spans="5:36" x14ac:dyDescent="0.25">
      <c r="E267" s="3">
        <v>35065</v>
      </c>
      <c r="F267" s="2">
        <v>0</v>
      </c>
      <c r="G267" s="2">
        <v>12.8</v>
      </c>
      <c r="H267" s="2">
        <v>6.1</v>
      </c>
      <c r="I267" s="2">
        <v>0</v>
      </c>
      <c r="J267" s="2">
        <v>47.5</v>
      </c>
      <c r="K267" s="2">
        <v>10.7</v>
      </c>
      <c r="L267" s="2">
        <v>15.7</v>
      </c>
      <c r="M267" s="2">
        <v>13.6</v>
      </c>
      <c r="N267" s="2">
        <v>18.100000000000001</v>
      </c>
      <c r="O267" s="2">
        <v>21.4</v>
      </c>
      <c r="P267" s="2">
        <v>23.6</v>
      </c>
      <c r="Q267" s="2">
        <v>0</v>
      </c>
      <c r="R267" s="2">
        <v>0</v>
      </c>
      <c r="S267" s="2">
        <v>11.9</v>
      </c>
      <c r="T267" s="2">
        <v>49.3</v>
      </c>
      <c r="U267" s="2">
        <v>16.8</v>
      </c>
      <c r="V267" s="2">
        <v>49.7</v>
      </c>
      <c r="W267" s="2">
        <v>24.1</v>
      </c>
      <c r="X267" s="2">
        <v>9.1999999999999993</v>
      </c>
      <c r="Y267" s="2">
        <v>32.700000000000003</v>
      </c>
      <c r="Z267" s="2">
        <v>25.3</v>
      </c>
      <c r="AA267" s="2">
        <v>25.3</v>
      </c>
      <c r="AB267" s="2">
        <v>33.1</v>
      </c>
      <c r="AC267" s="2">
        <v>49.8</v>
      </c>
      <c r="AD267" s="2">
        <v>17.399999999999999</v>
      </c>
      <c r="AE267" s="2">
        <v>0</v>
      </c>
      <c r="AF267" s="2">
        <v>56.2</v>
      </c>
      <c r="AG267" s="2">
        <v>33.299999999999997</v>
      </c>
      <c r="AH267" s="2">
        <v>0</v>
      </c>
      <c r="AI267" s="2">
        <v>22.1</v>
      </c>
      <c r="AJ267" s="2">
        <v>30.8</v>
      </c>
    </row>
    <row r="268" spans="5:36" x14ac:dyDescent="0.25">
      <c r="E268" s="1">
        <v>35096</v>
      </c>
      <c r="F268">
        <v>8.1999999999999993</v>
      </c>
      <c r="G268">
        <v>18.100000000000001</v>
      </c>
      <c r="H268">
        <v>10.5</v>
      </c>
      <c r="I268">
        <v>6.8</v>
      </c>
      <c r="J268">
        <v>0</v>
      </c>
      <c r="K268">
        <v>23.6</v>
      </c>
      <c r="L268">
        <v>23.3</v>
      </c>
      <c r="M268">
        <v>3.7</v>
      </c>
      <c r="N268">
        <v>5.2</v>
      </c>
      <c r="O268">
        <v>19.100000000000001</v>
      </c>
      <c r="P268">
        <v>8.4</v>
      </c>
      <c r="Q268">
        <v>1.5</v>
      </c>
      <c r="R268">
        <v>2.1</v>
      </c>
      <c r="S268">
        <v>25.5</v>
      </c>
      <c r="T268">
        <v>4.0999999999999996</v>
      </c>
      <c r="U268">
        <v>12.8</v>
      </c>
      <c r="V268">
        <v>3.7</v>
      </c>
      <c r="W268">
        <v>16.5</v>
      </c>
      <c r="X268">
        <v>27.5</v>
      </c>
      <c r="Y268">
        <v>0</v>
      </c>
      <c r="Z268">
        <v>9.6</v>
      </c>
      <c r="AA268">
        <v>0</v>
      </c>
      <c r="AB268">
        <v>0</v>
      </c>
      <c r="AC268">
        <v>17.8</v>
      </c>
      <c r="AD268">
        <v>6.8</v>
      </c>
      <c r="AE268">
        <v>41.4</v>
      </c>
      <c r="AF268">
        <v>32.5</v>
      </c>
      <c r="AG268">
        <v>0</v>
      </c>
      <c r="AH268">
        <v>27.2</v>
      </c>
      <c r="AI268" s="54" t="s">
        <v>84</v>
      </c>
      <c r="AJ268" s="54"/>
    </row>
    <row r="269" spans="5:36" x14ac:dyDescent="0.25">
      <c r="E269" s="1">
        <v>35125</v>
      </c>
      <c r="F269">
        <v>35.299999999999997</v>
      </c>
      <c r="G269">
        <v>0</v>
      </c>
      <c r="H269">
        <v>6.1</v>
      </c>
      <c r="I269">
        <v>16.5</v>
      </c>
      <c r="J269">
        <v>0</v>
      </c>
      <c r="K269">
        <v>29.5</v>
      </c>
      <c r="L269">
        <v>0</v>
      </c>
      <c r="M269">
        <v>28.1</v>
      </c>
      <c r="N269">
        <v>0</v>
      </c>
      <c r="O269">
        <v>39.1</v>
      </c>
      <c r="P269">
        <v>7.2</v>
      </c>
      <c r="Q269">
        <v>0</v>
      </c>
      <c r="R269">
        <v>0</v>
      </c>
      <c r="S269">
        <v>14.8</v>
      </c>
      <c r="T269">
        <v>9.9</v>
      </c>
      <c r="U269">
        <v>3.5</v>
      </c>
      <c r="V269">
        <v>9.6</v>
      </c>
      <c r="W269">
        <v>0</v>
      </c>
      <c r="X269">
        <v>0.2</v>
      </c>
      <c r="Y269">
        <v>10.7</v>
      </c>
      <c r="Z269">
        <v>0</v>
      </c>
      <c r="AA269">
        <v>12.6</v>
      </c>
      <c r="AB269">
        <v>0</v>
      </c>
      <c r="AC269">
        <v>0</v>
      </c>
      <c r="AD269">
        <v>2.7</v>
      </c>
      <c r="AE269">
        <v>0</v>
      </c>
      <c r="AF269">
        <v>11.9</v>
      </c>
      <c r="AG269">
        <v>21.3</v>
      </c>
      <c r="AH269">
        <v>0</v>
      </c>
      <c r="AI269">
        <v>0</v>
      </c>
      <c r="AJ269">
        <v>25.8</v>
      </c>
    </row>
    <row r="270" spans="5:36" x14ac:dyDescent="0.25">
      <c r="E270" s="1">
        <v>35156</v>
      </c>
      <c r="F270">
        <v>0.2</v>
      </c>
      <c r="G270">
        <v>4.2</v>
      </c>
      <c r="H270">
        <v>0</v>
      </c>
      <c r="I270">
        <v>0</v>
      </c>
      <c r="J270">
        <v>0</v>
      </c>
      <c r="K270">
        <v>9.5</v>
      </c>
      <c r="L270">
        <v>0</v>
      </c>
      <c r="M270">
        <v>0</v>
      </c>
      <c r="N270">
        <v>12.6</v>
      </c>
      <c r="O270">
        <v>0</v>
      </c>
      <c r="P270">
        <v>0</v>
      </c>
      <c r="Q270">
        <v>0</v>
      </c>
      <c r="R270">
        <v>0</v>
      </c>
      <c r="S270">
        <v>1.7</v>
      </c>
      <c r="T270">
        <v>0</v>
      </c>
      <c r="U270">
        <v>0</v>
      </c>
      <c r="V270">
        <v>23.2</v>
      </c>
      <c r="W270">
        <v>0</v>
      </c>
      <c r="X270">
        <v>5.0999999999999996</v>
      </c>
      <c r="Y270">
        <v>0</v>
      </c>
      <c r="Z270">
        <v>0</v>
      </c>
      <c r="AA270">
        <v>0</v>
      </c>
      <c r="AB270">
        <v>0</v>
      </c>
      <c r="AC270">
        <v>0</v>
      </c>
      <c r="AD270">
        <v>0</v>
      </c>
      <c r="AE270">
        <v>0</v>
      </c>
      <c r="AF270">
        <v>0</v>
      </c>
      <c r="AG270">
        <v>9.8000000000000007</v>
      </c>
      <c r="AH270">
        <v>0</v>
      </c>
      <c r="AI270">
        <v>0</v>
      </c>
      <c r="AJ270" s="5" t="s">
        <v>84</v>
      </c>
    </row>
    <row r="271" spans="5:36" x14ac:dyDescent="0.25">
      <c r="E271" s="1">
        <v>35186</v>
      </c>
      <c r="F271">
        <v>0</v>
      </c>
      <c r="G271">
        <v>0</v>
      </c>
      <c r="H271">
        <v>0</v>
      </c>
      <c r="I271">
        <v>0</v>
      </c>
      <c r="J271">
        <v>0</v>
      </c>
      <c r="K271">
        <v>0</v>
      </c>
      <c r="L271">
        <v>0</v>
      </c>
      <c r="M271">
        <v>0</v>
      </c>
      <c r="N271">
        <v>0</v>
      </c>
      <c r="O271">
        <v>4.5</v>
      </c>
      <c r="P271">
        <v>0</v>
      </c>
      <c r="Q271">
        <v>0</v>
      </c>
      <c r="R271">
        <v>0</v>
      </c>
      <c r="S271">
        <v>0</v>
      </c>
      <c r="T271">
        <v>0</v>
      </c>
      <c r="U271">
        <v>0</v>
      </c>
      <c r="V271">
        <v>0</v>
      </c>
      <c r="W271">
        <v>0</v>
      </c>
      <c r="X271">
        <v>0</v>
      </c>
      <c r="Y271">
        <v>0</v>
      </c>
      <c r="Z271">
        <v>0</v>
      </c>
      <c r="AA271">
        <v>16.399999999999999</v>
      </c>
      <c r="AB271">
        <v>0</v>
      </c>
      <c r="AC271">
        <v>0</v>
      </c>
      <c r="AD271">
        <v>0</v>
      </c>
      <c r="AE271">
        <v>8.1999999999999993</v>
      </c>
      <c r="AF271">
        <v>0</v>
      </c>
      <c r="AG271">
        <v>0</v>
      </c>
      <c r="AH271">
        <v>0</v>
      </c>
      <c r="AI271">
        <v>0</v>
      </c>
      <c r="AJ271">
        <v>0</v>
      </c>
    </row>
    <row r="272" spans="5:36" x14ac:dyDescent="0.25">
      <c r="E272" s="1">
        <v>35217</v>
      </c>
      <c r="F272">
        <v>0</v>
      </c>
      <c r="G272">
        <v>0</v>
      </c>
      <c r="H272">
        <v>31.2</v>
      </c>
      <c r="I272">
        <v>20.6</v>
      </c>
      <c r="J272">
        <v>0</v>
      </c>
      <c r="K272">
        <v>0</v>
      </c>
      <c r="L272">
        <v>0</v>
      </c>
      <c r="M272">
        <v>0</v>
      </c>
      <c r="N272">
        <v>0</v>
      </c>
      <c r="O272">
        <v>0</v>
      </c>
      <c r="P272">
        <v>0</v>
      </c>
      <c r="Q272">
        <v>0</v>
      </c>
      <c r="R272">
        <v>0</v>
      </c>
      <c r="S272">
        <v>0</v>
      </c>
      <c r="T272">
        <v>0</v>
      </c>
      <c r="U272">
        <v>0</v>
      </c>
      <c r="V272">
        <v>8.9</v>
      </c>
      <c r="W272">
        <v>0</v>
      </c>
      <c r="X272">
        <v>0</v>
      </c>
      <c r="Y272">
        <v>0</v>
      </c>
      <c r="Z272">
        <v>0</v>
      </c>
      <c r="AA272">
        <v>0</v>
      </c>
      <c r="AB272">
        <v>0</v>
      </c>
      <c r="AC272">
        <v>0</v>
      </c>
      <c r="AD272">
        <v>0</v>
      </c>
      <c r="AE272">
        <v>0</v>
      </c>
      <c r="AF272">
        <v>29.7</v>
      </c>
      <c r="AG272">
        <v>0</v>
      </c>
      <c r="AH272">
        <v>0</v>
      </c>
      <c r="AI272">
        <v>7.3</v>
      </c>
      <c r="AJ272" s="5" t="s">
        <v>84</v>
      </c>
    </row>
    <row r="273" spans="5:36" x14ac:dyDescent="0.25">
      <c r="E273" s="1">
        <v>35247</v>
      </c>
      <c r="F273">
        <v>0</v>
      </c>
      <c r="G273">
        <v>0</v>
      </c>
      <c r="H273">
        <v>0</v>
      </c>
      <c r="I273">
        <v>0</v>
      </c>
      <c r="J273">
        <v>15.8</v>
      </c>
      <c r="K273">
        <v>0</v>
      </c>
      <c r="L273">
        <v>3.7</v>
      </c>
      <c r="M273">
        <v>0</v>
      </c>
      <c r="N273">
        <v>9.1</v>
      </c>
      <c r="O273">
        <v>11.3</v>
      </c>
      <c r="P273">
        <v>0</v>
      </c>
      <c r="Q273">
        <v>0</v>
      </c>
      <c r="R273">
        <v>0</v>
      </c>
      <c r="S273">
        <v>0</v>
      </c>
      <c r="T273">
        <v>0</v>
      </c>
      <c r="U273">
        <v>0</v>
      </c>
      <c r="V273">
        <v>0</v>
      </c>
      <c r="W273">
        <v>0</v>
      </c>
      <c r="X273">
        <v>0</v>
      </c>
      <c r="Y273">
        <v>0</v>
      </c>
      <c r="Z273">
        <v>0</v>
      </c>
      <c r="AA273">
        <v>6.8</v>
      </c>
      <c r="AB273">
        <v>0</v>
      </c>
      <c r="AC273">
        <v>0</v>
      </c>
      <c r="AD273">
        <v>0</v>
      </c>
      <c r="AE273">
        <v>0</v>
      </c>
      <c r="AF273">
        <v>0</v>
      </c>
      <c r="AG273">
        <v>0</v>
      </c>
      <c r="AH273">
        <v>0</v>
      </c>
      <c r="AI273">
        <v>0</v>
      </c>
      <c r="AJ273">
        <v>0</v>
      </c>
    </row>
    <row r="274" spans="5:36" x14ac:dyDescent="0.25">
      <c r="E274" s="1">
        <v>35278</v>
      </c>
      <c r="F274">
        <v>0</v>
      </c>
      <c r="G274">
        <v>0</v>
      </c>
      <c r="H274">
        <v>0</v>
      </c>
      <c r="I274">
        <v>0</v>
      </c>
      <c r="J274">
        <v>0</v>
      </c>
      <c r="K274">
        <v>0</v>
      </c>
      <c r="L274">
        <v>0</v>
      </c>
      <c r="M274">
        <v>0</v>
      </c>
      <c r="N274">
        <v>0</v>
      </c>
      <c r="O274">
        <v>39.5</v>
      </c>
      <c r="P274">
        <v>0</v>
      </c>
      <c r="Q274">
        <v>0</v>
      </c>
      <c r="R274">
        <v>0</v>
      </c>
      <c r="S274">
        <v>0</v>
      </c>
      <c r="T274">
        <v>15.3</v>
      </c>
      <c r="U274">
        <v>0</v>
      </c>
      <c r="V274">
        <v>0</v>
      </c>
      <c r="W274">
        <v>0</v>
      </c>
      <c r="X274">
        <v>0</v>
      </c>
      <c r="Y274">
        <v>0</v>
      </c>
      <c r="Z274">
        <v>0</v>
      </c>
      <c r="AA274">
        <v>0</v>
      </c>
      <c r="AB274">
        <v>0</v>
      </c>
      <c r="AC274">
        <v>0</v>
      </c>
      <c r="AD274">
        <v>0</v>
      </c>
      <c r="AE274">
        <v>0</v>
      </c>
      <c r="AF274">
        <v>0</v>
      </c>
      <c r="AG274">
        <v>0</v>
      </c>
      <c r="AH274">
        <v>0</v>
      </c>
      <c r="AI274">
        <v>0</v>
      </c>
      <c r="AJ274">
        <v>0</v>
      </c>
    </row>
    <row r="275" spans="5:36" x14ac:dyDescent="0.25">
      <c r="E275" s="1">
        <v>35309</v>
      </c>
      <c r="F275">
        <v>0</v>
      </c>
      <c r="G275">
        <v>0</v>
      </c>
      <c r="H275">
        <v>23.1</v>
      </c>
      <c r="I275">
        <v>25.6</v>
      </c>
      <c r="J275">
        <v>0</v>
      </c>
      <c r="K275">
        <v>0</v>
      </c>
      <c r="L275">
        <v>0</v>
      </c>
      <c r="M275">
        <v>15.2</v>
      </c>
      <c r="N275">
        <v>8.3000000000000007</v>
      </c>
      <c r="O275">
        <v>42.9</v>
      </c>
      <c r="P275">
        <v>0</v>
      </c>
      <c r="Q275">
        <v>0</v>
      </c>
      <c r="R275">
        <v>0</v>
      </c>
      <c r="S275">
        <v>0</v>
      </c>
      <c r="T275">
        <v>0</v>
      </c>
      <c r="U275">
        <v>0</v>
      </c>
      <c r="V275">
        <v>8.6999999999999993</v>
      </c>
      <c r="W275">
        <v>0</v>
      </c>
      <c r="X275">
        <v>0</v>
      </c>
      <c r="Y275">
        <v>0</v>
      </c>
      <c r="Z275">
        <v>0</v>
      </c>
      <c r="AA275">
        <v>0</v>
      </c>
      <c r="AB275">
        <v>0</v>
      </c>
      <c r="AC275">
        <v>0</v>
      </c>
      <c r="AD275">
        <v>0</v>
      </c>
      <c r="AE275">
        <v>0</v>
      </c>
      <c r="AF275">
        <v>0</v>
      </c>
      <c r="AG275">
        <v>0</v>
      </c>
      <c r="AH275">
        <v>17.8</v>
      </c>
      <c r="AI275">
        <v>0</v>
      </c>
      <c r="AJ275" s="5" t="s">
        <v>84</v>
      </c>
    </row>
    <row r="276" spans="5:36" x14ac:dyDescent="0.25">
      <c r="E276" s="1">
        <v>35339</v>
      </c>
      <c r="F276">
        <v>0</v>
      </c>
      <c r="G276">
        <v>0</v>
      </c>
      <c r="H276">
        <v>0</v>
      </c>
      <c r="I276">
        <v>36.200000000000003</v>
      </c>
      <c r="J276">
        <v>14.5</v>
      </c>
      <c r="K276">
        <v>0.4</v>
      </c>
      <c r="L276">
        <v>0</v>
      </c>
      <c r="M276">
        <v>0</v>
      </c>
      <c r="N276">
        <v>0</v>
      </c>
      <c r="O276">
        <v>0</v>
      </c>
      <c r="P276">
        <v>0</v>
      </c>
      <c r="Q276">
        <v>2.5</v>
      </c>
      <c r="R276">
        <v>20.5</v>
      </c>
      <c r="S276">
        <v>0</v>
      </c>
      <c r="T276">
        <v>0</v>
      </c>
      <c r="U276">
        <v>0</v>
      </c>
      <c r="V276">
        <v>0</v>
      </c>
      <c r="W276">
        <v>0</v>
      </c>
      <c r="X276">
        <v>25.8</v>
      </c>
      <c r="Y276">
        <v>0</v>
      </c>
      <c r="Z276">
        <v>18.3</v>
      </c>
      <c r="AA276">
        <v>38.200000000000003</v>
      </c>
      <c r="AB276">
        <v>21.2</v>
      </c>
      <c r="AC276">
        <v>0</v>
      </c>
      <c r="AD276">
        <v>9.1</v>
      </c>
      <c r="AE276">
        <v>0</v>
      </c>
      <c r="AF276">
        <v>0</v>
      </c>
      <c r="AG276">
        <v>0</v>
      </c>
      <c r="AH276">
        <v>45</v>
      </c>
      <c r="AI276">
        <v>0</v>
      </c>
      <c r="AJ276">
        <v>8.1</v>
      </c>
    </row>
    <row r="277" spans="5:36" x14ac:dyDescent="0.25">
      <c r="E277" s="1">
        <v>35370</v>
      </c>
      <c r="F277">
        <v>0</v>
      </c>
      <c r="G277">
        <v>1.2</v>
      </c>
      <c r="H277">
        <v>0</v>
      </c>
      <c r="I277">
        <v>2.1</v>
      </c>
      <c r="J277">
        <v>0</v>
      </c>
      <c r="K277">
        <v>0</v>
      </c>
      <c r="L277">
        <v>0</v>
      </c>
      <c r="M277">
        <v>0</v>
      </c>
      <c r="N277">
        <v>0</v>
      </c>
      <c r="O277">
        <v>0</v>
      </c>
      <c r="P277">
        <v>0</v>
      </c>
      <c r="Q277">
        <v>0</v>
      </c>
      <c r="R277">
        <v>27</v>
      </c>
      <c r="S277">
        <v>30.2</v>
      </c>
      <c r="T277">
        <v>7.1</v>
      </c>
      <c r="U277">
        <v>29.1</v>
      </c>
      <c r="V277">
        <v>0</v>
      </c>
      <c r="W277">
        <v>0</v>
      </c>
      <c r="X277">
        <v>6.8</v>
      </c>
      <c r="Y277">
        <v>0</v>
      </c>
      <c r="Z277">
        <v>0</v>
      </c>
      <c r="AA277">
        <v>0</v>
      </c>
      <c r="AB277">
        <v>0</v>
      </c>
      <c r="AC277">
        <v>0</v>
      </c>
      <c r="AD277">
        <v>11.8</v>
      </c>
      <c r="AE277">
        <v>0</v>
      </c>
      <c r="AF277">
        <v>0</v>
      </c>
      <c r="AG277">
        <v>0</v>
      </c>
      <c r="AH277">
        <v>8.1999999999999993</v>
      </c>
      <c r="AI277">
        <v>0</v>
      </c>
      <c r="AJ277" s="5" t="s">
        <v>84</v>
      </c>
    </row>
    <row r="278" spans="5:36" x14ac:dyDescent="0.25">
      <c r="E278" s="1">
        <v>35400</v>
      </c>
      <c r="F278">
        <v>0</v>
      </c>
      <c r="G278">
        <v>0</v>
      </c>
      <c r="H278">
        <v>0</v>
      </c>
      <c r="I278">
        <v>6.8</v>
      </c>
      <c r="J278">
        <v>0</v>
      </c>
      <c r="K278">
        <v>0</v>
      </c>
      <c r="L278">
        <v>0</v>
      </c>
      <c r="M278">
        <v>0</v>
      </c>
      <c r="N278">
        <v>0</v>
      </c>
      <c r="O278">
        <v>0</v>
      </c>
      <c r="P278">
        <v>1.3</v>
      </c>
      <c r="Q278">
        <v>0</v>
      </c>
      <c r="R278">
        <v>25.1</v>
      </c>
      <c r="S278">
        <v>0</v>
      </c>
      <c r="T278">
        <v>2.5</v>
      </c>
      <c r="U278">
        <v>0</v>
      </c>
      <c r="V278">
        <v>7.2</v>
      </c>
      <c r="W278">
        <v>18.2</v>
      </c>
      <c r="X278">
        <v>22.7</v>
      </c>
      <c r="Y278">
        <v>42.8</v>
      </c>
      <c r="Z278">
        <v>0.8</v>
      </c>
      <c r="AA278">
        <v>20.100000000000001</v>
      </c>
      <c r="AB278">
        <v>13.6</v>
      </c>
      <c r="AC278">
        <v>0</v>
      </c>
      <c r="AD278">
        <v>6.9</v>
      </c>
      <c r="AE278">
        <v>11.3</v>
      </c>
      <c r="AF278">
        <v>0</v>
      </c>
      <c r="AG278">
        <v>10.8</v>
      </c>
      <c r="AH278">
        <v>0</v>
      </c>
      <c r="AI278">
        <v>0</v>
      </c>
      <c r="AJ278">
        <v>0</v>
      </c>
    </row>
    <row r="279" spans="5:36" x14ac:dyDescent="0.25">
      <c r="E279" s="3">
        <v>35431</v>
      </c>
      <c r="F279" s="2">
        <v>0</v>
      </c>
      <c r="G279" s="2">
        <v>0</v>
      </c>
      <c r="H279" s="2">
        <v>0</v>
      </c>
      <c r="I279" s="2">
        <v>0</v>
      </c>
      <c r="J279" s="2">
        <v>0</v>
      </c>
      <c r="K279" s="2">
        <v>14.8</v>
      </c>
      <c r="L279" s="2">
        <v>23.7</v>
      </c>
      <c r="M279" s="2">
        <v>0</v>
      </c>
      <c r="N279" s="2">
        <v>10.4</v>
      </c>
      <c r="O279" s="2">
        <v>35.200000000000003</v>
      </c>
      <c r="P279" s="2">
        <v>12.7</v>
      </c>
      <c r="Q279" s="2">
        <v>0</v>
      </c>
      <c r="R279" s="2">
        <v>0</v>
      </c>
      <c r="S279" s="2">
        <v>0</v>
      </c>
      <c r="T279" s="2">
        <v>0</v>
      </c>
      <c r="U279" s="2">
        <v>0</v>
      </c>
      <c r="V279" s="2">
        <v>23.4</v>
      </c>
      <c r="W279" s="2">
        <v>34.1</v>
      </c>
      <c r="X279" s="2">
        <v>0</v>
      </c>
      <c r="Y279" s="2">
        <v>63</v>
      </c>
      <c r="Z279" s="2">
        <v>57.4</v>
      </c>
      <c r="AA279" s="2">
        <v>37.299999999999997</v>
      </c>
      <c r="AB279" s="2">
        <v>30.1</v>
      </c>
      <c r="AC279" s="2">
        <v>21.2</v>
      </c>
      <c r="AD279" s="2">
        <v>26.3</v>
      </c>
      <c r="AE279" s="2">
        <v>37.799999999999997</v>
      </c>
      <c r="AF279" s="2">
        <v>48.3</v>
      </c>
      <c r="AG279" s="2">
        <v>41.5</v>
      </c>
      <c r="AH279" s="2">
        <v>23</v>
      </c>
      <c r="AI279" s="2">
        <v>25.5</v>
      </c>
      <c r="AJ279" s="2">
        <v>36.1</v>
      </c>
    </row>
    <row r="280" spans="5:36" x14ac:dyDescent="0.25">
      <c r="E280" s="1">
        <v>35462</v>
      </c>
      <c r="F280">
        <v>0.4</v>
      </c>
      <c r="G280">
        <v>0</v>
      </c>
      <c r="H280">
        <v>6.1</v>
      </c>
      <c r="I280">
        <v>0</v>
      </c>
      <c r="J280">
        <v>9.6999999999999993</v>
      </c>
      <c r="K280">
        <v>0</v>
      </c>
      <c r="L280">
        <v>0</v>
      </c>
      <c r="M280">
        <v>0</v>
      </c>
      <c r="N280">
        <v>1.3</v>
      </c>
      <c r="O280">
        <v>0</v>
      </c>
      <c r="P280">
        <v>0</v>
      </c>
      <c r="Q280">
        <v>0</v>
      </c>
      <c r="R280">
        <v>14.8</v>
      </c>
      <c r="S280">
        <v>23.2</v>
      </c>
      <c r="T280">
        <v>0</v>
      </c>
      <c r="U280">
        <v>32.9</v>
      </c>
      <c r="V280">
        <v>0</v>
      </c>
      <c r="W280">
        <v>8.1999999999999993</v>
      </c>
      <c r="X280">
        <v>0</v>
      </c>
      <c r="Y280">
        <v>0</v>
      </c>
      <c r="Z280">
        <v>17.8</v>
      </c>
      <c r="AA280">
        <v>0</v>
      </c>
      <c r="AB280">
        <v>1</v>
      </c>
      <c r="AC280">
        <v>0</v>
      </c>
      <c r="AD280">
        <v>0.8</v>
      </c>
      <c r="AE280">
        <v>0</v>
      </c>
      <c r="AF280">
        <v>0</v>
      </c>
      <c r="AG280">
        <v>0</v>
      </c>
      <c r="AH280" s="54" t="s">
        <v>84</v>
      </c>
      <c r="AI280" s="54"/>
      <c r="AJ280" s="54"/>
    </row>
    <row r="281" spans="5:36" x14ac:dyDescent="0.25">
      <c r="E281" s="1">
        <v>35490</v>
      </c>
      <c r="F281">
        <v>0</v>
      </c>
      <c r="G281">
        <v>0</v>
      </c>
      <c r="H281">
        <v>0</v>
      </c>
      <c r="I281">
        <v>0</v>
      </c>
      <c r="J281">
        <v>0</v>
      </c>
      <c r="K281">
        <v>0</v>
      </c>
      <c r="L281">
        <v>6.8</v>
      </c>
      <c r="M281">
        <v>0</v>
      </c>
      <c r="N281">
        <v>0</v>
      </c>
      <c r="O281">
        <v>0</v>
      </c>
      <c r="P281">
        <v>21.3</v>
      </c>
      <c r="Q281">
        <v>0</v>
      </c>
      <c r="R281">
        <v>0</v>
      </c>
      <c r="S281">
        <v>0</v>
      </c>
      <c r="T281">
        <v>0</v>
      </c>
      <c r="U281">
        <v>19.3</v>
      </c>
      <c r="V281">
        <v>0</v>
      </c>
      <c r="W281">
        <v>0</v>
      </c>
      <c r="X281">
        <v>0</v>
      </c>
      <c r="Y281">
        <v>12.1</v>
      </c>
      <c r="Z281">
        <v>0</v>
      </c>
      <c r="AA281">
        <v>0</v>
      </c>
      <c r="AB281">
        <v>0</v>
      </c>
      <c r="AC281">
        <v>0</v>
      </c>
      <c r="AD281">
        <v>0</v>
      </c>
      <c r="AE281">
        <v>0</v>
      </c>
      <c r="AF281">
        <v>0</v>
      </c>
      <c r="AG281">
        <v>0</v>
      </c>
      <c r="AH281">
        <v>8.1999999999999993</v>
      </c>
      <c r="AI281">
        <v>0</v>
      </c>
      <c r="AJ281">
        <v>0</v>
      </c>
    </row>
    <row r="282" spans="5:36" x14ac:dyDescent="0.25">
      <c r="E282" s="1">
        <v>35521</v>
      </c>
      <c r="F282">
        <v>0</v>
      </c>
      <c r="G282">
        <v>0</v>
      </c>
      <c r="H282">
        <v>0</v>
      </c>
      <c r="I282">
        <v>9.1999999999999993</v>
      </c>
      <c r="J282">
        <v>0</v>
      </c>
      <c r="K282">
        <v>4.8</v>
      </c>
      <c r="L282">
        <v>0</v>
      </c>
      <c r="M282">
        <v>0</v>
      </c>
      <c r="N282">
        <v>7.1</v>
      </c>
      <c r="O282">
        <v>0</v>
      </c>
      <c r="P282">
        <v>0</v>
      </c>
      <c r="Q282">
        <v>0</v>
      </c>
      <c r="R282">
        <v>0</v>
      </c>
      <c r="S282">
        <v>0</v>
      </c>
      <c r="T282">
        <v>0</v>
      </c>
      <c r="U282">
        <v>0</v>
      </c>
      <c r="V282">
        <v>18.7</v>
      </c>
      <c r="W282">
        <v>0</v>
      </c>
      <c r="X282">
        <v>0</v>
      </c>
      <c r="Y282">
        <v>0</v>
      </c>
      <c r="Z282">
        <v>0</v>
      </c>
      <c r="AA282">
        <v>0</v>
      </c>
      <c r="AB282">
        <v>0</v>
      </c>
      <c r="AC282">
        <v>0</v>
      </c>
      <c r="AD282">
        <v>0</v>
      </c>
      <c r="AE282">
        <v>0</v>
      </c>
      <c r="AF282">
        <v>0</v>
      </c>
      <c r="AG282">
        <v>0</v>
      </c>
      <c r="AH282">
        <v>0</v>
      </c>
      <c r="AI282">
        <v>0</v>
      </c>
      <c r="AJ282" s="5" t="s">
        <v>84</v>
      </c>
    </row>
    <row r="283" spans="5:36" x14ac:dyDescent="0.25">
      <c r="E283" s="1">
        <v>35551</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23.1</v>
      </c>
      <c r="AB283">
        <v>0</v>
      </c>
      <c r="AC283">
        <v>0</v>
      </c>
      <c r="AD283">
        <v>0</v>
      </c>
      <c r="AE283">
        <v>7.2</v>
      </c>
      <c r="AF283">
        <v>0</v>
      </c>
      <c r="AG283">
        <v>0</v>
      </c>
      <c r="AH283">
        <v>15.9</v>
      </c>
      <c r="AI283">
        <v>0</v>
      </c>
      <c r="AJ283">
        <v>0</v>
      </c>
    </row>
    <row r="284" spans="5:36" x14ac:dyDescent="0.25">
      <c r="E284" s="1">
        <v>35582</v>
      </c>
      <c r="F284">
        <v>0</v>
      </c>
      <c r="G284">
        <v>0</v>
      </c>
      <c r="H284">
        <v>0</v>
      </c>
      <c r="I284">
        <v>0</v>
      </c>
      <c r="J284">
        <v>17.8</v>
      </c>
      <c r="K284">
        <v>0</v>
      </c>
      <c r="L284">
        <v>0</v>
      </c>
      <c r="M284">
        <v>0</v>
      </c>
      <c r="N284">
        <v>0</v>
      </c>
      <c r="O284">
        <v>0</v>
      </c>
      <c r="P284">
        <v>1.2</v>
      </c>
      <c r="Q284">
        <v>0</v>
      </c>
      <c r="R284">
        <v>0</v>
      </c>
      <c r="S284">
        <v>0</v>
      </c>
      <c r="T284">
        <v>0</v>
      </c>
      <c r="U284">
        <v>16.8</v>
      </c>
      <c r="V284">
        <v>0</v>
      </c>
      <c r="W284">
        <v>11.2</v>
      </c>
      <c r="X284">
        <v>0</v>
      </c>
      <c r="Y284">
        <v>0</v>
      </c>
      <c r="Z284">
        <v>0</v>
      </c>
      <c r="AA284">
        <v>0</v>
      </c>
      <c r="AB284">
        <v>0</v>
      </c>
      <c r="AC284">
        <v>0</v>
      </c>
      <c r="AD284">
        <v>0</v>
      </c>
      <c r="AE284">
        <v>0</v>
      </c>
      <c r="AF284">
        <v>11.2</v>
      </c>
      <c r="AG284">
        <v>10.4</v>
      </c>
      <c r="AH284">
        <v>13.4</v>
      </c>
      <c r="AI284">
        <v>19.600000000000001</v>
      </c>
      <c r="AJ284" s="5" t="s">
        <v>84</v>
      </c>
    </row>
    <row r="285" spans="5:36" x14ac:dyDescent="0.25">
      <c r="E285" s="1">
        <v>35612</v>
      </c>
      <c r="F285">
        <v>0</v>
      </c>
      <c r="G285">
        <v>0</v>
      </c>
      <c r="H285">
        <v>0</v>
      </c>
      <c r="I285">
        <v>2.6</v>
      </c>
      <c r="J285">
        <v>0</v>
      </c>
      <c r="K285">
        <v>0</v>
      </c>
      <c r="L285">
        <v>0</v>
      </c>
      <c r="M285">
        <v>0</v>
      </c>
      <c r="N285">
        <v>0</v>
      </c>
      <c r="O285">
        <v>0</v>
      </c>
      <c r="P285">
        <v>0</v>
      </c>
      <c r="Q285">
        <v>0</v>
      </c>
      <c r="R285">
        <v>0</v>
      </c>
      <c r="S285">
        <v>0</v>
      </c>
      <c r="T285">
        <v>0</v>
      </c>
      <c r="U285">
        <v>0</v>
      </c>
      <c r="V285">
        <v>0</v>
      </c>
      <c r="W285">
        <v>5.7</v>
      </c>
      <c r="X285">
        <v>0</v>
      </c>
      <c r="Y285">
        <v>0</v>
      </c>
      <c r="Z285">
        <v>0</v>
      </c>
      <c r="AA285">
        <v>0.7</v>
      </c>
      <c r="AB285">
        <v>24.3</v>
      </c>
      <c r="AC285">
        <v>0</v>
      </c>
      <c r="AD285">
        <v>0</v>
      </c>
      <c r="AE285">
        <v>0</v>
      </c>
      <c r="AF285">
        <v>0</v>
      </c>
      <c r="AG285">
        <v>0</v>
      </c>
      <c r="AH285">
        <v>0</v>
      </c>
      <c r="AI285">
        <v>0</v>
      </c>
      <c r="AJ285">
        <v>0</v>
      </c>
    </row>
    <row r="286" spans="5:36" x14ac:dyDescent="0.25">
      <c r="E286" s="1">
        <v>35643</v>
      </c>
      <c r="F286">
        <v>0</v>
      </c>
      <c r="G286">
        <v>0</v>
      </c>
      <c r="H286">
        <v>0</v>
      </c>
      <c r="I286">
        <v>9.6</v>
      </c>
      <c r="J286">
        <v>0</v>
      </c>
      <c r="K286">
        <v>7.6</v>
      </c>
      <c r="L286">
        <v>0</v>
      </c>
      <c r="M286">
        <v>0</v>
      </c>
      <c r="N286">
        <v>0</v>
      </c>
      <c r="O286">
        <v>0</v>
      </c>
      <c r="P286">
        <v>0</v>
      </c>
      <c r="Q286">
        <v>0</v>
      </c>
      <c r="R286">
        <v>0</v>
      </c>
      <c r="S286">
        <v>0</v>
      </c>
      <c r="T286">
        <v>0</v>
      </c>
      <c r="U286">
        <v>0</v>
      </c>
      <c r="V286">
        <v>0</v>
      </c>
      <c r="W286">
        <v>0</v>
      </c>
      <c r="X286">
        <v>0</v>
      </c>
      <c r="Y286">
        <v>0</v>
      </c>
      <c r="Z286">
        <v>22.2</v>
      </c>
      <c r="AA286">
        <v>31.2</v>
      </c>
      <c r="AB286">
        <v>14.9</v>
      </c>
      <c r="AC286">
        <v>20.399999999999999</v>
      </c>
      <c r="AD286">
        <v>0</v>
      </c>
      <c r="AE286">
        <v>0</v>
      </c>
      <c r="AF286">
        <v>0</v>
      </c>
      <c r="AG286">
        <v>0</v>
      </c>
      <c r="AH286">
        <v>0</v>
      </c>
      <c r="AI286">
        <v>0</v>
      </c>
      <c r="AJ286">
        <v>0</v>
      </c>
    </row>
    <row r="287" spans="5:36" x14ac:dyDescent="0.25">
      <c r="E287" s="1">
        <v>35674</v>
      </c>
      <c r="F287">
        <v>0</v>
      </c>
      <c r="G287">
        <v>0</v>
      </c>
      <c r="H287">
        <v>0</v>
      </c>
      <c r="I287">
        <v>0</v>
      </c>
      <c r="J287">
        <v>0</v>
      </c>
      <c r="K287">
        <v>0</v>
      </c>
      <c r="L287">
        <v>0</v>
      </c>
      <c r="M287">
        <v>0</v>
      </c>
      <c r="N287">
        <v>0</v>
      </c>
      <c r="O287">
        <v>0</v>
      </c>
      <c r="P287">
        <v>0</v>
      </c>
      <c r="Q287">
        <v>0</v>
      </c>
      <c r="R287">
        <v>0</v>
      </c>
      <c r="S287">
        <v>1.6</v>
      </c>
      <c r="T287">
        <v>41.1</v>
      </c>
      <c r="U287">
        <v>0</v>
      </c>
      <c r="V287">
        <v>0</v>
      </c>
      <c r="W287">
        <v>0</v>
      </c>
      <c r="X287">
        <v>45.2</v>
      </c>
      <c r="Y287">
        <v>0</v>
      </c>
      <c r="Z287">
        <v>0</v>
      </c>
      <c r="AA287">
        <v>0</v>
      </c>
      <c r="AB287">
        <v>0</v>
      </c>
      <c r="AC287">
        <v>0</v>
      </c>
      <c r="AD287">
        <v>6.8</v>
      </c>
      <c r="AE287">
        <v>0</v>
      </c>
      <c r="AF287">
        <v>9.8000000000000007</v>
      </c>
      <c r="AG287">
        <v>0</v>
      </c>
      <c r="AH287">
        <v>34.9</v>
      </c>
      <c r="AI287">
        <v>1.3</v>
      </c>
      <c r="AJ287" s="5" t="s">
        <v>84</v>
      </c>
    </row>
    <row r="288" spans="5:36" x14ac:dyDescent="0.25">
      <c r="E288" s="1">
        <v>35704</v>
      </c>
      <c r="F288">
        <v>4.0999999999999996</v>
      </c>
      <c r="G288">
        <v>0</v>
      </c>
      <c r="H288">
        <v>7.4</v>
      </c>
      <c r="I288">
        <v>0</v>
      </c>
      <c r="J288">
        <v>0</v>
      </c>
      <c r="K288">
        <v>0</v>
      </c>
      <c r="L288">
        <v>1.8</v>
      </c>
      <c r="M288">
        <v>0</v>
      </c>
      <c r="N288">
        <v>5.2</v>
      </c>
      <c r="O288">
        <v>1.2</v>
      </c>
      <c r="P288">
        <v>0</v>
      </c>
      <c r="Q288">
        <v>0</v>
      </c>
      <c r="R288">
        <v>0</v>
      </c>
      <c r="S288">
        <v>0</v>
      </c>
      <c r="T288">
        <v>0</v>
      </c>
      <c r="U288">
        <v>10.7</v>
      </c>
      <c r="V288">
        <v>0</v>
      </c>
      <c r="W288">
        <v>1.2</v>
      </c>
      <c r="X288">
        <v>18.399999999999999</v>
      </c>
      <c r="Y288">
        <v>1.5</v>
      </c>
      <c r="Z288">
        <v>8.6999999999999993</v>
      </c>
      <c r="AA288">
        <v>10.5</v>
      </c>
      <c r="AB288">
        <v>0</v>
      </c>
      <c r="AC288">
        <v>0</v>
      </c>
      <c r="AD288">
        <v>0</v>
      </c>
      <c r="AE288">
        <v>5.3</v>
      </c>
      <c r="AF288">
        <v>4</v>
      </c>
      <c r="AG288">
        <v>0</v>
      </c>
      <c r="AH288">
        <v>0</v>
      </c>
      <c r="AI288">
        <v>7.6</v>
      </c>
      <c r="AJ288">
        <v>4.0999999999999996</v>
      </c>
    </row>
    <row r="289" spans="5:36" x14ac:dyDescent="0.25">
      <c r="E289" s="1">
        <v>35735</v>
      </c>
      <c r="F289">
        <v>0</v>
      </c>
      <c r="G289">
        <v>1.2</v>
      </c>
      <c r="H289">
        <v>0</v>
      </c>
      <c r="I289">
        <v>22</v>
      </c>
      <c r="J289">
        <v>0</v>
      </c>
      <c r="K289">
        <v>0</v>
      </c>
      <c r="L289">
        <v>0</v>
      </c>
      <c r="M289">
        <v>5.7</v>
      </c>
      <c r="N289">
        <v>0</v>
      </c>
      <c r="O289">
        <v>0</v>
      </c>
      <c r="P289">
        <v>0</v>
      </c>
      <c r="Q289">
        <v>0</v>
      </c>
      <c r="R289">
        <v>2.1</v>
      </c>
      <c r="S289">
        <v>16.7</v>
      </c>
      <c r="T289">
        <v>0</v>
      </c>
      <c r="U289">
        <v>25.1</v>
      </c>
      <c r="V289">
        <v>21.3</v>
      </c>
      <c r="W289">
        <v>13.3</v>
      </c>
      <c r="X289">
        <v>57.7</v>
      </c>
      <c r="Y289">
        <v>0</v>
      </c>
      <c r="Z289">
        <v>0</v>
      </c>
      <c r="AA289">
        <v>17.7</v>
      </c>
      <c r="AB289">
        <v>0</v>
      </c>
      <c r="AC289">
        <v>12.3</v>
      </c>
      <c r="AD289">
        <v>15.1</v>
      </c>
      <c r="AE289">
        <v>8.8000000000000007</v>
      </c>
      <c r="AF289">
        <v>0</v>
      </c>
      <c r="AG289">
        <v>18.2</v>
      </c>
      <c r="AH289">
        <v>0</v>
      </c>
      <c r="AI289">
        <v>12.8</v>
      </c>
      <c r="AJ289" s="5" t="s">
        <v>84</v>
      </c>
    </row>
    <row r="290" spans="5:36" x14ac:dyDescent="0.25">
      <c r="E290" s="1">
        <v>35765</v>
      </c>
      <c r="F290">
        <v>0.2</v>
      </c>
      <c r="G290">
        <v>0</v>
      </c>
      <c r="H290">
        <v>13.1</v>
      </c>
      <c r="I290">
        <v>8.5</v>
      </c>
      <c r="J290">
        <v>3.9</v>
      </c>
      <c r="K290">
        <v>0</v>
      </c>
      <c r="L290">
        <v>10.7</v>
      </c>
      <c r="M290">
        <v>4.8</v>
      </c>
      <c r="N290">
        <v>0</v>
      </c>
      <c r="O290">
        <v>12.9</v>
      </c>
      <c r="P290">
        <v>0</v>
      </c>
      <c r="Q290">
        <v>0</v>
      </c>
      <c r="R290">
        <v>0</v>
      </c>
      <c r="S290">
        <v>0</v>
      </c>
      <c r="T290">
        <v>18.2</v>
      </c>
      <c r="U290">
        <v>0</v>
      </c>
      <c r="V290">
        <v>23.7</v>
      </c>
      <c r="W290">
        <v>1.2</v>
      </c>
      <c r="X290">
        <v>0</v>
      </c>
      <c r="Y290">
        <v>0</v>
      </c>
      <c r="Z290">
        <v>0</v>
      </c>
      <c r="AA290">
        <v>0</v>
      </c>
      <c r="AB290">
        <v>0</v>
      </c>
      <c r="AC290">
        <v>0</v>
      </c>
      <c r="AD290">
        <v>31.8</v>
      </c>
      <c r="AE290">
        <v>40.299999999999997</v>
      </c>
      <c r="AF290">
        <v>0</v>
      </c>
      <c r="AG290">
        <v>0</v>
      </c>
      <c r="AH290">
        <v>41.5</v>
      </c>
      <c r="AI290">
        <v>0</v>
      </c>
      <c r="AJ290">
        <v>0</v>
      </c>
    </row>
    <row r="291" spans="5:36" x14ac:dyDescent="0.25">
      <c r="E291" s="3">
        <v>35796</v>
      </c>
      <c r="F291" s="2">
        <v>0</v>
      </c>
      <c r="G291" s="2">
        <v>0</v>
      </c>
      <c r="H291" s="2">
        <v>33.200000000000003</v>
      </c>
      <c r="I291" s="2">
        <v>29.5</v>
      </c>
      <c r="J291" s="2">
        <v>0.2</v>
      </c>
      <c r="K291" s="2">
        <v>0</v>
      </c>
      <c r="L291" s="2">
        <v>37.6</v>
      </c>
      <c r="M291" s="2">
        <v>23.6</v>
      </c>
      <c r="N291" s="2">
        <v>0</v>
      </c>
      <c r="O291" s="2">
        <v>0</v>
      </c>
      <c r="P291" s="2">
        <v>0</v>
      </c>
      <c r="Q291" s="2">
        <v>0</v>
      </c>
      <c r="R291" s="2">
        <v>0</v>
      </c>
      <c r="S291" s="2">
        <v>0</v>
      </c>
      <c r="T291" s="2">
        <v>0</v>
      </c>
      <c r="U291" s="2">
        <v>0</v>
      </c>
      <c r="V291" s="2">
        <v>0</v>
      </c>
      <c r="W291" s="2">
        <v>0</v>
      </c>
      <c r="X291" s="2">
        <v>2.4</v>
      </c>
      <c r="Y291" s="2">
        <v>0</v>
      </c>
      <c r="Z291" s="2">
        <v>0</v>
      </c>
      <c r="AA291" s="2">
        <v>0</v>
      </c>
      <c r="AB291" s="2">
        <v>0</v>
      </c>
      <c r="AC291" s="2">
        <v>0</v>
      </c>
      <c r="AD291" s="2">
        <v>0</v>
      </c>
      <c r="AE291" s="2">
        <v>29.3</v>
      </c>
      <c r="AF291" s="2">
        <v>0</v>
      </c>
      <c r="AG291" s="2">
        <v>0</v>
      </c>
      <c r="AH291" s="2">
        <v>0</v>
      </c>
      <c r="AI291" s="2">
        <v>0</v>
      </c>
      <c r="AJ291" s="2">
        <v>25.8</v>
      </c>
    </row>
    <row r="292" spans="5:36" x14ac:dyDescent="0.25">
      <c r="E292" s="1">
        <v>35827</v>
      </c>
      <c r="F292">
        <v>0</v>
      </c>
      <c r="G292">
        <v>13.1</v>
      </c>
      <c r="H292">
        <v>55</v>
      </c>
      <c r="I292">
        <v>0</v>
      </c>
      <c r="J292">
        <v>8.3000000000000007</v>
      </c>
      <c r="K292">
        <v>0</v>
      </c>
      <c r="L292">
        <v>5.2</v>
      </c>
      <c r="M292">
        <v>0</v>
      </c>
      <c r="N292">
        <v>0</v>
      </c>
      <c r="O292">
        <v>0</v>
      </c>
      <c r="P292">
        <v>0</v>
      </c>
      <c r="Q292">
        <v>15.8</v>
      </c>
      <c r="R292">
        <v>0</v>
      </c>
      <c r="S292">
        <v>12.1</v>
      </c>
      <c r="T292">
        <v>0</v>
      </c>
      <c r="U292">
        <v>25.6</v>
      </c>
      <c r="V292">
        <v>0</v>
      </c>
      <c r="W292">
        <v>0</v>
      </c>
      <c r="X292">
        <v>0</v>
      </c>
      <c r="Y292">
        <v>2.9</v>
      </c>
      <c r="Z292">
        <v>0</v>
      </c>
      <c r="AA292">
        <v>14.6</v>
      </c>
      <c r="AB292">
        <v>0</v>
      </c>
      <c r="AC292">
        <v>28.3</v>
      </c>
      <c r="AD292">
        <v>42.2</v>
      </c>
      <c r="AE292">
        <v>43.9</v>
      </c>
      <c r="AF292">
        <v>44.3</v>
      </c>
      <c r="AG292">
        <v>47.2</v>
      </c>
      <c r="AH292" s="54" t="s">
        <v>84</v>
      </c>
      <c r="AI292" s="54"/>
      <c r="AJ292" s="54"/>
    </row>
    <row r="293" spans="5:36" x14ac:dyDescent="0.25">
      <c r="E293" s="1">
        <v>35855</v>
      </c>
      <c r="F293">
        <v>12.8</v>
      </c>
      <c r="G293">
        <v>0</v>
      </c>
      <c r="H293">
        <v>38.799999999999997</v>
      </c>
      <c r="I293">
        <v>0</v>
      </c>
      <c r="J293">
        <v>66.099999999999994</v>
      </c>
      <c r="K293">
        <v>0</v>
      </c>
      <c r="L293">
        <v>8.5</v>
      </c>
      <c r="M293">
        <v>0</v>
      </c>
      <c r="N293">
        <v>0</v>
      </c>
      <c r="O293">
        <v>0</v>
      </c>
      <c r="P293">
        <v>0</v>
      </c>
      <c r="Q293">
        <v>5.7</v>
      </c>
      <c r="R293">
        <v>0</v>
      </c>
      <c r="S293">
        <v>0</v>
      </c>
      <c r="T293">
        <v>23.5</v>
      </c>
      <c r="U293">
        <v>0</v>
      </c>
      <c r="V293">
        <v>44.5</v>
      </c>
      <c r="W293">
        <v>8.3000000000000007</v>
      </c>
      <c r="X293">
        <v>10.6</v>
      </c>
      <c r="Y293">
        <v>0</v>
      </c>
      <c r="Z293">
        <v>0</v>
      </c>
      <c r="AA293">
        <v>0</v>
      </c>
      <c r="AB293">
        <v>70.400000000000006</v>
      </c>
      <c r="AC293">
        <v>19.7</v>
      </c>
      <c r="AD293">
        <v>0</v>
      </c>
      <c r="AE293">
        <v>0</v>
      </c>
      <c r="AF293">
        <v>0</v>
      </c>
      <c r="AG293">
        <v>0</v>
      </c>
      <c r="AH293">
        <v>52.5</v>
      </c>
      <c r="AI293">
        <v>18.600000000000001</v>
      </c>
      <c r="AJ293">
        <v>22</v>
      </c>
    </row>
    <row r="294" spans="5:36" x14ac:dyDescent="0.25">
      <c r="E294" s="1">
        <v>35886</v>
      </c>
      <c r="F294">
        <v>52</v>
      </c>
      <c r="G294">
        <v>0</v>
      </c>
      <c r="H294">
        <v>2.6</v>
      </c>
      <c r="I294">
        <v>0</v>
      </c>
      <c r="J294">
        <v>0.8</v>
      </c>
      <c r="K294">
        <v>0</v>
      </c>
      <c r="L294">
        <v>0</v>
      </c>
      <c r="M294">
        <v>0</v>
      </c>
      <c r="N294">
        <v>18.899999999999999</v>
      </c>
      <c r="O294">
        <v>0</v>
      </c>
      <c r="P294">
        <v>17.3</v>
      </c>
      <c r="Q294">
        <v>0</v>
      </c>
      <c r="R294">
        <v>23.2</v>
      </c>
      <c r="S294">
        <v>0</v>
      </c>
      <c r="T294">
        <v>22.5</v>
      </c>
      <c r="U294">
        <v>0</v>
      </c>
      <c r="V294">
        <v>0</v>
      </c>
      <c r="W294">
        <v>0</v>
      </c>
      <c r="X294">
        <v>0</v>
      </c>
      <c r="Y294">
        <v>0</v>
      </c>
      <c r="Z294">
        <v>0</v>
      </c>
      <c r="AA294">
        <v>0</v>
      </c>
      <c r="AB294">
        <v>26.8</v>
      </c>
      <c r="AC294">
        <v>0</v>
      </c>
      <c r="AD294">
        <v>21.6</v>
      </c>
      <c r="AE294">
        <v>0</v>
      </c>
      <c r="AF294">
        <v>0</v>
      </c>
      <c r="AG294">
        <v>0</v>
      </c>
      <c r="AH294">
        <v>0</v>
      </c>
      <c r="AI294">
        <v>0</v>
      </c>
      <c r="AJ294" s="5" t="s">
        <v>84</v>
      </c>
    </row>
    <row r="295" spans="5:36" x14ac:dyDescent="0.25">
      <c r="E295" s="1">
        <v>35916</v>
      </c>
      <c r="F295">
        <v>29.2</v>
      </c>
      <c r="G295">
        <v>0</v>
      </c>
      <c r="H295">
        <v>0</v>
      </c>
      <c r="I295">
        <v>0</v>
      </c>
      <c r="J295">
        <v>13.2</v>
      </c>
      <c r="K295">
        <v>5.5</v>
      </c>
      <c r="L295">
        <v>0</v>
      </c>
      <c r="M295">
        <v>0</v>
      </c>
      <c r="N295">
        <v>0</v>
      </c>
      <c r="O295">
        <v>0</v>
      </c>
      <c r="P295">
        <v>0</v>
      </c>
      <c r="Q295">
        <v>0</v>
      </c>
      <c r="R295">
        <v>0</v>
      </c>
      <c r="S295">
        <v>0</v>
      </c>
      <c r="T295">
        <v>5.3</v>
      </c>
      <c r="U295">
        <v>0</v>
      </c>
      <c r="V295">
        <v>0</v>
      </c>
      <c r="W295">
        <v>0</v>
      </c>
      <c r="X295">
        <v>0</v>
      </c>
      <c r="Y295">
        <v>0</v>
      </c>
      <c r="Z295">
        <v>0</v>
      </c>
      <c r="AA295">
        <v>0</v>
      </c>
      <c r="AB295">
        <v>0</v>
      </c>
      <c r="AC295">
        <v>0</v>
      </c>
      <c r="AD295">
        <v>0</v>
      </c>
      <c r="AE295">
        <v>1.2</v>
      </c>
      <c r="AF295">
        <v>4.5</v>
      </c>
      <c r="AG295">
        <v>0</v>
      </c>
      <c r="AH295">
        <v>0</v>
      </c>
      <c r="AI295">
        <v>0</v>
      </c>
      <c r="AJ295">
        <v>0</v>
      </c>
    </row>
    <row r="296" spans="5:36" x14ac:dyDescent="0.25">
      <c r="E296" s="1">
        <v>35947</v>
      </c>
      <c r="F296">
        <v>9.1999999999999993</v>
      </c>
      <c r="G296">
        <v>0</v>
      </c>
      <c r="H296">
        <v>0</v>
      </c>
      <c r="I296">
        <v>0</v>
      </c>
      <c r="J296">
        <v>0</v>
      </c>
      <c r="K296">
        <v>0</v>
      </c>
      <c r="L296">
        <v>0</v>
      </c>
      <c r="M296">
        <v>0</v>
      </c>
      <c r="N296">
        <v>2.6</v>
      </c>
      <c r="O296">
        <v>0</v>
      </c>
      <c r="P296">
        <v>0</v>
      </c>
      <c r="Q296">
        <v>0</v>
      </c>
      <c r="R296">
        <v>0</v>
      </c>
      <c r="S296">
        <v>0</v>
      </c>
      <c r="T296">
        <v>26.7</v>
      </c>
      <c r="U296">
        <v>0</v>
      </c>
      <c r="V296">
        <v>25.8</v>
      </c>
      <c r="W296">
        <v>32.200000000000003</v>
      </c>
      <c r="X296">
        <v>3.5</v>
      </c>
      <c r="Y296">
        <v>0</v>
      </c>
      <c r="Z296">
        <v>0</v>
      </c>
      <c r="AA296">
        <v>0</v>
      </c>
      <c r="AB296">
        <v>0</v>
      </c>
      <c r="AC296">
        <v>0</v>
      </c>
      <c r="AD296">
        <v>0</v>
      </c>
      <c r="AE296">
        <v>5.8</v>
      </c>
      <c r="AF296">
        <v>12.1</v>
      </c>
      <c r="AG296">
        <v>0</v>
      </c>
      <c r="AH296">
        <v>0</v>
      </c>
      <c r="AI296">
        <v>0</v>
      </c>
      <c r="AJ296" s="5" t="s">
        <v>84</v>
      </c>
    </row>
    <row r="297" spans="5:36" x14ac:dyDescent="0.25">
      <c r="E297" s="1">
        <v>35977</v>
      </c>
      <c r="F297">
        <v>0</v>
      </c>
      <c r="G297">
        <v>0</v>
      </c>
      <c r="H297">
        <v>0</v>
      </c>
      <c r="I297">
        <v>0</v>
      </c>
      <c r="J297">
        <v>26.8</v>
      </c>
      <c r="K297">
        <v>0</v>
      </c>
      <c r="L297">
        <v>8.1</v>
      </c>
      <c r="M297">
        <v>3.5</v>
      </c>
      <c r="N297">
        <v>0</v>
      </c>
      <c r="O297">
        <v>10.6</v>
      </c>
      <c r="P297">
        <v>0</v>
      </c>
      <c r="Q297">
        <v>0</v>
      </c>
      <c r="R297">
        <v>0</v>
      </c>
      <c r="S297">
        <v>0</v>
      </c>
      <c r="T297">
        <v>0</v>
      </c>
      <c r="U297">
        <v>5.9</v>
      </c>
      <c r="V297">
        <v>0</v>
      </c>
      <c r="W297">
        <v>0</v>
      </c>
      <c r="X297">
        <v>0</v>
      </c>
      <c r="Y297">
        <v>0</v>
      </c>
      <c r="Z297">
        <v>0</v>
      </c>
      <c r="AA297">
        <v>0</v>
      </c>
      <c r="AB297">
        <v>0</v>
      </c>
      <c r="AC297">
        <v>0</v>
      </c>
      <c r="AD297">
        <v>0</v>
      </c>
      <c r="AE297">
        <v>0</v>
      </c>
      <c r="AF297">
        <v>0</v>
      </c>
      <c r="AG297">
        <v>0</v>
      </c>
      <c r="AH297">
        <v>2.1</v>
      </c>
      <c r="AI297">
        <v>0</v>
      </c>
      <c r="AJ297">
        <v>0</v>
      </c>
    </row>
    <row r="298" spans="5:36" x14ac:dyDescent="0.25">
      <c r="E298" s="1">
        <v>36008</v>
      </c>
      <c r="F298">
        <v>0</v>
      </c>
      <c r="G298">
        <v>22.8</v>
      </c>
      <c r="H298">
        <v>15.6</v>
      </c>
      <c r="I298">
        <v>0</v>
      </c>
      <c r="J298">
        <v>0</v>
      </c>
      <c r="K298">
        <v>0</v>
      </c>
      <c r="L298">
        <v>0</v>
      </c>
      <c r="M298">
        <v>0</v>
      </c>
      <c r="N298">
        <v>0</v>
      </c>
      <c r="O298">
        <v>0</v>
      </c>
      <c r="P298">
        <v>0</v>
      </c>
      <c r="Q298">
        <v>36.799999999999997</v>
      </c>
      <c r="R298">
        <v>0</v>
      </c>
      <c r="S298">
        <v>8.1999999999999993</v>
      </c>
      <c r="T298">
        <v>0</v>
      </c>
      <c r="U298">
        <v>0</v>
      </c>
      <c r="V298">
        <v>21.3</v>
      </c>
      <c r="W298">
        <v>0</v>
      </c>
      <c r="X298">
        <v>13.5</v>
      </c>
      <c r="Y298">
        <v>0</v>
      </c>
      <c r="Z298">
        <v>0</v>
      </c>
      <c r="AA298">
        <v>0</v>
      </c>
      <c r="AB298">
        <v>0</v>
      </c>
      <c r="AC298">
        <v>0</v>
      </c>
      <c r="AD298">
        <v>0</v>
      </c>
      <c r="AE298">
        <v>0</v>
      </c>
      <c r="AF298">
        <v>0</v>
      </c>
      <c r="AG298">
        <v>8.5</v>
      </c>
      <c r="AH298">
        <v>0</v>
      </c>
      <c r="AI298">
        <v>0</v>
      </c>
      <c r="AJ298">
        <v>0</v>
      </c>
    </row>
    <row r="299" spans="5:36" x14ac:dyDescent="0.25">
      <c r="E299" s="1">
        <v>36039</v>
      </c>
      <c r="F299">
        <v>0</v>
      </c>
      <c r="G299">
        <v>0</v>
      </c>
      <c r="H299">
        <v>0</v>
      </c>
      <c r="I299">
        <v>0</v>
      </c>
      <c r="J299">
        <v>22.8</v>
      </c>
      <c r="K299">
        <v>0</v>
      </c>
      <c r="L299">
        <v>0</v>
      </c>
      <c r="M299">
        <v>0</v>
      </c>
      <c r="N299">
        <v>35.299999999999997</v>
      </c>
      <c r="O299">
        <v>0.8</v>
      </c>
      <c r="P299">
        <v>2.5</v>
      </c>
      <c r="Q299">
        <v>0</v>
      </c>
      <c r="R299">
        <v>42.1</v>
      </c>
      <c r="S299">
        <v>0</v>
      </c>
      <c r="T299">
        <v>4.7</v>
      </c>
      <c r="U299">
        <v>0.2</v>
      </c>
      <c r="V299">
        <v>9.6999999999999993</v>
      </c>
      <c r="W299">
        <v>0</v>
      </c>
      <c r="X299">
        <v>28.6</v>
      </c>
      <c r="Y299">
        <v>0</v>
      </c>
      <c r="Z299">
        <v>32</v>
      </c>
      <c r="AA299">
        <v>17.3</v>
      </c>
      <c r="AB299">
        <v>8.1</v>
      </c>
      <c r="AC299">
        <v>10.199999999999999</v>
      </c>
      <c r="AD299">
        <v>0</v>
      </c>
      <c r="AE299">
        <v>28.3</v>
      </c>
      <c r="AF299">
        <v>14.8</v>
      </c>
      <c r="AG299">
        <v>0</v>
      </c>
      <c r="AH299">
        <v>31.2</v>
      </c>
      <c r="AI299">
        <v>13.6</v>
      </c>
      <c r="AJ299" s="5" t="s">
        <v>84</v>
      </c>
    </row>
    <row r="300" spans="5:36" x14ac:dyDescent="0.25">
      <c r="E300" s="1">
        <v>36069</v>
      </c>
      <c r="F300">
        <v>0</v>
      </c>
      <c r="G300">
        <v>8.1999999999999993</v>
      </c>
      <c r="H300">
        <v>8.1</v>
      </c>
      <c r="I300">
        <v>0</v>
      </c>
      <c r="J300">
        <v>35.799999999999997</v>
      </c>
      <c r="K300">
        <v>21</v>
      </c>
      <c r="L300">
        <v>1.8</v>
      </c>
      <c r="M300">
        <v>17.3</v>
      </c>
      <c r="N300">
        <v>2</v>
      </c>
      <c r="O300">
        <v>0</v>
      </c>
      <c r="P300">
        <v>0</v>
      </c>
      <c r="Q300">
        <v>8.9</v>
      </c>
      <c r="R300">
        <v>0</v>
      </c>
      <c r="S300">
        <v>15.1</v>
      </c>
      <c r="T300">
        <v>0</v>
      </c>
      <c r="U300">
        <v>0</v>
      </c>
      <c r="V300">
        <v>6.2</v>
      </c>
      <c r="W300">
        <v>19</v>
      </c>
      <c r="X300">
        <v>0</v>
      </c>
      <c r="Y300">
        <v>0</v>
      </c>
      <c r="Z300">
        <v>0</v>
      </c>
      <c r="AA300">
        <v>0</v>
      </c>
      <c r="AB300">
        <v>0</v>
      </c>
      <c r="AC300">
        <v>13.8</v>
      </c>
      <c r="AD300">
        <v>0</v>
      </c>
      <c r="AE300">
        <v>0</v>
      </c>
      <c r="AF300">
        <v>0</v>
      </c>
      <c r="AG300">
        <v>0</v>
      </c>
      <c r="AH300">
        <v>48.2</v>
      </c>
      <c r="AI300">
        <v>0.2</v>
      </c>
      <c r="AJ300">
        <v>0</v>
      </c>
    </row>
    <row r="301" spans="5:36" x14ac:dyDescent="0.25">
      <c r="E301" s="1">
        <v>36100</v>
      </c>
      <c r="F301">
        <v>0</v>
      </c>
      <c r="G301">
        <v>0</v>
      </c>
      <c r="H301">
        <v>0</v>
      </c>
      <c r="I301">
        <v>0</v>
      </c>
      <c r="J301">
        <v>0</v>
      </c>
      <c r="K301">
        <v>0</v>
      </c>
      <c r="L301">
        <v>0</v>
      </c>
      <c r="M301">
        <v>0</v>
      </c>
      <c r="N301">
        <v>0</v>
      </c>
      <c r="O301">
        <v>0</v>
      </c>
      <c r="P301">
        <v>0</v>
      </c>
      <c r="Q301">
        <v>1.2</v>
      </c>
      <c r="R301">
        <v>0</v>
      </c>
      <c r="S301">
        <v>0</v>
      </c>
      <c r="T301">
        <v>0</v>
      </c>
      <c r="U301">
        <v>0</v>
      </c>
      <c r="V301">
        <v>0</v>
      </c>
      <c r="W301">
        <v>0</v>
      </c>
      <c r="X301">
        <v>0</v>
      </c>
      <c r="Y301">
        <v>0</v>
      </c>
      <c r="Z301">
        <v>0</v>
      </c>
      <c r="AA301">
        <v>0</v>
      </c>
      <c r="AB301">
        <v>0</v>
      </c>
      <c r="AC301">
        <v>0</v>
      </c>
      <c r="AD301">
        <v>0</v>
      </c>
      <c r="AE301">
        <v>0</v>
      </c>
      <c r="AF301">
        <v>0</v>
      </c>
      <c r="AG301">
        <v>0</v>
      </c>
      <c r="AH301">
        <v>3.1</v>
      </c>
      <c r="AI301">
        <v>0</v>
      </c>
      <c r="AJ301" s="5" t="s">
        <v>84</v>
      </c>
    </row>
    <row r="302" spans="5:36" x14ac:dyDescent="0.25">
      <c r="E302" s="1">
        <v>36130</v>
      </c>
      <c r="F302">
        <v>0</v>
      </c>
      <c r="G302">
        <v>0</v>
      </c>
      <c r="H302">
        <v>0</v>
      </c>
      <c r="I302">
        <v>0</v>
      </c>
      <c r="J302">
        <v>0</v>
      </c>
      <c r="K302">
        <v>17.5</v>
      </c>
      <c r="L302">
        <v>0</v>
      </c>
      <c r="M302">
        <v>0</v>
      </c>
      <c r="N302">
        <v>23.7</v>
      </c>
      <c r="O302">
        <v>0</v>
      </c>
      <c r="P302">
        <v>20.5</v>
      </c>
      <c r="Q302">
        <v>1.5</v>
      </c>
      <c r="R302">
        <v>0</v>
      </c>
      <c r="S302">
        <v>2.2999999999999998</v>
      </c>
      <c r="T302">
        <v>0</v>
      </c>
      <c r="U302">
        <v>0</v>
      </c>
      <c r="V302">
        <v>19.899999999999999</v>
      </c>
      <c r="W302">
        <v>0</v>
      </c>
      <c r="X302">
        <v>0</v>
      </c>
      <c r="Y302">
        <v>0</v>
      </c>
      <c r="Z302">
        <v>0</v>
      </c>
      <c r="AA302">
        <v>0</v>
      </c>
      <c r="AB302">
        <v>0</v>
      </c>
      <c r="AC302">
        <v>0</v>
      </c>
      <c r="AD302">
        <v>0</v>
      </c>
      <c r="AE302">
        <v>0</v>
      </c>
      <c r="AF302">
        <v>19.5</v>
      </c>
      <c r="AG302">
        <v>0</v>
      </c>
      <c r="AH302">
        <v>0</v>
      </c>
      <c r="AI302">
        <v>0</v>
      </c>
      <c r="AJ302">
        <v>0</v>
      </c>
    </row>
    <row r="303" spans="5:36" x14ac:dyDescent="0.25">
      <c r="E303" s="3">
        <v>36161</v>
      </c>
      <c r="F303" s="2">
        <v>0</v>
      </c>
      <c r="G303" s="2">
        <v>0</v>
      </c>
      <c r="H303" s="2">
        <v>0</v>
      </c>
      <c r="I303" s="2">
        <v>0</v>
      </c>
      <c r="J303" s="2">
        <v>52.1</v>
      </c>
      <c r="K303" s="2">
        <v>0</v>
      </c>
      <c r="L303" s="2">
        <v>0</v>
      </c>
      <c r="M303" s="2">
        <v>29.8</v>
      </c>
      <c r="N303" s="2">
        <v>34.200000000000003</v>
      </c>
      <c r="O303" s="2">
        <v>0.9</v>
      </c>
      <c r="P303" s="2">
        <v>8.5</v>
      </c>
      <c r="Q303" s="2">
        <v>22.3</v>
      </c>
      <c r="R303" s="2">
        <v>0</v>
      </c>
      <c r="S303" s="2">
        <v>2.1</v>
      </c>
      <c r="T303" s="2">
        <v>0</v>
      </c>
      <c r="U303" s="2">
        <v>12.3</v>
      </c>
      <c r="V303" s="2">
        <v>8.5</v>
      </c>
      <c r="W303" s="2">
        <v>0</v>
      </c>
      <c r="X303" s="2">
        <v>10.199999999999999</v>
      </c>
      <c r="Y303" s="2">
        <v>0</v>
      </c>
      <c r="Z303" s="2">
        <v>0</v>
      </c>
      <c r="AA303" s="2">
        <v>22.9</v>
      </c>
      <c r="AB303" s="2">
        <v>0</v>
      </c>
      <c r="AC303" s="2">
        <v>16.8</v>
      </c>
      <c r="AD303" s="2">
        <v>31.4</v>
      </c>
      <c r="AE303" s="2">
        <v>0</v>
      </c>
      <c r="AF303" s="2">
        <v>26.1</v>
      </c>
      <c r="AG303" s="2">
        <v>2.2000000000000002</v>
      </c>
      <c r="AH303" s="2">
        <v>8.6</v>
      </c>
      <c r="AI303" s="2">
        <v>3.7</v>
      </c>
      <c r="AJ303" s="2">
        <v>0.2</v>
      </c>
    </row>
    <row r="304" spans="5:36" x14ac:dyDescent="0.25">
      <c r="E304" s="1">
        <v>36192</v>
      </c>
      <c r="F304">
        <v>23.7</v>
      </c>
      <c r="G304">
        <v>3</v>
      </c>
      <c r="H304">
        <v>6.3</v>
      </c>
      <c r="I304">
        <v>38.5</v>
      </c>
      <c r="J304">
        <v>0</v>
      </c>
      <c r="K304">
        <v>12.7</v>
      </c>
      <c r="L304">
        <v>0.9</v>
      </c>
      <c r="M304">
        <v>11</v>
      </c>
      <c r="N304">
        <v>5</v>
      </c>
      <c r="O304">
        <v>4.8</v>
      </c>
      <c r="P304">
        <v>9</v>
      </c>
      <c r="Q304">
        <v>0</v>
      </c>
      <c r="R304">
        <v>0</v>
      </c>
      <c r="S304">
        <v>11.2</v>
      </c>
      <c r="T304">
        <v>19.7</v>
      </c>
      <c r="U304">
        <v>0</v>
      </c>
      <c r="V304">
        <v>15.2</v>
      </c>
      <c r="W304">
        <v>12.3</v>
      </c>
      <c r="X304">
        <v>0</v>
      </c>
      <c r="Y304">
        <v>0</v>
      </c>
      <c r="Z304">
        <v>0</v>
      </c>
      <c r="AA304">
        <v>23.5</v>
      </c>
      <c r="AB304">
        <v>15.3</v>
      </c>
      <c r="AC304">
        <v>0</v>
      </c>
      <c r="AD304">
        <v>0</v>
      </c>
      <c r="AE304">
        <v>7.6</v>
      </c>
      <c r="AF304">
        <v>2.7</v>
      </c>
      <c r="AG304">
        <v>0</v>
      </c>
      <c r="AH304" s="54" t="s">
        <v>84</v>
      </c>
      <c r="AI304" s="54"/>
      <c r="AJ304" s="54"/>
    </row>
    <row r="305" spans="5:36" x14ac:dyDescent="0.25">
      <c r="E305" s="1">
        <v>36220</v>
      </c>
      <c r="F305">
        <v>0</v>
      </c>
      <c r="G305">
        <v>0</v>
      </c>
      <c r="H305">
        <v>0</v>
      </c>
      <c r="I305">
        <v>0.2</v>
      </c>
      <c r="J305">
        <v>1.8</v>
      </c>
      <c r="K305">
        <v>0</v>
      </c>
      <c r="L305">
        <v>0</v>
      </c>
      <c r="M305">
        <v>0</v>
      </c>
      <c r="N305">
        <v>0</v>
      </c>
      <c r="O305">
        <v>21.5</v>
      </c>
      <c r="P305">
        <v>0.5</v>
      </c>
      <c r="Q305">
        <v>1.7</v>
      </c>
      <c r="R305">
        <v>0</v>
      </c>
      <c r="S305">
        <v>0</v>
      </c>
      <c r="T305">
        <v>0</v>
      </c>
      <c r="U305">
        <v>0</v>
      </c>
      <c r="V305">
        <v>0</v>
      </c>
      <c r="W305">
        <v>2.2999999999999998</v>
      </c>
      <c r="X305">
        <v>0</v>
      </c>
      <c r="Y305">
        <v>0</v>
      </c>
      <c r="Z305">
        <v>0</v>
      </c>
      <c r="AA305">
        <v>0</v>
      </c>
      <c r="AB305">
        <v>0</v>
      </c>
      <c r="AC305">
        <v>0</v>
      </c>
      <c r="AD305">
        <v>0</v>
      </c>
      <c r="AE305">
        <v>19.7</v>
      </c>
      <c r="AF305">
        <v>0</v>
      </c>
      <c r="AG305">
        <v>8.1999999999999993</v>
      </c>
      <c r="AH305">
        <v>22.3</v>
      </c>
      <c r="AI305">
        <v>0</v>
      </c>
      <c r="AJ305">
        <v>3.1</v>
      </c>
    </row>
    <row r="306" spans="5:36" x14ac:dyDescent="0.25">
      <c r="E306" s="1">
        <v>36251</v>
      </c>
      <c r="F306">
        <v>31.5</v>
      </c>
      <c r="G306">
        <v>11.4</v>
      </c>
      <c r="H306">
        <v>0</v>
      </c>
      <c r="I306">
        <v>0</v>
      </c>
      <c r="J306">
        <v>18.899999999999999</v>
      </c>
      <c r="K306">
        <v>0</v>
      </c>
      <c r="L306">
        <v>0</v>
      </c>
      <c r="M306">
        <v>9.1999999999999993</v>
      </c>
      <c r="N306">
        <v>0</v>
      </c>
      <c r="O306">
        <v>0</v>
      </c>
      <c r="P306">
        <v>0</v>
      </c>
      <c r="Q306">
        <v>0</v>
      </c>
      <c r="R306">
        <v>0</v>
      </c>
      <c r="S306">
        <v>3.1</v>
      </c>
      <c r="T306">
        <v>36.6</v>
      </c>
      <c r="U306">
        <v>0</v>
      </c>
      <c r="V306">
        <v>0</v>
      </c>
      <c r="W306">
        <v>0</v>
      </c>
      <c r="X306">
        <v>0</v>
      </c>
      <c r="Y306">
        <v>1.9</v>
      </c>
      <c r="Z306">
        <v>0</v>
      </c>
      <c r="AA306">
        <v>0</v>
      </c>
      <c r="AB306">
        <v>0</v>
      </c>
      <c r="AC306">
        <v>0</v>
      </c>
      <c r="AD306">
        <v>0</v>
      </c>
      <c r="AE306">
        <v>0</v>
      </c>
      <c r="AF306">
        <v>2.7</v>
      </c>
      <c r="AG306">
        <v>0</v>
      </c>
      <c r="AH306">
        <v>0</v>
      </c>
      <c r="AI306">
        <v>0</v>
      </c>
      <c r="AJ306" s="5" t="s">
        <v>84</v>
      </c>
    </row>
    <row r="307" spans="5:36" x14ac:dyDescent="0.25">
      <c r="E307" s="1">
        <v>36281</v>
      </c>
      <c r="F307">
        <v>0</v>
      </c>
      <c r="G307">
        <v>1.5</v>
      </c>
      <c r="H307">
        <v>0</v>
      </c>
      <c r="I307">
        <v>0</v>
      </c>
      <c r="J307">
        <v>0</v>
      </c>
      <c r="K307">
        <v>26.5</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2.7</v>
      </c>
      <c r="AF307">
        <v>0</v>
      </c>
      <c r="AG307">
        <v>0</v>
      </c>
      <c r="AH307">
        <v>0</v>
      </c>
      <c r="AI307">
        <v>0</v>
      </c>
      <c r="AJ307">
        <v>0</v>
      </c>
    </row>
    <row r="308" spans="5:36" x14ac:dyDescent="0.25">
      <c r="E308" s="1">
        <v>36312</v>
      </c>
      <c r="F308">
        <v>0</v>
      </c>
      <c r="G308">
        <v>0</v>
      </c>
      <c r="H308">
        <v>0</v>
      </c>
      <c r="I308">
        <v>0</v>
      </c>
      <c r="J308">
        <v>0</v>
      </c>
      <c r="K308">
        <v>0</v>
      </c>
      <c r="L308">
        <v>0</v>
      </c>
      <c r="M308">
        <v>0</v>
      </c>
      <c r="N308">
        <v>0</v>
      </c>
      <c r="O308">
        <v>7.7</v>
      </c>
      <c r="P308">
        <v>0</v>
      </c>
      <c r="Q308">
        <v>0</v>
      </c>
      <c r="R308">
        <v>0</v>
      </c>
      <c r="S308">
        <v>8.1999999999999993</v>
      </c>
      <c r="T308">
        <v>14.1</v>
      </c>
      <c r="U308">
        <v>0</v>
      </c>
      <c r="V308">
        <v>0</v>
      </c>
      <c r="W308">
        <v>0</v>
      </c>
      <c r="X308">
        <v>6.1</v>
      </c>
      <c r="Y308">
        <v>0</v>
      </c>
      <c r="Z308">
        <v>0</v>
      </c>
      <c r="AA308">
        <v>8.6999999999999993</v>
      </c>
      <c r="AB308">
        <v>0</v>
      </c>
      <c r="AC308">
        <v>0</v>
      </c>
      <c r="AD308">
        <v>0</v>
      </c>
      <c r="AE308">
        <v>0</v>
      </c>
      <c r="AF308">
        <v>0</v>
      </c>
      <c r="AG308">
        <v>2.1</v>
      </c>
      <c r="AH308">
        <v>0.9</v>
      </c>
      <c r="AI308">
        <v>8.1999999999999993</v>
      </c>
      <c r="AJ308" s="5" t="s">
        <v>84</v>
      </c>
    </row>
    <row r="309" spans="5:36" x14ac:dyDescent="0.25">
      <c r="E309" s="1">
        <v>36342</v>
      </c>
      <c r="F309">
        <v>2.6</v>
      </c>
      <c r="G309">
        <v>0</v>
      </c>
      <c r="H309">
        <v>28.3</v>
      </c>
      <c r="I309">
        <v>4.5</v>
      </c>
      <c r="J309">
        <v>0.9</v>
      </c>
      <c r="K309">
        <v>32.9</v>
      </c>
      <c r="L309">
        <v>25.1</v>
      </c>
      <c r="M309">
        <v>20.2</v>
      </c>
      <c r="N309">
        <v>0</v>
      </c>
      <c r="O309">
        <v>0</v>
      </c>
      <c r="P309">
        <v>0</v>
      </c>
      <c r="Q309">
        <v>0</v>
      </c>
      <c r="R309">
        <v>0</v>
      </c>
      <c r="S309">
        <v>0</v>
      </c>
      <c r="T309">
        <v>0</v>
      </c>
      <c r="U309">
        <v>0</v>
      </c>
      <c r="V309">
        <v>0.4</v>
      </c>
      <c r="W309">
        <v>0</v>
      </c>
      <c r="X309">
        <v>0</v>
      </c>
      <c r="Y309">
        <v>0</v>
      </c>
      <c r="Z309">
        <v>0</v>
      </c>
      <c r="AA309">
        <v>0</v>
      </c>
      <c r="AB309">
        <v>0</v>
      </c>
      <c r="AC309">
        <v>0</v>
      </c>
      <c r="AD309">
        <v>0</v>
      </c>
      <c r="AE309">
        <v>0</v>
      </c>
      <c r="AF309">
        <v>0</v>
      </c>
      <c r="AG309">
        <v>0</v>
      </c>
      <c r="AH309">
        <v>0</v>
      </c>
      <c r="AI309">
        <v>0</v>
      </c>
      <c r="AJ309">
        <v>0</v>
      </c>
    </row>
    <row r="310" spans="5:36" x14ac:dyDescent="0.25">
      <c r="E310" s="1">
        <v>36373</v>
      </c>
      <c r="F310">
        <v>0</v>
      </c>
      <c r="G310">
        <v>0</v>
      </c>
      <c r="H310">
        <v>0</v>
      </c>
      <c r="I310">
        <v>0</v>
      </c>
      <c r="J310">
        <v>0</v>
      </c>
      <c r="K310">
        <v>0</v>
      </c>
      <c r="L310">
        <v>0</v>
      </c>
      <c r="M310">
        <v>0</v>
      </c>
      <c r="N310">
        <v>0</v>
      </c>
      <c r="O310">
        <v>0</v>
      </c>
      <c r="P310">
        <v>0</v>
      </c>
      <c r="Q310">
        <v>0</v>
      </c>
      <c r="R310">
        <v>0</v>
      </c>
      <c r="S310">
        <v>0</v>
      </c>
      <c r="T310">
        <v>0</v>
      </c>
      <c r="U310">
        <v>0</v>
      </c>
      <c r="V310">
        <v>3.4</v>
      </c>
      <c r="W310">
        <v>0</v>
      </c>
      <c r="X310">
        <v>0</v>
      </c>
      <c r="Y310">
        <v>0</v>
      </c>
      <c r="Z310">
        <v>0</v>
      </c>
      <c r="AA310">
        <v>0</v>
      </c>
      <c r="AB310">
        <v>0</v>
      </c>
      <c r="AC310">
        <v>0</v>
      </c>
      <c r="AD310">
        <v>0</v>
      </c>
      <c r="AE310">
        <v>0</v>
      </c>
      <c r="AF310">
        <v>0</v>
      </c>
      <c r="AG310">
        <v>0</v>
      </c>
      <c r="AH310">
        <v>0</v>
      </c>
      <c r="AI310">
        <v>0</v>
      </c>
      <c r="AJ310">
        <v>0</v>
      </c>
    </row>
    <row r="311" spans="5:36" x14ac:dyDescent="0.25">
      <c r="E311" s="1">
        <v>36404</v>
      </c>
      <c r="F311">
        <v>0</v>
      </c>
      <c r="G311">
        <v>0</v>
      </c>
      <c r="H311">
        <v>0</v>
      </c>
      <c r="I311">
        <v>0</v>
      </c>
      <c r="J311">
        <v>0</v>
      </c>
      <c r="K311">
        <v>0</v>
      </c>
      <c r="L311">
        <v>0</v>
      </c>
      <c r="M311">
        <v>0</v>
      </c>
      <c r="N311">
        <v>39.200000000000003</v>
      </c>
      <c r="O311">
        <v>27.6</v>
      </c>
      <c r="P311">
        <v>0</v>
      </c>
      <c r="Q311">
        <v>19.2</v>
      </c>
      <c r="R311">
        <v>0</v>
      </c>
      <c r="S311">
        <v>0</v>
      </c>
      <c r="T311">
        <v>0</v>
      </c>
      <c r="U311">
        <v>11.5</v>
      </c>
      <c r="V311">
        <v>0</v>
      </c>
      <c r="W311">
        <v>0</v>
      </c>
      <c r="X311">
        <v>0</v>
      </c>
      <c r="Y311">
        <v>0</v>
      </c>
      <c r="Z311">
        <v>0</v>
      </c>
      <c r="AA311">
        <v>0</v>
      </c>
      <c r="AB311">
        <v>0</v>
      </c>
      <c r="AC311">
        <v>0</v>
      </c>
      <c r="AD311">
        <v>0</v>
      </c>
      <c r="AE311">
        <v>0</v>
      </c>
      <c r="AF311">
        <v>0</v>
      </c>
      <c r="AG311">
        <v>0</v>
      </c>
      <c r="AH311">
        <v>0</v>
      </c>
      <c r="AI311">
        <v>0</v>
      </c>
      <c r="AJ311" s="5" t="s">
        <v>84</v>
      </c>
    </row>
    <row r="312" spans="5:36" x14ac:dyDescent="0.25">
      <c r="E312" s="1">
        <v>36434</v>
      </c>
      <c r="F312">
        <v>0</v>
      </c>
      <c r="G312">
        <v>0</v>
      </c>
      <c r="H312">
        <v>0</v>
      </c>
      <c r="I312">
        <v>0</v>
      </c>
      <c r="J312">
        <v>0</v>
      </c>
      <c r="K312">
        <v>0</v>
      </c>
      <c r="L312">
        <v>0</v>
      </c>
      <c r="M312">
        <v>19.7</v>
      </c>
      <c r="N312">
        <v>0</v>
      </c>
      <c r="O312">
        <v>0</v>
      </c>
      <c r="P312">
        <v>0</v>
      </c>
      <c r="Q312">
        <v>0</v>
      </c>
      <c r="R312">
        <v>0</v>
      </c>
      <c r="S312">
        <v>0</v>
      </c>
      <c r="T312">
        <v>0</v>
      </c>
      <c r="U312">
        <v>0</v>
      </c>
      <c r="V312">
        <v>0</v>
      </c>
      <c r="W312">
        <v>11.8</v>
      </c>
      <c r="X312">
        <v>17.100000000000001</v>
      </c>
      <c r="Y312">
        <v>0</v>
      </c>
      <c r="Z312">
        <v>0</v>
      </c>
      <c r="AA312">
        <v>0</v>
      </c>
      <c r="AB312">
        <v>0</v>
      </c>
      <c r="AC312">
        <v>0</v>
      </c>
      <c r="AD312">
        <v>0</v>
      </c>
      <c r="AE312">
        <v>0</v>
      </c>
      <c r="AF312">
        <v>0</v>
      </c>
      <c r="AG312">
        <v>7.3</v>
      </c>
      <c r="AH312">
        <v>0</v>
      </c>
      <c r="AI312">
        <v>0</v>
      </c>
      <c r="AJ312">
        <v>0</v>
      </c>
    </row>
    <row r="313" spans="5:36" x14ac:dyDescent="0.25">
      <c r="E313" s="1">
        <v>36465</v>
      </c>
      <c r="F313">
        <v>0</v>
      </c>
      <c r="G313">
        <v>0</v>
      </c>
      <c r="H313">
        <v>0</v>
      </c>
      <c r="I313">
        <v>0</v>
      </c>
      <c r="J313">
        <v>25.7</v>
      </c>
      <c r="K313">
        <v>0</v>
      </c>
      <c r="L313">
        <v>0</v>
      </c>
      <c r="M313">
        <v>0</v>
      </c>
      <c r="N313">
        <v>0</v>
      </c>
      <c r="O313">
        <v>0</v>
      </c>
      <c r="P313">
        <v>0</v>
      </c>
      <c r="Q313">
        <v>0</v>
      </c>
      <c r="R313">
        <v>8.6</v>
      </c>
      <c r="S313">
        <v>0</v>
      </c>
      <c r="T313">
        <v>0</v>
      </c>
      <c r="U313">
        <v>0</v>
      </c>
      <c r="V313">
        <v>0</v>
      </c>
      <c r="W313">
        <v>0</v>
      </c>
      <c r="X313">
        <v>0</v>
      </c>
      <c r="Y313">
        <v>0</v>
      </c>
      <c r="Z313">
        <v>0</v>
      </c>
      <c r="AA313">
        <v>0</v>
      </c>
      <c r="AB313">
        <v>0</v>
      </c>
      <c r="AC313">
        <v>0</v>
      </c>
      <c r="AD313">
        <v>0</v>
      </c>
      <c r="AE313">
        <v>0</v>
      </c>
      <c r="AF313">
        <v>0</v>
      </c>
      <c r="AG313">
        <v>0</v>
      </c>
      <c r="AH313">
        <v>0</v>
      </c>
      <c r="AI313">
        <v>0</v>
      </c>
      <c r="AJ313" s="5" t="s">
        <v>84</v>
      </c>
    </row>
    <row r="314" spans="5:36" x14ac:dyDescent="0.25">
      <c r="E314" s="1">
        <v>36495</v>
      </c>
      <c r="F314">
        <v>0</v>
      </c>
      <c r="G314">
        <v>8.6999999999999993</v>
      </c>
      <c r="H314">
        <v>2.2999999999999998</v>
      </c>
      <c r="I314">
        <v>28.2</v>
      </c>
      <c r="J314">
        <v>0</v>
      </c>
      <c r="K314">
        <v>0</v>
      </c>
      <c r="L314">
        <v>0</v>
      </c>
      <c r="M314">
        <v>0</v>
      </c>
      <c r="N314">
        <v>0</v>
      </c>
      <c r="O314">
        <v>0</v>
      </c>
      <c r="P314">
        <v>0</v>
      </c>
      <c r="Q314">
        <v>0</v>
      </c>
      <c r="R314">
        <v>0</v>
      </c>
      <c r="S314">
        <v>0</v>
      </c>
      <c r="T314">
        <v>39.9</v>
      </c>
      <c r="U314">
        <v>0</v>
      </c>
      <c r="V314">
        <v>0</v>
      </c>
      <c r="W314">
        <v>0</v>
      </c>
      <c r="X314">
        <v>0</v>
      </c>
      <c r="Y314">
        <v>10.5</v>
      </c>
      <c r="Z314">
        <v>0</v>
      </c>
      <c r="AA314">
        <v>0</v>
      </c>
      <c r="AB314">
        <v>19.8</v>
      </c>
      <c r="AC314">
        <v>0</v>
      </c>
      <c r="AD314">
        <v>0.8</v>
      </c>
      <c r="AE314">
        <v>0</v>
      </c>
      <c r="AF314">
        <v>0</v>
      </c>
      <c r="AG314">
        <v>0</v>
      </c>
      <c r="AH314">
        <v>28.3</v>
      </c>
      <c r="AI314">
        <v>0</v>
      </c>
      <c r="AJ314">
        <v>0</v>
      </c>
    </row>
    <row r="315" spans="5:36" x14ac:dyDescent="0.25">
      <c r="E315" s="3">
        <v>36526</v>
      </c>
      <c r="F315" s="2">
        <v>0</v>
      </c>
      <c r="G315" s="2">
        <v>20.7</v>
      </c>
      <c r="H315" s="2">
        <v>0</v>
      </c>
      <c r="I315" s="2">
        <v>0</v>
      </c>
      <c r="J315" s="2">
        <v>0</v>
      </c>
      <c r="K315" s="2">
        <v>13.1</v>
      </c>
      <c r="L315" s="2">
        <v>0</v>
      </c>
      <c r="M315" s="2">
        <v>0</v>
      </c>
      <c r="N315" s="2">
        <v>28.2</v>
      </c>
      <c r="O315" s="2">
        <v>0</v>
      </c>
      <c r="P315" s="2">
        <v>0</v>
      </c>
      <c r="Q315" s="2">
        <v>41.8</v>
      </c>
      <c r="R315" s="2">
        <v>0.4</v>
      </c>
      <c r="S315" s="2">
        <v>0</v>
      </c>
      <c r="T315" s="2">
        <v>0</v>
      </c>
      <c r="U315" s="2">
        <v>0</v>
      </c>
      <c r="V315" s="2">
        <v>25.6</v>
      </c>
      <c r="W315" s="2">
        <v>0</v>
      </c>
      <c r="X315" s="2">
        <v>10.8</v>
      </c>
      <c r="Y315" s="2">
        <v>0</v>
      </c>
      <c r="Z315" s="2">
        <v>21.7</v>
      </c>
      <c r="AA315" s="2">
        <v>0</v>
      </c>
      <c r="AB315" s="2">
        <v>0</v>
      </c>
      <c r="AC315" s="2">
        <v>0</v>
      </c>
      <c r="AD315" s="2">
        <v>0</v>
      </c>
      <c r="AE315" s="2">
        <v>0</v>
      </c>
      <c r="AF315" s="2">
        <v>0</v>
      </c>
      <c r="AG315" s="2">
        <v>0</v>
      </c>
      <c r="AH315" s="2">
        <v>32.1</v>
      </c>
      <c r="AI315" s="2">
        <v>0</v>
      </c>
      <c r="AJ315" s="2">
        <v>0</v>
      </c>
    </row>
    <row r="316" spans="5:36" x14ac:dyDescent="0.25">
      <c r="E316" s="1">
        <v>36557</v>
      </c>
      <c r="F316">
        <v>100.6</v>
      </c>
      <c r="G316">
        <v>0</v>
      </c>
      <c r="H316">
        <v>0</v>
      </c>
      <c r="I316">
        <v>6.8</v>
      </c>
      <c r="J316">
        <v>0</v>
      </c>
      <c r="K316">
        <v>0</v>
      </c>
      <c r="L316">
        <v>0</v>
      </c>
      <c r="M316">
        <v>0</v>
      </c>
      <c r="N316">
        <v>0</v>
      </c>
      <c r="O316">
        <v>0</v>
      </c>
      <c r="P316">
        <v>4.8</v>
      </c>
      <c r="Q316">
        <v>7.7</v>
      </c>
      <c r="R316">
        <v>22.9</v>
      </c>
      <c r="S316">
        <v>29.8</v>
      </c>
      <c r="T316">
        <v>62.7</v>
      </c>
      <c r="U316">
        <v>11.8</v>
      </c>
      <c r="V316">
        <v>0</v>
      </c>
      <c r="W316">
        <v>36.799999999999997</v>
      </c>
      <c r="X316">
        <v>0</v>
      </c>
      <c r="Y316">
        <v>21.8</v>
      </c>
      <c r="Z316">
        <v>0</v>
      </c>
      <c r="AA316">
        <v>0</v>
      </c>
      <c r="AB316">
        <v>7.5</v>
      </c>
      <c r="AC316">
        <v>9.8000000000000007</v>
      </c>
      <c r="AD316">
        <v>0</v>
      </c>
      <c r="AE316">
        <v>0</v>
      </c>
      <c r="AF316">
        <v>0</v>
      </c>
      <c r="AG316">
        <v>28.1</v>
      </c>
      <c r="AH316">
        <v>0</v>
      </c>
      <c r="AI316" s="54" t="s">
        <v>84</v>
      </c>
      <c r="AJ316" s="54"/>
    </row>
    <row r="317" spans="5:36" x14ac:dyDescent="0.25">
      <c r="E317" s="1">
        <v>36586</v>
      </c>
      <c r="F317">
        <v>30.5</v>
      </c>
      <c r="G317">
        <v>12.4</v>
      </c>
      <c r="H317">
        <v>0</v>
      </c>
      <c r="I317">
        <v>17.7</v>
      </c>
      <c r="J317">
        <v>0</v>
      </c>
      <c r="K317">
        <v>0</v>
      </c>
      <c r="L317">
        <v>0</v>
      </c>
      <c r="M317">
        <v>0</v>
      </c>
      <c r="N317">
        <v>0</v>
      </c>
      <c r="O317">
        <v>0</v>
      </c>
      <c r="P317">
        <v>37</v>
      </c>
      <c r="Q317">
        <v>0</v>
      </c>
      <c r="R317">
        <v>0</v>
      </c>
      <c r="S317">
        <v>0</v>
      </c>
      <c r="T317">
        <v>0</v>
      </c>
      <c r="U317">
        <v>0</v>
      </c>
      <c r="V317">
        <v>0</v>
      </c>
      <c r="W317">
        <v>0</v>
      </c>
      <c r="X317">
        <v>0</v>
      </c>
      <c r="Y317">
        <v>0</v>
      </c>
      <c r="Z317">
        <v>0</v>
      </c>
      <c r="AA317">
        <v>0</v>
      </c>
      <c r="AB317">
        <v>0</v>
      </c>
      <c r="AC317">
        <v>0</v>
      </c>
      <c r="AD317">
        <v>0</v>
      </c>
      <c r="AE317">
        <v>0</v>
      </c>
      <c r="AF317">
        <v>0</v>
      </c>
      <c r="AG317">
        <v>14.6</v>
      </c>
      <c r="AH317">
        <v>0</v>
      </c>
      <c r="AI317">
        <v>0</v>
      </c>
      <c r="AJ317">
        <v>0</v>
      </c>
    </row>
    <row r="318" spans="5:36" x14ac:dyDescent="0.25">
      <c r="E318" s="1">
        <v>36617</v>
      </c>
      <c r="F318">
        <v>0</v>
      </c>
      <c r="G318">
        <v>0</v>
      </c>
      <c r="H318">
        <v>0</v>
      </c>
      <c r="I318">
        <v>3.6</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s="5" t="s">
        <v>84</v>
      </c>
    </row>
    <row r="319" spans="5:36" x14ac:dyDescent="0.25">
      <c r="E319" s="1">
        <v>36647</v>
      </c>
      <c r="F319">
        <v>0</v>
      </c>
      <c r="G319">
        <v>0</v>
      </c>
      <c r="H319">
        <v>0</v>
      </c>
      <c r="I319">
        <v>0</v>
      </c>
      <c r="J319">
        <v>0</v>
      </c>
      <c r="K319">
        <v>0</v>
      </c>
      <c r="L319">
        <v>0</v>
      </c>
      <c r="M319">
        <v>0</v>
      </c>
      <c r="N319">
        <v>0</v>
      </c>
      <c r="O319">
        <v>0</v>
      </c>
      <c r="P319">
        <v>0</v>
      </c>
      <c r="Q319">
        <v>0</v>
      </c>
      <c r="R319">
        <v>0</v>
      </c>
      <c r="S319">
        <v>0</v>
      </c>
      <c r="T319">
        <v>0</v>
      </c>
      <c r="U319">
        <v>0</v>
      </c>
      <c r="V319">
        <v>5.3</v>
      </c>
      <c r="W319">
        <v>0</v>
      </c>
      <c r="X319">
        <v>0</v>
      </c>
      <c r="Y319">
        <v>0</v>
      </c>
      <c r="Z319">
        <v>0</v>
      </c>
      <c r="AA319">
        <v>0</v>
      </c>
      <c r="AB319">
        <v>0</v>
      </c>
      <c r="AC319">
        <v>0</v>
      </c>
      <c r="AD319">
        <v>0</v>
      </c>
      <c r="AE319">
        <v>0</v>
      </c>
      <c r="AF319">
        <v>0</v>
      </c>
      <c r="AG319">
        <v>0</v>
      </c>
      <c r="AH319">
        <v>0</v>
      </c>
      <c r="AI319">
        <v>0</v>
      </c>
      <c r="AJ319">
        <v>0</v>
      </c>
    </row>
    <row r="320" spans="5:36" x14ac:dyDescent="0.25">
      <c r="E320" s="1">
        <v>36678</v>
      </c>
      <c r="F320">
        <v>0</v>
      </c>
      <c r="G320">
        <v>0</v>
      </c>
      <c r="H320">
        <v>0</v>
      </c>
      <c r="I320">
        <v>0</v>
      </c>
      <c r="J320">
        <v>0</v>
      </c>
      <c r="K320">
        <v>0</v>
      </c>
      <c r="L320">
        <v>0</v>
      </c>
      <c r="M320">
        <v>0</v>
      </c>
      <c r="N320">
        <v>0</v>
      </c>
      <c r="O320">
        <v>0</v>
      </c>
      <c r="P320">
        <v>0</v>
      </c>
      <c r="Q320">
        <v>0</v>
      </c>
      <c r="R320">
        <v>0</v>
      </c>
      <c r="S320">
        <v>0</v>
      </c>
      <c r="T320">
        <v>0</v>
      </c>
      <c r="U320">
        <v>0</v>
      </c>
      <c r="V320">
        <v>0</v>
      </c>
      <c r="W320">
        <v>27.7</v>
      </c>
      <c r="X320">
        <v>3.8</v>
      </c>
      <c r="Y320">
        <v>8.3000000000000007</v>
      </c>
      <c r="Z320">
        <v>0</v>
      </c>
      <c r="AA320">
        <v>0</v>
      </c>
      <c r="AB320">
        <v>0</v>
      </c>
      <c r="AC320">
        <v>0</v>
      </c>
      <c r="AD320">
        <v>0</v>
      </c>
      <c r="AE320">
        <v>0</v>
      </c>
      <c r="AF320">
        <v>0</v>
      </c>
      <c r="AG320">
        <v>34.5</v>
      </c>
      <c r="AH320">
        <v>0</v>
      </c>
      <c r="AI320">
        <v>0</v>
      </c>
      <c r="AJ320" s="5" t="s">
        <v>84</v>
      </c>
    </row>
    <row r="321" spans="5:36" x14ac:dyDescent="0.25">
      <c r="E321" s="1">
        <v>36708</v>
      </c>
      <c r="F321">
        <v>8.6</v>
      </c>
      <c r="G321">
        <v>0.5</v>
      </c>
      <c r="H321">
        <v>0</v>
      </c>
      <c r="I321">
        <v>0</v>
      </c>
      <c r="J321">
        <v>0</v>
      </c>
      <c r="K321">
        <v>0</v>
      </c>
      <c r="L321">
        <v>0</v>
      </c>
      <c r="M321">
        <v>0</v>
      </c>
      <c r="N321">
        <v>0</v>
      </c>
      <c r="O321">
        <v>0</v>
      </c>
      <c r="P321">
        <v>15.8</v>
      </c>
      <c r="Q321">
        <v>0</v>
      </c>
      <c r="R321">
        <v>0</v>
      </c>
      <c r="S321">
        <v>0</v>
      </c>
      <c r="T321">
        <v>0</v>
      </c>
      <c r="U321">
        <v>0.5</v>
      </c>
      <c r="V321">
        <v>0</v>
      </c>
      <c r="W321">
        <v>0</v>
      </c>
      <c r="X321">
        <v>0</v>
      </c>
      <c r="Y321">
        <v>0</v>
      </c>
      <c r="Z321">
        <v>0</v>
      </c>
      <c r="AA321">
        <v>12.8</v>
      </c>
      <c r="AB321">
        <v>0</v>
      </c>
      <c r="AC321">
        <v>10.7</v>
      </c>
      <c r="AD321">
        <v>0</v>
      </c>
      <c r="AE321">
        <v>0</v>
      </c>
      <c r="AF321">
        <v>0</v>
      </c>
      <c r="AG321">
        <v>0</v>
      </c>
      <c r="AH321">
        <v>6.2</v>
      </c>
      <c r="AI321">
        <v>0</v>
      </c>
      <c r="AJ321">
        <v>0</v>
      </c>
    </row>
    <row r="322" spans="5:36" x14ac:dyDescent="0.25">
      <c r="E322" s="1">
        <v>36739</v>
      </c>
      <c r="F322">
        <v>0</v>
      </c>
      <c r="G322">
        <v>0</v>
      </c>
      <c r="H322">
        <v>15.8</v>
      </c>
      <c r="I322">
        <v>0</v>
      </c>
      <c r="J322">
        <v>0</v>
      </c>
      <c r="K322">
        <v>0</v>
      </c>
      <c r="L322">
        <v>0</v>
      </c>
      <c r="M322">
        <v>0</v>
      </c>
      <c r="N322">
        <v>0</v>
      </c>
      <c r="O322">
        <v>12.5</v>
      </c>
      <c r="P322">
        <v>0</v>
      </c>
      <c r="Q322">
        <v>0</v>
      </c>
      <c r="R322">
        <v>0</v>
      </c>
      <c r="S322">
        <v>0</v>
      </c>
      <c r="T322">
        <v>0</v>
      </c>
      <c r="U322">
        <v>0</v>
      </c>
      <c r="V322">
        <v>0</v>
      </c>
      <c r="W322">
        <v>15.6</v>
      </c>
      <c r="X322">
        <v>0</v>
      </c>
      <c r="Y322">
        <v>0</v>
      </c>
      <c r="Z322">
        <v>0</v>
      </c>
      <c r="AA322">
        <v>0</v>
      </c>
      <c r="AB322">
        <v>0</v>
      </c>
      <c r="AC322">
        <v>0</v>
      </c>
      <c r="AD322">
        <v>0</v>
      </c>
      <c r="AE322">
        <v>0</v>
      </c>
      <c r="AF322">
        <v>5.3</v>
      </c>
      <c r="AG322">
        <v>23.8</v>
      </c>
      <c r="AH322">
        <v>5.3</v>
      </c>
      <c r="AI322">
        <v>0.2</v>
      </c>
      <c r="AJ322">
        <v>0</v>
      </c>
    </row>
    <row r="323" spans="5:36" x14ac:dyDescent="0.25">
      <c r="E323" s="1">
        <v>36770</v>
      </c>
      <c r="F323">
        <v>20.5</v>
      </c>
      <c r="G323">
        <v>16.100000000000001</v>
      </c>
      <c r="H323">
        <v>6.3</v>
      </c>
      <c r="I323">
        <v>0</v>
      </c>
      <c r="J323">
        <v>0</v>
      </c>
      <c r="K323">
        <v>0</v>
      </c>
      <c r="L323">
        <v>0</v>
      </c>
      <c r="M323">
        <v>0</v>
      </c>
      <c r="N323">
        <v>0</v>
      </c>
      <c r="O323">
        <v>0</v>
      </c>
      <c r="P323">
        <v>6.9</v>
      </c>
      <c r="Q323">
        <v>0</v>
      </c>
      <c r="R323">
        <v>10.8</v>
      </c>
      <c r="S323">
        <v>27.9</v>
      </c>
      <c r="T323">
        <v>10.7</v>
      </c>
      <c r="U323">
        <v>20.399999999999999</v>
      </c>
      <c r="V323">
        <v>0</v>
      </c>
      <c r="W323">
        <v>0</v>
      </c>
      <c r="X323">
        <v>21.7</v>
      </c>
      <c r="Y323">
        <v>0</v>
      </c>
      <c r="Z323">
        <v>8.5</v>
      </c>
      <c r="AA323">
        <v>0</v>
      </c>
      <c r="AB323">
        <v>0</v>
      </c>
      <c r="AC323">
        <v>0</v>
      </c>
      <c r="AD323">
        <v>0</v>
      </c>
      <c r="AE323">
        <v>23.8</v>
      </c>
      <c r="AF323">
        <v>0</v>
      </c>
      <c r="AG323">
        <v>0</v>
      </c>
      <c r="AH323">
        <v>0</v>
      </c>
      <c r="AI323">
        <v>0</v>
      </c>
      <c r="AJ323" s="5" t="s">
        <v>84</v>
      </c>
    </row>
    <row r="324" spans="5:36" x14ac:dyDescent="0.25">
      <c r="E324" s="1">
        <v>36800</v>
      </c>
      <c r="F324">
        <v>0</v>
      </c>
      <c r="G324">
        <v>0</v>
      </c>
      <c r="H324">
        <v>0</v>
      </c>
      <c r="I324">
        <v>0</v>
      </c>
      <c r="J324">
        <v>36.5</v>
      </c>
      <c r="K324">
        <v>0</v>
      </c>
      <c r="L324">
        <v>0</v>
      </c>
      <c r="M324">
        <v>0</v>
      </c>
      <c r="N324">
        <v>0</v>
      </c>
      <c r="O324">
        <v>0</v>
      </c>
      <c r="P324">
        <v>15.1</v>
      </c>
      <c r="Q324">
        <v>0</v>
      </c>
      <c r="R324">
        <v>0</v>
      </c>
      <c r="S324">
        <v>0</v>
      </c>
      <c r="T324">
        <v>0</v>
      </c>
      <c r="U324">
        <v>0</v>
      </c>
      <c r="V324">
        <v>0</v>
      </c>
      <c r="W324">
        <v>0</v>
      </c>
      <c r="X324">
        <v>0</v>
      </c>
      <c r="Y324">
        <v>0</v>
      </c>
      <c r="Z324">
        <v>0</v>
      </c>
      <c r="AA324">
        <v>0</v>
      </c>
      <c r="AB324">
        <v>0</v>
      </c>
      <c r="AC324">
        <v>35.299999999999997</v>
      </c>
      <c r="AD324">
        <v>0</v>
      </c>
      <c r="AE324">
        <v>0</v>
      </c>
      <c r="AF324">
        <v>17.7</v>
      </c>
      <c r="AG324">
        <v>0</v>
      </c>
      <c r="AH324">
        <v>0</v>
      </c>
      <c r="AI324">
        <v>0</v>
      </c>
      <c r="AJ324">
        <v>0</v>
      </c>
    </row>
    <row r="325" spans="5:36" x14ac:dyDescent="0.25">
      <c r="E325" s="1">
        <v>36831</v>
      </c>
      <c r="F325">
        <v>0</v>
      </c>
      <c r="G325">
        <v>0</v>
      </c>
      <c r="H325">
        <v>18.7</v>
      </c>
      <c r="I325">
        <v>0</v>
      </c>
      <c r="J325">
        <v>0</v>
      </c>
      <c r="K325">
        <v>0</v>
      </c>
      <c r="L325">
        <v>0</v>
      </c>
      <c r="M325">
        <v>0</v>
      </c>
      <c r="N325">
        <v>0</v>
      </c>
      <c r="O325">
        <v>0</v>
      </c>
      <c r="P325">
        <v>0</v>
      </c>
      <c r="Q325">
        <v>0</v>
      </c>
      <c r="R325">
        <v>0</v>
      </c>
      <c r="S325">
        <v>0</v>
      </c>
      <c r="T325">
        <v>16.8</v>
      </c>
      <c r="U325">
        <v>0</v>
      </c>
      <c r="V325">
        <v>0</v>
      </c>
      <c r="W325">
        <v>26.6</v>
      </c>
      <c r="X325">
        <v>0</v>
      </c>
      <c r="Y325">
        <v>0</v>
      </c>
      <c r="Z325">
        <v>0</v>
      </c>
      <c r="AA325">
        <v>0</v>
      </c>
      <c r="AB325">
        <v>0</v>
      </c>
      <c r="AC325">
        <v>47.2</v>
      </c>
      <c r="AD325">
        <v>0</v>
      </c>
      <c r="AE325">
        <v>0</v>
      </c>
      <c r="AF325">
        <v>0</v>
      </c>
      <c r="AG325">
        <v>0</v>
      </c>
      <c r="AH325">
        <v>0</v>
      </c>
      <c r="AI325">
        <v>92</v>
      </c>
      <c r="AJ325" s="5" t="s">
        <v>84</v>
      </c>
    </row>
    <row r="326" spans="5:36" x14ac:dyDescent="0.25">
      <c r="E326" s="1">
        <v>36861</v>
      </c>
      <c r="F326">
        <v>0</v>
      </c>
      <c r="G326">
        <v>0</v>
      </c>
      <c r="H326">
        <v>0</v>
      </c>
      <c r="I326">
        <v>0</v>
      </c>
      <c r="J326">
        <v>0</v>
      </c>
      <c r="K326">
        <v>22.3</v>
      </c>
      <c r="L326">
        <v>0</v>
      </c>
      <c r="M326">
        <v>0</v>
      </c>
      <c r="N326">
        <v>0</v>
      </c>
      <c r="O326">
        <v>0</v>
      </c>
      <c r="P326">
        <v>0</v>
      </c>
      <c r="Q326">
        <v>0</v>
      </c>
      <c r="R326">
        <v>0</v>
      </c>
      <c r="S326">
        <v>0</v>
      </c>
      <c r="T326">
        <v>45.2</v>
      </c>
      <c r="U326">
        <v>0</v>
      </c>
      <c r="V326">
        <v>0</v>
      </c>
      <c r="W326">
        <v>0</v>
      </c>
      <c r="X326">
        <v>0</v>
      </c>
      <c r="Y326">
        <v>0</v>
      </c>
      <c r="Z326">
        <v>0</v>
      </c>
      <c r="AA326">
        <v>0</v>
      </c>
      <c r="AB326">
        <v>0</v>
      </c>
      <c r="AC326">
        <v>0</v>
      </c>
      <c r="AD326">
        <v>30.3</v>
      </c>
      <c r="AE326">
        <v>0</v>
      </c>
      <c r="AF326">
        <v>9.5</v>
      </c>
      <c r="AG326">
        <v>0</v>
      </c>
      <c r="AH326">
        <v>0</v>
      </c>
      <c r="AI326">
        <v>0</v>
      </c>
      <c r="AJ326">
        <v>3.2</v>
      </c>
    </row>
    <row r="327" spans="5:36" x14ac:dyDescent="0.25">
      <c r="E327" s="3">
        <v>36892</v>
      </c>
      <c r="F327" s="2">
        <v>0</v>
      </c>
      <c r="G327" s="2">
        <v>0</v>
      </c>
      <c r="H327" s="2">
        <v>0</v>
      </c>
      <c r="I327" s="2">
        <v>0</v>
      </c>
      <c r="J327" s="2">
        <v>0</v>
      </c>
      <c r="K327" s="2">
        <v>0</v>
      </c>
      <c r="L327" s="2">
        <v>0</v>
      </c>
      <c r="M327" s="2">
        <v>21.2</v>
      </c>
      <c r="N327" s="2">
        <v>0</v>
      </c>
      <c r="O327" s="2">
        <v>0</v>
      </c>
      <c r="P327" s="2">
        <v>59.5</v>
      </c>
      <c r="Q327" s="2">
        <v>0</v>
      </c>
      <c r="R327" s="2">
        <v>0</v>
      </c>
      <c r="S327" s="2">
        <v>0</v>
      </c>
      <c r="T327" s="2">
        <v>21.2</v>
      </c>
      <c r="U327" s="2">
        <v>0</v>
      </c>
      <c r="V327" s="2">
        <v>31.1</v>
      </c>
      <c r="W327" s="2">
        <v>0</v>
      </c>
      <c r="X327" s="2">
        <v>0</v>
      </c>
      <c r="Y327" s="2">
        <v>6.8</v>
      </c>
      <c r="Z327" s="2">
        <v>0</v>
      </c>
      <c r="AA327" s="2">
        <v>0</v>
      </c>
      <c r="AB327" s="2">
        <v>0</v>
      </c>
      <c r="AC327" s="2">
        <v>0</v>
      </c>
      <c r="AD327" s="2">
        <v>0</v>
      </c>
      <c r="AE327" s="2">
        <v>29.2</v>
      </c>
      <c r="AF327" s="2">
        <v>0</v>
      </c>
      <c r="AG327" s="2">
        <v>7.5</v>
      </c>
      <c r="AH327" s="2">
        <v>11</v>
      </c>
      <c r="AI327" s="2">
        <v>26.3</v>
      </c>
      <c r="AJ327" s="2">
        <v>56</v>
      </c>
    </row>
    <row r="328" spans="5:36" x14ac:dyDescent="0.25">
      <c r="E328" s="1">
        <v>36923</v>
      </c>
      <c r="F328">
        <v>7.4</v>
      </c>
      <c r="G328">
        <v>3</v>
      </c>
      <c r="H328">
        <v>18.399999999999999</v>
      </c>
      <c r="I328">
        <v>0</v>
      </c>
      <c r="J328">
        <v>8.5</v>
      </c>
      <c r="K328">
        <v>0</v>
      </c>
      <c r="L328">
        <v>23.8</v>
      </c>
      <c r="M328">
        <v>3.1</v>
      </c>
      <c r="N328">
        <v>31.9</v>
      </c>
      <c r="O328">
        <v>2.6</v>
      </c>
      <c r="P328">
        <v>0</v>
      </c>
      <c r="Q328">
        <v>0</v>
      </c>
      <c r="R328">
        <v>6.2</v>
      </c>
      <c r="S328">
        <v>0</v>
      </c>
      <c r="T328">
        <v>36.799999999999997</v>
      </c>
      <c r="U328">
        <v>23.5</v>
      </c>
      <c r="V328">
        <v>28</v>
      </c>
      <c r="W328">
        <v>0</v>
      </c>
      <c r="X328">
        <v>0</v>
      </c>
      <c r="Y328">
        <v>0</v>
      </c>
      <c r="Z328">
        <v>0</v>
      </c>
      <c r="AA328">
        <v>0</v>
      </c>
      <c r="AB328">
        <v>0</v>
      </c>
      <c r="AC328">
        <v>0</v>
      </c>
      <c r="AD328">
        <v>0</v>
      </c>
      <c r="AE328">
        <v>0</v>
      </c>
      <c r="AF328">
        <v>0</v>
      </c>
      <c r="AG328">
        <v>0</v>
      </c>
      <c r="AH328" s="54" t="s">
        <v>84</v>
      </c>
      <c r="AI328" s="54"/>
      <c r="AJ328" s="54"/>
    </row>
    <row r="329" spans="5:36" x14ac:dyDescent="0.25">
      <c r="E329" s="1">
        <v>36951</v>
      </c>
      <c r="F329">
        <v>28.6</v>
      </c>
      <c r="G329">
        <v>0</v>
      </c>
      <c r="H329">
        <v>20.3</v>
      </c>
      <c r="I329">
        <v>0</v>
      </c>
      <c r="J329">
        <v>0</v>
      </c>
      <c r="K329">
        <v>0</v>
      </c>
      <c r="L329">
        <v>0</v>
      </c>
      <c r="M329">
        <v>7.5</v>
      </c>
      <c r="N329">
        <v>0.4</v>
      </c>
      <c r="O329">
        <v>6.3</v>
      </c>
      <c r="P329">
        <v>0</v>
      </c>
      <c r="Q329">
        <v>11.2</v>
      </c>
      <c r="R329">
        <v>32.700000000000003</v>
      </c>
      <c r="S329">
        <v>0</v>
      </c>
      <c r="T329">
        <v>21.4</v>
      </c>
      <c r="U329">
        <v>0</v>
      </c>
      <c r="V329">
        <v>2.5</v>
      </c>
      <c r="W329">
        <v>0</v>
      </c>
      <c r="X329">
        <v>0</v>
      </c>
      <c r="Y329">
        <v>0</v>
      </c>
      <c r="Z329">
        <v>0</v>
      </c>
      <c r="AA329">
        <v>0</v>
      </c>
      <c r="AB329">
        <v>0</v>
      </c>
      <c r="AC329">
        <v>0</v>
      </c>
      <c r="AD329">
        <v>0</v>
      </c>
      <c r="AE329">
        <v>8.6999999999999993</v>
      </c>
      <c r="AF329">
        <v>0</v>
      </c>
      <c r="AG329">
        <v>0</v>
      </c>
      <c r="AH329">
        <v>0</v>
      </c>
      <c r="AI329">
        <v>0</v>
      </c>
      <c r="AJ329">
        <v>0</v>
      </c>
    </row>
    <row r="330" spans="5:36" x14ac:dyDescent="0.25">
      <c r="E330" s="1">
        <v>36982</v>
      </c>
      <c r="F330">
        <v>0</v>
      </c>
      <c r="G330">
        <v>0</v>
      </c>
      <c r="H330">
        <v>0</v>
      </c>
      <c r="I330">
        <v>28.8</v>
      </c>
      <c r="J330">
        <v>0</v>
      </c>
      <c r="K330">
        <v>0</v>
      </c>
      <c r="L330">
        <v>0</v>
      </c>
      <c r="M330">
        <v>0</v>
      </c>
      <c r="N330">
        <v>0</v>
      </c>
      <c r="O330">
        <v>0</v>
      </c>
      <c r="P330">
        <v>0</v>
      </c>
      <c r="Q330">
        <v>0</v>
      </c>
      <c r="R330">
        <v>0</v>
      </c>
      <c r="S330">
        <v>21.8</v>
      </c>
      <c r="T330">
        <v>0</v>
      </c>
      <c r="U330">
        <v>0</v>
      </c>
      <c r="V330">
        <v>2.7</v>
      </c>
      <c r="W330">
        <v>0</v>
      </c>
      <c r="X330">
        <v>0</v>
      </c>
      <c r="Y330">
        <v>0</v>
      </c>
      <c r="Z330">
        <v>0</v>
      </c>
      <c r="AA330">
        <v>0</v>
      </c>
      <c r="AB330">
        <v>0</v>
      </c>
      <c r="AC330">
        <v>0</v>
      </c>
      <c r="AD330">
        <v>32.5</v>
      </c>
      <c r="AE330">
        <v>0</v>
      </c>
      <c r="AF330">
        <v>1.3</v>
      </c>
      <c r="AG330">
        <v>0</v>
      </c>
      <c r="AH330">
        <v>0</v>
      </c>
      <c r="AI330">
        <v>0</v>
      </c>
      <c r="AJ330" s="5" t="s">
        <v>84</v>
      </c>
    </row>
    <row r="331" spans="5:36" x14ac:dyDescent="0.25">
      <c r="E331" s="1">
        <v>37012</v>
      </c>
      <c r="F331">
        <v>0</v>
      </c>
      <c r="G331">
        <v>0</v>
      </c>
      <c r="H331">
        <v>0</v>
      </c>
      <c r="I331">
        <v>0</v>
      </c>
      <c r="J331">
        <v>10.199999999999999</v>
      </c>
      <c r="K331">
        <v>23.5</v>
      </c>
      <c r="L331">
        <v>0</v>
      </c>
      <c r="M331">
        <v>0</v>
      </c>
      <c r="N331">
        <v>22.5</v>
      </c>
      <c r="O331">
        <v>0</v>
      </c>
      <c r="P331">
        <v>8.1</v>
      </c>
      <c r="Q331">
        <v>0</v>
      </c>
      <c r="R331">
        <v>36.1</v>
      </c>
      <c r="S331">
        <v>2.9</v>
      </c>
      <c r="T331">
        <v>10.8</v>
      </c>
      <c r="U331">
        <v>43.5</v>
      </c>
      <c r="V331">
        <v>3.5</v>
      </c>
      <c r="W331">
        <v>0</v>
      </c>
      <c r="X331">
        <v>0</v>
      </c>
      <c r="Y331">
        <v>0</v>
      </c>
      <c r="Z331">
        <v>0</v>
      </c>
      <c r="AA331">
        <v>0</v>
      </c>
      <c r="AB331">
        <v>0</v>
      </c>
      <c r="AC331">
        <v>0</v>
      </c>
      <c r="AD331">
        <v>0</v>
      </c>
      <c r="AE331">
        <v>2.5</v>
      </c>
      <c r="AF331">
        <v>0</v>
      </c>
      <c r="AG331">
        <v>16.3</v>
      </c>
      <c r="AH331">
        <v>0</v>
      </c>
      <c r="AI331">
        <v>0</v>
      </c>
      <c r="AJ331">
        <v>0</v>
      </c>
    </row>
    <row r="332" spans="5:36" x14ac:dyDescent="0.25">
      <c r="E332" s="1">
        <v>37043</v>
      </c>
      <c r="F332">
        <v>0</v>
      </c>
      <c r="G332">
        <v>0</v>
      </c>
      <c r="H332">
        <v>0</v>
      </c>
      <c r="I332">
        <v>0</v>
      </c>
      <c r="J332">
        <v>0</v>
      </c>
      <c r="K332">
        <v>0</v>
      </c>
      <c r="L332">
        <v>0</v>
      </c>
      <c r="M332">
        <v>33.200000000000003</v>
      </c>
      <c r="N332">
        <v>0</v>
      </c>
      <c r="O332">
        <v>0</v>
      </c>
      <c r="P332">
        <v>0</v>
      </c>
      <c r="Q332">
        <v>0</v>
      </c>
      <c r="R332">
        <v>8.6</v>
      </c>
      <c r="S332">
        <v>0</v>
      </c>
      <c r="T332">
        <v>1.2</v>
      </c>
      <c r="U332">
        <v>0</v>
      </c>
      <c r="V332">
        <v>21.2</v>
      </c>
      <c r="W332">
        <v>30.2</v>
      </c>
      <c r="X332">
        <v>0</v>
      </c>
      <c r="Y332">
        <v>23.3</v>
      </c>
      <c r="Z332">
        <v>0</v>
      </c>
      <c r="AA332">
        <v>0</v>
      </c>
      <c r="AB332">
        <v>0</v>
      </c>
      <c r="AC332">
        <v>0</v>
      </c>
      <c r="AD332">
        <v>0</v>
      </c>
      <c r="AE332">
        <v>0</v>
      </c>
      <c r="AF332">
        <v>19.100000000000001</v>
      </c>
      <c r="AG332">
        <v>0</v>
      </c>
      <c r="AH332">
        <v>0</v>
      </c>
      <c r="AI332">
        <v>5</v>
      </c>
      <c r="AJ332" s="5" t="s">
        <v>84</v>
      </c>
    </row>
    <row r="333" spans="5:36" x14ac:dyDescent="0.25">
      <c r="E333" s="1">
        <v>37073</v>
      </c>
      <c r="F333">
        <v>0</v>
      </c>
      <c r="G333">
        <v>0</v>
      </c>
      <c r="H333">
        <v>0</v>
      </c>
      <c r="I333">
        <v>0</v>
      </c>
      <c r="J333">
        <v>0</v>
      </c>
      <c r="K333">
        <v>0</v>
      </c>
      <c r="L333">
        <v>0</v>
      </c>
      <c r="M333">
        <v>0</v>
      </c>
      <c r="N333">
        <v>0</v>
      </c>
      <c r="O333">
        <v>0</v>
      </c>
      <c r="P333">
        <v>0</v>
      </c>
      <c r="Q333">
        <v>0</v>
      </c>
      <c r="R333">
        <v>0</v>
      </c>
      <c r="S333">
        <v>0</v>
      </c>
      <c r="T333">
        <v>0</v>
      </c>
      <c r="U333">
        <v>0</v>
      </c>
      <c r="V333">
        <v>0</v>
      </c>
      <c r="W333">
        <v>35.1</v>
      </c>
      <c r="X333">
        <v>8.5</v>
      </c>
      <c r="Y333">
        <v>20.6</v>
      </c>
      <c r="Z333">
        <v>0</v>
      </c>
      <c r="AA333">
        <v>17.8</v>
      </c>
      <c r="AB333">
        <v>0.4</v>
      </c>
      <c r="AC333">
        <v>0</v>
      </c>
      <c r="AD333">
        <v>7.3</v>
      </c>
      <c r="AE333">
        <v>0</v>
      </c>
      <c r="AF333">
        <v>15.9</v>
      </c>
      <c r="AG333">
        <v>0</v>
      </c>
      <c r="AH333">
        <v>32.299999999999997</v>
      </c>
      <c r="AI333">
        <v>0</v>
      </c>
      <c r="AJ333">
        <v>0</v>
      </c>
    </row>
    <row r="334" spans="5:36" x14ac:dyDescent="0.25">
      <c r="E334" s="1">
        <v>37104</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21.6</v>
      </c>
      <c r="AB334">
        <v>0</v>
      </c>
      <c r="AC334">
        <v>0</v>
      </c>
      <c r="AD334">
        <v>10.8</v>
      </c>
      <c r="AE334">
        <v>0</v>
      </c>
      <c r="AF334">
        <v>0</v>
      </c>
      <c r="AG334">
        <v>10.4</v>
      </c>
      <c r="AH334">
        <v>0</v>
      </c>
      <c r="AI334">
        <v>0</v>
      </c>
      <c r="AJ334">
        <v>0</v>
      </c>
    </row>
    <row r="335" spans="5:36" x14ac:dyDescent="0.25">
      <c r="E335" s="1">
        <v>37135</v>
      </c>
      <c r="F335">
        <v>0</v>
      </c>
      <c r="G335">
        <v>0</v>
      </c>
      <c r="H335">
        <v>0</v>
      </c>
      <c r="I335">
        <v>0</v>
      </c>
      <c r="J335">
        <v>0</v>
      </c>
      <c r="K335">
        <v>0</v>
      </c>
      <c r="L335">
        <v>0</v>
      </c>
      <c r="M335">
        <v>0</v>
      </c>
      <c r="N335">
        <v>0</v>
      </c>
      <c r="O335">
        <v>23.8</v>
      </c>
      <c r="P335">
        <v>0</v>
      </c>
      <c r="Q335">
        <v>0</v>
      </c>
      <c r="R335">
        <v>0</v>
      </c>
      <c r="S335">
        <v>30.2</v>
      </c>
      <c r="T335">
        <v>0</v>
      </c>
      <c r="U335">
        <v>5.3</v>
      </c>
      <c r="V335">
        <v>0</v>
      </c>
      <c r="W335">
        <v>3.1</v>
      </c>
      <c r="X335">
        <v>0</v>
      </c>
      <c r="Y335">
        <v>2</v>
      </c>
      <c r="Z335">
        <v>0</v>
      </c>
      <c r="AA335">
        <v>22.5</v>
      </c>
      <c r="AB335">
        <v>0</v>
      </c>
      <c r="AC335">
        <v>0</v>
      </c>
      <c r="AD335">
        <v>0</v>
      </c>
      <c r="AE335">
        <v>0</v>
      </c>
      <c r="AF335">
        <v>0</v>
      </c>
      <c r="AG335">
        <v>2.2999999999999998</v>
      </c>
      <c r="AH335">
        <v>28.2</v>
      </c>
      <c r="AI335">
        <v>35.700000000000003</v>
      </c>
      <c r="AJ335" s="5" t="s">
        <v>84</v>
      </c>
    </row>
    <row r="336" spans="5:36" x14ac:dyDescent="0.25">
      <c r="E336" s="1">
        <v>37165</v>
      </c>
      <c r="F336">
        <v>10.199999999999999</v>
      </c>
      <c r="G336">
        <v>8.6</v>
      </c>
      <c r="H336">
        <v>15.9</v>
      </c>
      <c r="I336">
        <v>0</v>
      </c>
      <c r="J336">
        <v>0</v>
      </c>
      <c r="K336">
        <v>0</v>
      </c>
      <c r="L336">
        <v>0</v>
      </c>
      <c r="M336">
        <v>0</v>
      </c>
      <c r="N336">
        <v>0</v>
      </c>
      <c r="O336">
        <v>0</v>
      </c>
      <c r="P336">
        <v>0</v>
      </c>
      <c r="Q336">
        <v>0</v>
      </c>
      <c r="R336">
        <v>0</v>
      </c>
      <c r="S336">
        <v>0</v>
      </c>
      <c r="T336">
        <v>0</v>
      </c>
      <c r="U336">
        <v>0</v>
      </c>
      <c r="V336">
        <v>0</v>
      </c>
      <c r="W336">
        <v>16.2</v>
      </c>
      <c r="X336">
        <v>0</v>
      </c>
      <c r="Y336">
        <v>25.3</v>
      </c>
      <c r="Z336">
        <v>0</v>
      </c>
      <c r="AA336">
        <v>0</v>
      </c>
      <c r="AB336">
        <v>0</v>
      </c>
      <c r="AC336">
        <v>0</v>
      </c>
      <c r="AD336">
        <v>0</v>
      </c>
      <c r="AE336">
        <v>0</v>
      </c>
      <c r="AF336">
        <v>0</v>
      </c>
      <c r="AG336">
        <v>0</v>
      </c>
      <c r="AH336">
        <v>0</v>
      </c>
      <c r="AI336">
        <v>0</v>
      </c>
      <c r="AJ336">
        <v>0</v>
      </c>
    </row>
    <row r="337" spans="5:36" x14ac:dyDescent="0.25">
      <c r="E337" s="1">
        <v>37196</v>
      </c>
      <c r="F337">
        <v>0</v>
      </c>
      <c r="G337">
        <v>0</v>
      </c>
      <c r="H337">
        <v>0</v>
      </c>
      <c r="I337">
        <v>0</v>
      </c>
      <c r="J337">
        <v>0</v>
      </c>
      <c r="K337">
        <v>0</v>
      </c>
      <c r="L337">
        <v>0</v>
      </c>
      <c r="M337">
        <v>0</v>
      </c>
      <c r="N337">
        <v>0</v>
      </c>
      <c r="O337">
        <v>0</v>
      </c>
      <c r="P337">
        <v>0</v>
      </c>
      <c r="Q337">
        <v>0</v>
      </c>
      <c r="R337">
        <v>53</v>
      </c>
      <c r="S337">
        <v>0</v>
      </c>
      <c r="T337">
        <v>5.3</v>
      </c>
      <c r="U337">
        <v>0</v>
      </c>
      <c r="V337">
        <v>0</v>
      </c>
      <c r="W337">
        <v>0</v>
      </c>
      <c r="X337">
        <v>16.8</v>
      </c>
      <c r="Y337">
        <v>0</v>
      </c>
      <c r="Z337">
        <v>0</v>
      </c>
      <c r="AA337">
        <v>0</v>
      </c>
      <c r="AB337">
        <v>0</v>
      </c>
      <c r="AC337">
        <v>0</v>
      </c>
      <c r="AD337">
        <v>0</v>
      </c>
      <c r="AE337">
        <v>0</v>
      </c>
      <c r="AF337">
        <v>31</v>
      </c>
      <c r="AG337">
        <v>0</v>
      </c>
      <c r="AH337">
        <v>0</v>
      </c>
      <c r="AI337">
        <v>0</v>
      </c>
      <c r="AJ337" s="5" t="s">
        <v>84</v>
      </c>
    </row>
    <row r="338" spans="5:36" x14ac:dyDescent="0.25">
      <c r="E338" s="1">
        <v>37226</v>
      </c>
      <c r="F338">
        <v>0</v>
      </c>
      <c r="G338">
        <v>0</v>
      </c>
      <c r="H338">
        <v>0</v>
      </c>
      <c r="I338">
        <v>0</v>
      </c>
      <c r="J338">
        <v>9</v>
      </c>
      <c r="K338">
        <v>0</v>
      </c>
      <c r="L338">
        <v>0</v>
      </c>
      <c r="M338">
        <v>0</v>
      </c>
      <c r="N338">
        <v>0</v>
      </c>
      <c r="O338">
        <v>0</v>
      </c>
      <c r="P338">
        <v>0</v>
      </c>
      <c r="Q338">
        <v>12.8</v>
      </c>
      <c r="R338">
        <v>0</v>
      </c>
      <c r="S338">
        <v>0</v>
      </c>
      <c r="T338">
        <v>28.5</v>
      </c>
      <c r="U338">
        <v>0</v>
      </c>
      <c r="V338">
        <v>0</v>
      </c>
      <c r="W338">
        <v>0</v>
      </c>
      <c r="X338">
        <v>8.3000000000000007</v>
      </c>
      <c r="Y338">
        <v>0</v>
      </c>
      <c r="Z338">
        <v>32.1</v>
      </c>
      <c r="AA338">
        <v>0</v>
      </c>
      <c r="AB338">
        <v>0</v>
      </c>
      <c r="AC338">
        <v>0</v>
      </c>
      <c r="AD338">
        <v>0</v>
      </c>
      <c r="AE338">
        <v>0</v>
      </c>
      <c r="AF338">
        <v>0</v>
      </c>
      <c r="AG338">
        <v>20.7</v>
      </c>
      <c r="AH338">
        <v>0</v>
      </c>
      <c r="AI338">
        <v>0</v>
      </c>
      <c r="AJ338">
        <v>0</v>
      </c>
    </row>
    <row r="339" spans="5:36" x14ac:dyDescent="0.25">
      <c r="E339" s="3">
        <v>37257</v>
      </c>
      <c r="F339" s="2">
        <v>23.5</v>
      </c>
      <c r="G339" s="2">
        <v>0</v>
      </c>
      <c r="H339" s="2">
        <v>9.8000000000000007</v>
      </c>
      <c r="I339" s="2">
        <v>0</v>
      </c>
      <c r="J339" s="2">
        <v>0</v>
      </c>
      <c r="K339" s="2">
        <v>18.600000000000001</v>
      </c>
      <c r="L339" s="2">
        <v>27.4</v>
      </c>
      <c r="M339" s="2">
        <v>25.2</v>
      </c>
      <c r="N339" s="2">
        <v>0</v>
      </c>
      <c r="O339" s="2">
        <v>0</v>
      </c>
      <c r="P339" s="2">
        <v>0</v>
      </c>
      <c r="Q339" s="2">
        <v>28.3</v>
      </c>
      <c r="R339" s="2">
        <v>11.3</v>
      </c>
      <c r="S339" s="2">
        <v>36.5</v>
      </c>
      <c r="T339" s="2">
        <v>30.2</v>
      </c>
      <c r="U339" s="2">
        <v>0</v>
      </c>
      <c r="V339" s="2">
        <v>0</v>
      </c>
      <c r="W339" s="2">
        <v>0</v>
      </c>
      <c r="X339" s="2">
        <v>0</v>
      </c>
      <c r="Y339" s="2">
        <v>0</v>
      </c>
      <c r="Z339" s="2">
        <v>0</v>
      </c>
      <c r="AA339" s="2">
        <v>0</v>
      </c>
      <c r="AB339" s="2">
        <v>6.8</v>
      </c>
      <c r="AC339" s="2">
        <v>18.5</v>
      </c>
      <c r="AD339" s="2">
        <v>0</v>
      </c>
      <c r="AE339" s="2">
        <v>0</v>
      </c>
      <c r="AF339" s="2">
        <v>0</v>
      </c>
      <c r="AG339" s="2">
        <v>7.2</v>
      </c>
      <c r="AH339" s="2">
        <v>0</v>
      </c>
      <c r="AI339" s="2">
        <v>0</v>
      </c>
      <c r="AJ339" s="2">
        <v>0</v>
      </c>
    </row>
    <row r="340" spans="5:36" x14ac:dyDescent="0.25">
      <c r="E340" s="1">
        <v>37288</v>
      </c>
      <c r="F340">
        <v>0</v>
      </c>
      <c r="G340">
        <v>0</v>
      </c>
      <c r="H340">
        <v>0</v>
      </c>
      <c r="I340">
        <v>9.3000000000000007</v>
      </c>
      <c r="J340">
        <v>0</v>
      </c>
      <c r="K340">
        <v>0</v>
      </c>
      <c r="L340">
        <v>17.5</v>
      </c>
      <c r="M340">
        <v>0</v>
      </c>
      <c r="N340">
        <v>12.2</v>
      </c>
      <c r="O340">
        <v>0</v>
      </c>
      <c r="P340">
        <v>0</v>
      </c>
      <c r="Q340">
        <v>26.3</v>
      </c>
      <c r="R340">
        <v>0</v>
      </c>
      <c r="S340">
        <v>0</v>
      </c>
      <c r="T340">
        <v>0</v>
      </c>
      <c r="U340">
        <v>0</v>
      </c>
      <c r="V340">
        <v>0</v>
      </c>
      <c r="W340">
        <v>0</v>
      </c>
      <c r="X340">
        <v>0</v>
      </c>
      <c r="Y340">
        <v>8.6999999999999993</v>
      </c>
      <c r="Z340">
        <v>0</v>
      </c>
      <c r="AA340">
        <v>28.4</v>
      </c>
      <c r="AB340">
        <v>0</v>
      </c>
      <c r="AC340">
        <v>0</v>
      </c>
      <c r="AD340">
        <v>0</v>
      </c>
      <c r="AE340">
        <v>0</v>
      </c>
      <c r="AF340">
        <v>36.799999999999997</v>
      </c>
      <c r="AG340">
        <v>0</v>
      </c>
      <c r="AH340" s="54" t="s">
        <v>84</v>
      </c>
      <c r="AI340" s="54"/>
      <c r="AJ340" s="54"/>
    </row>
    <row r="341" spans="5:36" x14ac:dyDescent="0.25">
      <c r="E341" s="1">
        <v>37316</v>
      </c>
      <c r="F341">
        <v>10.5</v>
      </c>
      <c r="G341">
        <v>0</v>
      </c>
      <c r="H341">
        <v>21.2</v>
      </c>
      <c r="I341">
        <v>0</v>
      </c>
      <c r="J341">
        <v>0</v>
      </c>
      <c r="K341">
        <v>0</v>
      </c>
      <c r="L341">
        <v>0</v>
      </c>
      <c r="M341">
        <v>0</v>
      </c>
      <c r="N341">
        <v>18.600000000000001</v>
      </c>
      <c r="O341">
        <v>0</v>
      </c>
      <c r="P341">
        <v>28.2</v>
      </c>
      <c r="Q341">
        <v>0</v>
      </c>
      <c r="R341">
        <v>0</v>
      </c>
      <c r="S341">
        <v>0</v>
      </c>
      <c r="T341">
        <v>0</v>
      </c>
      <c r="U341">
        <v>0</v>
      </c>
      <c r="V341">
        <v>0</v>
      </c>
      <c r="W341">
        <v>8.6999999999999993</v>
      </c>
      <c r="X341">
        <v>0</v>
      </c>
      <c r="Y341">
        <v>0</v>
      </c>
      <c r="Z341">
        <v>0</v>
      </c>
      <c r="AA341">
        <v>25.1</v>
      </c>
      <c r="AB341">
        <v>0</v>
      </c>
      <c r="AC341">
        <v>0</v>
      </c>
      <c r="AD341">
        <v>0</v>
      </c>
      <c r="AE341">
        <v>32.799999999999997</v>
      </c>
      <c r="AF341">
        <v>0</v>
      </c>
      <c r="AG341">
        <v>10.8</v>
      </c>
      <c r="AH341">
        <v>0</v>
      </c>
      <c r="AI341">
        <v>5.2</v>
      </c>
      <c r="AJ341">
        <v>0</v>
      </c>
    </row>
    <row r="342" spans="5:36" x14ac:dyDescent="0.25">
      <c r="E342" s="1">
        <v>37347</v>
      </c>
      <c r="F342">
        <v>0</v>
      </c>
      <c r="G342">
        <v>22.2</v>
      </c>
      <c r="H342">
        <v>0</v>
      </c>
      <c r="I342">
        <v>0</v>
      </c>
      <c r="J342">
        <v>11.6</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10.199999999999999</v>
      </c>
      <c r="AF342">
        <v>0</v>
      </c>
      <c r="AG342">
        <v>0</v>
      </c>
      <c r="AH342">
        <v>21.7</v>
      </c>
      <c r="AI342">
        <v>0</v>
      </c>
      <c r="AJ342" s="5" t="s">
        <v>84</v>
      </c>
    </row>
    <row r="343" spans="5:36" x14ac:dyDescent="0.25">
      <c r="E343" s="1">
        <v>37377</v>
      </c>
      <c r="F343">
        <v>0</v>
      </c>
      <c r="G343">
        <v>0</v>
      </c>
      <c r="H343">
        <v>0</v>
      </c>
      <c r="I343">
        <v>0</v>
      </c>
      <c r="J343">
        <v>0</v>
      </c>
      <c r="K343">
        <v>3.8</v>
      </c>
      <c r="L343">
        <v>0</v>
      </c>
      <c r="M343">
        <v>0</v>
      </c>
      <c r="N343">
        <v>0</v>
      </c>
      <c r="O343">
        <v>6.4</v>
      </c>
      <c r="P343">
        <v>0</v>
      </c>
      <c r="Q343">
        <v>0</v>
      </c>
      <c r="R343">
        <v>0</v>
      </c>
      <c r="S343">
        <v>0</v>
      </c>
      <c r="T343">
        <v>0</v>
      </c>
      <c r="U343">
        <v>21.6</v>
      </c>
      <c r="V343">
        <v>32.5</v>
      </c>
      <c r="W343">
        <v>0</v>
      </c>
      <c r="X343">
        <v>6.1</v>
      </c>
      <c r="Y343">
        <v>0</v>
      </c>
      <c r="Z343">
        <v>0</v>
      </c>
      <c r="AA343">
        <v>0</v>
      </c>
      <c r="AB343">
        <v>0</v>
      </c>
      <c r="AC343">
        <v>2.2999999999999998</v>
      </c>
      <c r="AD343">
        <v>0</v>
      </c>
      <c r="AE343">
        <v>0</v>
      </c>
      <c r="AF343">
        <v>0</v>
      </c>
      <c r="AG343">
        <v>0</v>
      </c>
      <c r="AH343">
        <v>0</v>
      </c>
      <c r="AI343">
        <v>0</v>
      </c>
      <c r="AJ343">
        <v>0</v>
      </c>
    </row>
    <row r="344" spans="5:36" x14ac:dyDescent="0.25">
      <c r="E344" s="1">
        <v>37408</v>
      </c>
      <c r="F344">
        <v>0</v>
      </c>
      <c r="G344">
        <v>0</v>
      </c>
      <c r="H344">
        <v>0</v>
      </c>
      <c r="I344">
        <v>0</v>
      </c>
      <c r="J344">
        <v>0</v>
      </c>
      <c r="K344">
        <v>0</v>
      </c>
      <c r="L344">
        <v>0</v>
      </c>
      <c r="M344">
        <v>6.3</v>
      </c>
      <c r="N344">
        <v>0</v>
      </c>
      <c r="O344">
        <v>0</v>
      </c>
      <c r="P344">
        <v>0</v>
      </c>
      <c r="Q344">
        <v>0</v>
      </c>
      <c r="R344">
        <v>16.2</v>
      </c>
      <c r="S344">
        <v>0</v>
      </c>
      <c r="T344">
        <v>0</v>
      </c>
      <c r="U344">
        <v>0</v>
      </c>
      <c r="V344">
        <v>20.2</v>
      </c>
      <c r="W344">
        <v>0</v>
      </c>
      <c r="X344">
        <v>0</v>
      </c>
      <c r="Y344">
        <v>0</v>
      </c>
      <c r="Z344">
        <v>0</v>
      </c>
      <c r="AA344">
        <v>0</v>
      </c>
      <c r="AB344">
        <v>0</v>
      </c>
      <c r="AC344">
        <v>0</v>
      </c>
      <c r="AD344">
        <v>0</v>
      </c>
      <c r="AE344">
        <v>0</v>
      </c>
      <c r="AF344">
        <v>0</v>
      </c>
      <c r="AG344">
        <v>0</v>
      </c>
      <c r="AH344">
        <v>0</v>
      </c>
      <c r="AI344">
        <v>0</v>
      </c>
      <c r="AJ344" s="5" t="s">
        <v>84</v>
      </c>
    </row>
    <row r="345" spans="5:36" x14ac:dyDescent="0.25">
      <c r="E345" s="1">
        <v>37438</v>
      </c>
      <c r="F345">
        <v>0</v>
      </c>
      <c r="G345">
        <v>0</v>
      </c>
      <c r="H345">
        <v>0</v>
      </c>
      <c r="I345">
        <v>0</v>
      </c>
      <c r="J345">
        <v>0</v>
      </c>
      <c r="K345">
        <v>3.6</v>
      </c>
      <c r="L345">
        <v>0</v>
      </c>
      <c r="M345">
        <v>0</v>
      </c>
      <c r="N345">
        <v>0</v>
      </c>
      <c r="O345">
        <v>0</v>
      </c>
      <c r="P345">
        <v>0</v>
      </c>
      <c r="Q345">
        <v>0</v>
      </c>
      <c r="R345">
        <v>0</v>
      </c>
      <c r="S345">
        <v>0</v>
      </c>
      <c r="T345">
        <v>0</v>
      </c>
      <c r="U345">
        <v>0</v>
      </c>
      <c r="V345">
        <v>36.299999999999997</v>
      </c>
      <c r="W345">
        <v>0</v>
      </c>
      <c r="X345">
        <v>0</v>
      </c>
      <c r="Y345">
        <v>0</v>
      </c>
      <c r="Z345">
        <v>0.9</v>
      </c>
      <c r="AA345">
        <v>0</v>
      </c>
      <c r="AB345">
        <v>0</v>
      </c>
      <c r="AC345">
        <v>0</v>
      </c>
      <c r="AD345">
        <v>5.0999999999999996</v>
      </c>
      <c r="AE345">
        <v>0</v>
      </c>
      <c r="AF345">
        <v>0</v>
      </c>
      <c r="AG345">
        <v>0</v>
      </c>
      <c r="AH345">
        <v>0</v>
      </c>
      <c r="AI345">
        <v>32.700000000000003</v>
      </c>
      <c r="AJ345">
        <v>0</v>
      </c>
    </row>
    <row r="346" spans="5:36" x14ac:dyDescent="0.25">
      <c r="E346" s="1">
        <v>37469</v>
      </c>
      <c r="F346">
        <v>0</v>
      </c>
      <c r="G346">
        <v>12</v>
      </c>
      <c r="H346">
        <v>10.3</v>
      </c>
      <c r="I346">
        <v>0</v>
      </c>
      <c r="J346">
        <v>0</v>
      </c>
      <c r="K346">
        <v>0</v>
      </c>
      <c r="L346">
        <v>26.5</v>
      </c>
      <c r="M346">
        <v>0</v>
      </c>
      <c r="N346">
        <v>0</v>
      </c>
      <c r="O346">
        <v>0</v>
      </c>
      <c r="P346">
        <v>0</v>
      </c>
      <c r="Q346">
        <v>0</v>
      </c>
      <c r="R346">
        <v>0</v>
      </c>
      <c r="S346">
        <v>0</v>
      </c>
      <c r="T346">
        <v>0</v>
      </c>
      <c r="U346">
        <v>0</v>
      </c>
      <c r="V346">
        <v>0</v>
      </c>
      <c r="W346">
        <v>0</v>
      </c>
      <c r="X346">
        <v>0</v>
      </c>
      <c r="Y346">
        <v>0</v>
      </c>
      <c r="Z346">
        <v>0</v>
      </c>
      <c r="AA346">
        <v>0</v>
      </c>
      <c r="AB346">
        <v>20.5</v>
      </c>
      <c r="AC346">
        <v>0</v>
      </c>
      <c r="AD346">
        <v>0</v>
      </c>
      <c r="AE346">
        <v>0</v>
      </c>
      <c r="AF346">
        <v>0</v>
      </c>
      <c r="AG346">
        <v>0</v>
      </c>
      <c r="AH346">
        <v>0</v>
      </c>
      <c r="AI346">
        <v>0</v>
      </c>
      <c r="AJ346">
        <v>0</v>
      </c>
    </row>
    <row r="347" spans="5:36" x14ac:dyDescent="0.25">
      <c r="E347" s="1">
        <v>37500</v>
      </c>
      <c r="F347">
        <v>22.5</v>
      </c>
      <c r="G347">
        <v>0</v>
      </c>
      <c r="H347">
        <v>0</v>
      </c>
      <c r="I347">
        <v>0</v>
      </c>
      <c r="J347">
        <v>0</v>
      </c>
      <c r="K347">
        <v>0</v>
      </c>
      <c r="L347">
        <v>0</v>
      </c>
      <c r="M347">
        <v>0</v>
      </c>
      <c r="N347">
        <v>9.5</v>
      </c>
      <c r="O347">
        <v>0</v>
      </c>
      <c r="P347">
        <v>23.7</v>
      </c>
      <c r="Q347">
        <v>8.1999999999999993</v>
      </c>
      <c r="R347">
        <v>5.6</v>
      </c>
      <c r="S347">
        <v>28.1</v>
      </c>
      <c r="T347">
        <v>0</v>
      </c>
      <c r="U347">
        <v>0</v>
      </c>
      <c r="V347">
        <v>0</v>
      </c>
      <c r="W347">
        <v>25.2</v>
      </c>
      <c r="X347">
        <v>8</v>
      </c>
      <c r="Y347">
        <v>11.6</v>
      </c>
      <c r="Z347">
        <v>0</v>
      </c>
      <c r="AA347">
        <v>0</v>
      </c>
      <c r="AB347">
        <v>0</v>
      </c>
      <c r="AC347">
        <v>0</v>
      </c>
      <c r="AD347">
        <v>0</v>
      </c>
      <c r="AE347">
        <v>0</v>
      </c>
      <c r="AF347">
        <v>0</v>
      </c>
      <c r="AG347">
        <v>0</v>
      </c>
      <c r="AH347">
        <v>0</v>
      </c>
      <c r="AI347">
        <v>0</v>
      </c>
      <c r="AJ347" s="5" t="s">
        <v>84</v>
      </c>
    </row>
    <row r="348" spans="5:36" x14ac:dyDescent="0.25">
      <c r="E348" s="1">
        <v>37530</v>
      </c>
      <c r="F348">
        <v>0</v>
      </c>
      <c r="G348">
        <v>0</v>
      </c>
      <c r="H348">
        <v>10.199999999999999</v>
      </c>
      <c r="I348">
        <v>0</v>
      </c>
      <c r="J348">
        <v>0</v>
      </c>
      <c r="K348">
        <v>0</v>
      </c>
      <c r="L348">
        <v>0</v>
      </c>
      <c r="M348">
        <v>0</v>
      </c>
      <c r="N348">
        <v>0</v>
      </c>
      <c r="O348">
        <v>0</v>
      </c>
      <c r="P348">
        <v>0</v>
      </c>
      <c r="Q348">
        <v>21.8</v>
      </c>
      <c r="R348">
        <v>35.1</v>
      </c>
      <c r="S348">
        <v>0</v>
      </c>
      <c r="T348">
        <v>0</v>
      </c>
      <c r="U348">
        <v>0</v>
      </c>
      <c r="V348">
        <v>0</v>
      </c>
      <c r="W348">
        <v>8.3000000000000007</v>
      </c>
      <c r="X348">
        <v>0</v>
      </c>
      <c r="Y348">
        <v>0</v>
      </c>
      <c r="Z348">
        <v>0</v>
      </c>
      <c r="AA348">
        <v>6.1</v>
      </c>
      <c r="AB348">
        <v>0</v>
      </c>
      <c r="AC348">
        <v>0</v>
      </c>
      <c r="AD348">
        <v>7.2</v>
      </c>
      <c r="AE348">
        <v>0</v>
      </c>
      <c r="AF348">
        <v>25.8</v>
      </c>
      <c r="AG348">
        <v>0</v>
      </c>
      <c r="AH348">
        <v>2.7</v>
      </c>
      <c r="AI348">
        <v>9.6</v>
      </c>
      <c r="AJ348">
        <v>38.200000000000003</v>
      </c>
    </row>
    <row r="349" spans="5:36" x14ac:dyDescent="0.25">
      <c r="E349" s="1">
        <v>37561</v>
      </c>
      <c r="F349">
        <v>0</v>
      </c>
      <c r="G349">
        <v>0</v>
      </c>
      <c r="H349">
        <v>0</v>
      </c>
      <c r="I349">
        <v>0</v>
      </c>
      <c r="J349">
        <v>0</v>
      </c>
      <c r="K349">
        <v>0</v>
      </c>
      <c r="L349">
        <v>0</v>
      </c>
      <c r="M349">
        <v>8.1999999999999993</v>
      </c>
      <c r="N349">
        <v>0</v>
      </c>
      <c r="O349">
        <v>12.7</v>
      </c>
      <c r="P349">
        <v>0</v>
      </c>
      <c r="Q349">
        <v>38.1</v>
      </c>
      <c r="R349">
        <v>27.1</v>
      </c>
      <c r="S349">
        <v>0</v>
      </c>
      <c r="T349">
        <v>4</v>
      </c>
      <c r="U349">
        <v>0</v>
      </c>
      <c r="V349">
        <v>0</v>
      </c>
      <c r="W349">
        <v>26.8</v>
      </c>
      <c r="X349">
        <v>0</v>
      </c>
      <c r="Y349">
        <v>2.8</v>
      </c>
      <c r="Z349">
        <v>0</v>
      </c>
      <c r="AA349">
        <v>0</v>
      </c>
      <c r="AB349">
        <v>0</v>
      </c>
      <c r="AC349">
        <v>0</v>
      </c>
      <c r="AD349">
        <v>24</v>
      </c>
      <c r="AE349">
        <v>0</v>
      </c>
      <c r="AF349">
        <v>0</v>
      </c>
      <c r="AG349">
        <v>0</v>
      </c>
      <c r="AH349">
        <v>10.199999999999999</v>
      </c>
      <c r="AI349">
        <v>0</v>
      </c>
      <c r="AJ349" s="5" t="s">
        <v>84</v>
      </c>
    </row>
    <row r="350" spans="5:36" x14ac:dyDescent="0.25">
      <c r="E350" s="1">
        <v>37591</v>
      </c>
      <c r="F350">
        <v>8.5</v>
      </c>
      <c r="G350">
        <v>0</v>
      </c>
      <c r="H350">
        <v>25.3</v>
      </c>
      <c r="I350">
        <v>0</v>
      </c>
      <c r="J350">
        <v>0</v>
      </c>
      <c r="K350">
        <v>0</v>
      </c>
      <c r="L350">
        <v>0</v>
      </c>
      <c r="M350">
        <v>8.6</v>
      </c>
      <c r="N350">
        <v>0</v>
      </c>
      <c r="O350">
        <v>0</v>
      </c>
      <c r="P350">
        <v>31.2</v>
      </c>
      <c r="Q350">
        <v>0</v>
      </c>
      <c r="R350">
        <v>0</v>
      </c>
      <c r="S350">
        <v>0</v>
      </c>
      <c r="T350">
        <v>0</v>
      </c>
      <c r="U350">
        <v>0</v>
      </c>
      <c r="V350">
        <v>20.3</v>
      </c>
      <c r="W350">
        <v>0</v>
      </c>
      <c r="X350">
        <v>0</v>
      </c>
      <c r="Y350">
        <v>17.8</v>
      </c>
      <c r="Z350">
        <v>0</v>
      </c>
      <c r="AA350">
        <v>0</v>
      </c>
      <c r="AB350">
        <v>15.9</v>
      </c>
      <c r="AC350">
        <v>0</v>
      </c>
      <c r="AD350">
        <v>6.7</v>
      </c>
      <c r="AE350">
        <v>0</v>
      </c>
      <c r="AF350">
        <v>19.399999999999999</v>
      </c>
      <c r="AG350">
        <v>16.2</v>
      </c>
      <c r="AH350">
        <v>0</v>
      </c>
      <c r="AI350">
        <v>0</v>
      </c>
      <c r="AJ350">
        <v>0</v>
      </c>
    </row>
    <row r="351" spans="5:36" x14ac:dyDescent="0.25">
      <c r="E351" s="3">
        <v>37622</v>
      </c>
      <c r="F351" s="2">
        <v>0</v>
      </c>
      <c r="G351" s="2">
        <v>26.8</v>
      </c>
      <c r="H351" s="2">
        <v>0</v>
      </c>
      <c r="I351" s="2">
        <v>7.4</v>
      </c>
      <c r="J351" s="2">
        <v>17.600000000000001</v>
      </c>
      <c r="K351" s="2">
        <v>0</v>
      </c>
      <c r="L351" s="2">
        <v>11.2</v>
      </c>
      <c r="M351" s="2">
        <v>0</v>
      </c>
      <c r="N351" s="2">
        <v>32.9</v>
      </c>
      <c r="O351" s="2">
        <v>0</v>
      </c>
      <c r="P351" s="2">
        <v>5.3</v>
      </c>
      <c r="Q351" s="2">
        <v>0</v>
      </c>
      <c r="R351" s="2">
        <v>0</v>
      </c>
      <c r="S351" s="2">
        <v>9.1999999999999993</v>
      </c>
      <c r="T351" s="2">
        <v>0</v>
      </c>
      <c r="U351" s="2">
        <v>0</v>
      </c>
      <c r="V351" s="2">
        <v>38.200000000000003</v>
      </c>
      <c r="W351" s="2">
        <v>6.5</v>
      </c>
      <c r="X351" s="2">
        <v>41.8</v>
      </c>
      <c r="Y351" s="2">
        <v>0.8</v>
      </c>
      <c r="Z351" s="2">
        <v>0</v>
      </c>
      <c r="AA351" s="2">
        <v>3.9</v>
      </c>
      <c r="AB351" s="2">
        <v>0</v>
      </c>
      <c r="AC351" s="2">
        <v>37</v>
      </c>
      <c r="AD351" s="2">
        <v>2.9</v>
      </c>
      <c r="AE351" s="2">
        <v>8.6999999999999993</v>
      </c>
      <c r="AF351" s="2">
        <v>29.4</v>
      </c>
      <c r="AG351" s="2">
        <v>19.100000000000001</v>
      </c>
      <c r="AH351" s="2">
        <v>24.5</v>
      </c>
      <c r="AI351" s="2">
        <v>0</v>
      </c>
      <c r="AJ351" s="2">
        <v>8.9</v>
      </c>
    </row>
    <row r="352" spans="5:36" x14ac:dyDescent="0.25">
      <c r="E352" s="1">
        <v>37653</v>
      </c>
      <c r="F352">
        <v>0</v>
      </c>
      <c r="G352">
        <v>23.6</v>
      </c>
      <c r="H352">
        <v>0</v>
      </c>
      <c r="I352">
        <v>0</v>
      </c>
      <c r="J352">
        <v>32.5</v>
      </c>
      <c r="K352">
        <v>5.5</v>
      </c>
      <c r="L352">
        <v>0</v>
      </c>
      <c r="M352">
        <v>0</v>
      </c>
      <c r="N352">
        <v>0</v>
      </c>
      <c r="O352">
        <v>39.1</v>
      </c>
      <c r="P352">
        <v>0</v>
      </c>
      <c r="Q352">
        <v>0</v>
      </c>
      <c r="R352">
        <v>30.3</v>
      </c>
      <c r="S352">
        <v>0</v>
      </c>
      <c r="T352">
        <v>0</v>
      </c>
      <c r="U352">
        <v>23.6</v>
      </c>
      <c r="V352">
        <v>27.3</v>
      </c>
      <c r="W352">
        <v>0</v>
      </c>
      <c r="X352">
        <v>0</v>
      </c>
      <c r="Y352">
        <v>11.8</v>
      </c>
      <c r="Z352">
        <v>0</v>
      </c>
      <c r="AA352">
        <v>0</v>
      </c>
      <c r="AB352">
        <v>10.199999999999999</v>
      </c>
      <c r="AC352">
        <v>0</v>
      </c>
      <c r="AD352">
        <v>0</v>
      </c>
      <c r="AE352">
        <v>0</v>
      </c>
      <c r="AF352">
        <v>21.6</v>
      </c>
      <c r="AG352">
        <v>0</v>
      </c>
      <c r="AH352" s="54" t="s">
        <v>84</v>
      </c>
      <c r="AI352" s="54"/>
      <c r="AJ352" s="54"/>
    </row>
    <row r="353" spans="5:36" x14ac:dyDescent="0.25">
      <c r="E353" s="1">
        <v>37681</v>
      </c>
      <c r="F353">
        <v>0</v>
      </c>
      <c r="G353">
        <v>0</v>
      </c>
      <c r="H353">
        <v>26.2</v>
      </c>
      <c r="I353">
        <v>0</v>
      </c>
      <c r="J353">
        <v>0</v>
      </c>
      <c r="K353">
        <v>0</v>
      </c>
      <c r="L353">
        <v>0</v>
      </c>
      <c r="M353">
        <v>5.3</v>
      </c>
      <c r="N353">
        <v>13</v>
      </c>
      <c r="O353">
        <v>0</v>
      </c>
      <c r="P353">
        <v>0</v>
      </c>
      <c r="Q353">
        <v>0</v>
      </c>
      <c r="R353">
        <v>15.8</v>
      </c>
      <c r="S353">
        <v>0</v>
      </c>
      <c r="T353">
        <v>0</v>
      </c>
      <c r="U353">
        <v>0</v>
      </c>
      <c r="V353">
        <v>8.6</v>
      </c>
      <c r="W353">
        <v>0</v>
      </c>
      <c r="X353">
        <v>0</v>
      </c>
      <c r="Y353">
        <v>0</v>
      </c>
      <c r="Z353">
        <v>0</v>
      </c>
      <c r="AA353">
        <v>2.2999999999999998</v>
      </c>
      <c r="AB353">
        <v>0</v>
      </c>
      <c r="AC353">
        <v>0</v>
      </c>
      <c r="AD353">
        <v>0</v>
      </c>
      <c r="AE353">
        <v>21.1</v>
      </c>
      <c r="AF353">
        <v>0</v>
      </c>
      <c r="AG353">
        <v>5.6</v>
      </c>
      <c r="AH353">
        <v>0</v>
      </c>
      <c r="AI353">
        <v>0</v>
      </c>
      <c r="AJ353">
        <v>0</v>
      </c>
    </row>
    <row r="354" spans="5:36" x14ac:dyDescent="0.25">
      <c r="E354" s="1">
        <v>37712</v>
      </c>
      <c r="F354">
        <v>0</v>
      </c>
      <c r="G354">
        <v>0</v>
      </c>
      <c r="H354">
        <v>0</v>
      </c>
      <c r="I354">
        <v>0</v>
      </c>
      <c r="J354">
        <v>0</v>
      </c>
      <c r="K354">
        <v>0</v>
      </c>
      <c r="L354">
        <v>0</v>
      </c>
      <c r="M354">
        <v>0</v>
      </c>
      <c r="N354">
        <v>16.2</v>
      </c>
      <c r="O354">
        <v>0</v>
      </c>
      <c r="P354">
        <v>0</v>
      </c>
      <c r="Q354">
        <v>0</v>
      </c>
      <c r="R354">
        <v>0</v>
      </c>
      <c r="S354">
        <v>0</v>
      </c>
      <c r="T354">
        <v>8.9</v>
      </c>
      <c r="U354">
        <v>0</v>
      </c>
      <c r="V354">
        <v>18.7</v>
      </c>
      <c r="W354">
        <v>0</v>
      </c>
      <c r="X354">
        <v>0</v>
      </c>
      <c r="Y354">
        <v>0</v>
      </c>
      <c r="Z354">
        <v>0</v>
      </c>
      <c r="AA354">
        <v>5.8</v>
      </c>
      <c r="AB354">
        <v>0</v>
      </c>
      <c r="AC354">
        <v>0</v>
      </c>
      <c r="AD354">
        <v>0</v>
      </c>
      <c r="AE354">
        <v>26.3</v>
      </c>
      <c r="AF354">
        <v>0</v>
      </c>
      <c r="AG354">
        <v>0</v>
      </c>
      <c r="AH354">
        <v>13.5</v>
      </c>
      <c r="AI354">
        <v>0</v>
      </c>
      <c r="AJ354" s="5" t="s">
        <v>84</v>
      </c>
    </row>
    <row r="355" spans="5:36" x14ac:dyDescent="0.25">
      <c r="E355" s="1">
        <v>37742</v>
      </c>
      <c r="F355">
        <v>0</v>
      </c>
      <c r="G355">
        <v>0</v>
      </c>
      <c r="H355">
        <v>0</v>
      </c>
      <c r="I355">
        <v>31.2</v>
      </c>
      <c r="J355">
        <v>0</v>
      </c>
      <c r="K355">
        <v>0</v>
      </c>
      <c r="L355">
        <v>0</v>
      </c>
      <c r="M355">
        <v>0</v>
      </c>
      <c r="N355">
        <v>0</v>
      </c>
      <c r="O355">
        <v>26.1</v>
      </c>
      <c r="P355">
        <v>0</v>
      </c>
      <c r="Q355">
        <v>0</v>
      </c>
      <c r="R355">
        <v>0</v>
      </c>
      <c r="S355">
        <v>0</v>
      </c>
      <c r="T355">
        <v>0</v>
      </c>
      <c r="U355">
        <v>0</v>
      </c>
      <c r="V355">
        <v>0</v>
      </c>
      <c r="W355">
        <v>0</v>
      </c>
      <c r="X355">
        <v>0</v>
      </c>
      <c r="Y355">
        <v>0</v>
      </c>
      <c r="Z355">
        <v>0</v>
      </c>
      <c r="AA355">
        <v>0</v>
      </c>
      <c r="AB355">
        <v>16.100000000000001</v>
      </c>
      <c r="AC355">
        <v>0</v>
      </c>
      <c r="AD355">
        <v>0</v>
      </c>
      <c r="AE355">
        <v>0</v>
      </c>
      <c r="AF355">
        <v>0</v>
      </c>
      <c r="AG355">
        <v>0</v>
      </c>
      <c r="AH355">
        <v>0</v>
      </c>
      <c r="AI355">
        <v>0</v>
      </c>
      <c r="AJ355">
        <v>0</v>
      </c>
    </row>
    <row r="356" spans="5:36" x14ac:dyDescent="0.25">
      <c r="E356" s="1">
        <v>37773</v>
      </c>
      <c r="F356">
        <v>0</v>
      </c>
      <c r="G356">
        <v>0</v>
      </c>
      <c r="H356">
        <v>0</v>
      </c>
      <c r="I356">
        <v>0</v>
      </c>
      <c r="J356">
        <v>0</v>
      </c>
      <c r="K356">
        <v>0</v>
      </c>
      <c r="L356">
        <v>19.3</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s="5" t="s">
        <v>84</v>
      </c>
    </row>
    <row r="357" spans="5:36" x14ac:dyDescent="0.25">
      <c r="E357" s="1">
        <v>37803</v>
      </c>
      <c r="F357">
        <v>0</v>
      </c>
      <c r="G357">
        <v>0</v>
      </c>
      <c r="H357">
        <v>28.5</v>
      </c>
      <c r="I357">
        <v>0</v>
      </c>
      <c r="J357">
        <v>13.2</v>
      </c>
      <c r="K357">
        <v>25.1</v>
      </c>
      <c r="L357">
        <v>2.4</v>
      </c>
      <c r="M357">
        <v>0</v>
      </c>
      <c r="N357">
        <v>6.7</v>
      </c>
      <c r="O357">
        <v>0</v>
      </c>
      <c r="P357">
        <v>0</v>
      </c>
      <c r="Q357">
        <v>35.700000000000003</v>
      </c>
      <c r="R357">
        <v>0</v>
      </c>
      <c r="S357">
        <v>16.3</v>
      </c>
      <c r="T357">
        <v>20.8</v>
      </c>
      <c r="U357">
        <v>8.3000000000000007</v>
      </c>
      <c r="V357">
        <v>0</v>
      </c>
      <c r="W357">
        <v>0</v>
      </c>
      <c r="X357">
        <v>0</v>
      </c>
      <c r="Y357">
        <v>0</v>
      </c>
      <c r="Z357">
        <v>0</v>
      </c>
      <c r="AA357">
        <v>0</v>
      </c>
      <c r="AB357">
        <v>0</v>
      </c>
      <c r="AC357">
        <v>0</v>
      </c>
      <c r="AD357">
        <v>0</v>
      </c>
      <c r="AE357">
        <v>0</v>
      </c>
      <c r="AF357">
        <v>0</v>
      </c>
      <c r="AG357">
        <v>0</v>
      </c>
      <c r="AH357">
        <v>0</v>
      </c>
      <c r="AI357">
        <v>0</v>
      </c>
      <c r="AJ357">
        <v>0</v>
      </c>
    </row>
    <row r="358" spans="5:36" x14ac:dyDescent="0.25">
      <c r="E358" s="1">
        <v>37834</v>
      </c>
      <c r="F358">
        <v>0</v>
      </c>
      <c r="G358">
        <v>0</v>
      </c>
      <c r="H358">
        <v>0</v>
      </c>
      <c r="I358">
        <v>0</v>
      </c>
      <c r="J358">
        <v>0</v>
      </c>
      <c r="K358">
        <v>10.5</v>
      </c>
      <c r="L358">
        <v>0</v>
      </c>
      <c r="M358">
        <v>0</v>
      </c>
      <c r="N358">
        <v>0</v>
      </c>
      <c r="O358">
        <v>0</v>
      </c>
      <c r="P358">
        <v>0</v>
      </c>
      <c r="Q358">
        <v>0</v>
      </c>
      <c r="R358">
        <v>0</v>
      </c>
      <c r="S358">
        <v>0</v>
      </c>
      <c r="T358">
        <v>0</v>
      </c>
      <c r="U358">
        <v>0</v>
      </c>
      <c r="V358">
        <v>0</v>
      </c>
      <c r="W358">
        <v>15.2</v>
      </c>
      <c r="X358">
        <v>10.199999999999999</v>
      </c>
      <c r="Y358">
        <v>0</v>
      </c>
      <c r="Z358">
        <v>0</v>
      </c>
      <c r="AA358">
        <v>0</v>
      </c>
      <c r="AB358">
        <v>0</v>
      </c>
      <c r="AC358">
        <v>0</v>
      </c>
      <c r="AD358">
        <v>0</v>
      </c>
      <c r="AE358">
        <v>0</v>
      </c>
      <c r="AF358">
        <v>0</v>
      </c>
      <c r="AG358">
        <v>0</v>
      </c>
      <c r="AH358">
        <v>0</v>
      </c>
      <c r="AI358">
        <v>0</v>
      </c>
      <c r="AJ358">
        <v>0</v>
      </c>
    </row>
    <row r="359" spans="5:36" x14ac:dyDescent="0.25">
      <c r="E359" s="1">
        <v>37865</v>
      </c>
      <c r="F359">
        <v>0</v>
      </c>
      <c r="G359">
        <v>0</v>
      </c>
      <c r="H359">
        <v>0</v>
      </c>
      <c r="I359">
        <v>0</v>
      </c>
      <c r="J359">
        <v>0</v>
      </c>
      <c r="K359">
        <v>0</v>
      </c>
      <c r="L359">
        <v>0</v>
      </c>
      <c r="M359">
        <v>0</v>
      </c>
      <c r="N359">
        <v>0</v>
      </c>
      <c r="O359">
        <v>20.2</v>
      </c>
      <c r="P359">
        <v>0</v>
      </c>
      <c r="Q359">
        <v>0</v>
      </c>
      <c r="R359">
        <v>0</v>
      </c>
      <c r="S359">
        <v>8.3000000000000007</v>
      </c>
      <c r="T359">
        <v>0</v>
      </c>
      <c r="U359">
        <v>11.8</v>
      </c>
      <c r="V359">
        <v>0</v>
      </c>
      <c r="W359">
        <v>0</v>
      </c>
      <c r="X359">
        <v>0</v>
      </c>
      <c r="Y359">
        <v>0</v>
      </c>
      <c r="Z359">
        <v>0</v>
      </c>
      <c r="AA359">
        <v>0</v>
      </c>
      <c r="AB359">
        <v>0</v>
      </c>
      <c r="AC359">
        <v>0</v>
      </c>
      <c r="AD359">
        <v>0</v>
      </c>
      <c r="AE359">
        <v>0</v>
      </c>
      <c r="AF359">
        <v>12.9</v>
      </c>
      <c r="AG359">
        <v>0</v>
      </c>
      <c r="AH359">
        <v>0</v>
      </c>
      <c r="AI359">
        <v>0</v>
      </c>
      <c r="AJ359" s="5" t="s">
        <v>84</v>
      </c>
    </row>
    <row r="360" spans="5:36" x14ac:dyDescent="0.25">
      <c r="E360" s="1">
        <v>37895</v>
      </c>
      <c r="F360">
        <v>0</v>
      </c>
      <c r="G360">
        <v>0</v>
      </c>
      <c r="H360">
        <v>0</v>
      </c>
      <c r="I360">
        <v>0</v>
      </c>
      <c r="J360">
        <v>0</v>
      </c>
      <c r="K360">
        <v>0</v>
      </c>
      <c r="L360">
        <v>0</v>
      </c>
      <c r="M360">
        <v>0</v>
      </c>
      <c r="N360">
        <v>10.199999999999999</v>
      </c>
      <c r="O360">
        <v>0</v>
      </c>
      <c r="P360">
        <v>0</v>
      </c>
      <c r="Q360">
        <v>11.8</v>
      </c>
      <c r="R360">
        <v>0</v>
      </c>
      <c r="S360">
        <v>0</v>
      </c>
      <c r="T360">
        <v>0</v>
      </c>
      <c r="U360">
        <v>0</v>
      </c>
      <c r="V360">
        <v>0</v>
      </c>
      <c r="W360">
        <v>0</v>
      </c>
      <c r="X360">
        <v>0</v>
      </c>
      <c r="Y360">
        <v>6.1</v>
      </c>
      <c r="Z360">
        <v>11.6</v>
      </c>
      <c r="AA360">
        <v>0</v>
      </c>
      <c r="AB360">
        <v>0</v>
      </c>
      <c r="AC360">
        <v>0</v>
      </c>
      <c r="AD360">
        <v>0</v>
      </c>
      <c r="AE360">
        <v>0</v>
      </c>
      <c r="AF360">
        <v>0</v>
      </c>
      <c r="AG360">
        <v>0</v>
      </c>
      <c r="AH360">
        <v>0</v>
      </c>
      <c r="AI360">
        <v>0</v>
      </c>
      <c r="AJ360">
        <v>0</v>
      </c>
    </row>
    <row r="361" spans="5:36" x14ac:dyDescent="0.25">
      <c r="E361" s="1">
        <v>37926</v>
      </c>
      <c r="F361">
        <v>0</v>
      </c>
      <c r="G361">
        <v>0</v>
      </c>
      <c r="H361">
        <v>7.8</v>
      </c>
      <c r="I361">
        <v>0</v>
      </c>
      <c r="J361">
        <v>18.2</v>
      </c>
      <c r="K361">
        <v>0</v>
      </c>
      <c r="L361">
        <v>0</v>
      </c>
      <c r="M361">
        <v>0</v>
      </c>
      <c r="N361">
        <v>0</v>
      </c>
      <c r="O361">
        <v>0</v>
      </c>
      <c r="P361">
        <v>0</v>
      </c>
      <c r="Q361">
        <v>0</v>
      </c>
      <c r="R361">
        <v>21.5</v>
      </c>
      <c r="S361">
        <v>0</v>
      </c>
      <c r="T361">
        <v>0</v>
      </c>
      <c r="U361">
        <v>0</v>
      </c>
      <c r="V361">
        <v>16.100000000000001</v>
      </c>
      <c r="W361">
        <v>0</v>
      </c>
      <c r="X361">
        <v>0</v>
      </c>
      <c r="Y361">
        <v>0</v>
      </c>
      <c r="Z361">
        <v>0</v>
      </c>
      <c r="AA361">
        <v>28.6</v>
      </c>
      <c r="AB361">
        <v>0</v>
      </c>
      <c r="AC361">
        <v>13.8</v>
      </c>
      <c r="AD361">
        <v>0</v>
      </c>
      <c r="AE361">
        <v>1.2</v>
      </c>
      <c r="AF361">
        <v>0</v>
      </c>
      <c r="AG361">
        <v>32.1</v>
      </c>
      <c r="AH361">
        <v>0</v>
      </c>
      <c r="AI361">
        <v>5.3</v>
      </c>
      <c r="AJ361" s="5" t="s">
        <v>84</v>
      </c>
    </row>
    <row r="362" spans="5:36" x14ac:dyDescent="0.25">
      <c r="E362" s="1">
        <v>37956</v>
      </c>
      <c r="F362">
        <v>0</v>
      </c>
      <c r="G362">
        <v>0</v>
      </c>
      <c r="H362">
        <v>0</v>
      </c>
      <c r="I362">
        <v>0</v>
      </c>
      <c r="J362">
        <v>0</v>
      </c>
      <c r="K362">
        <v>0</v>
      </c>
      <c r="L362">
        <v>12.8</v>
      </c>
      <c r="M362">
        <v>0</v>
      </c>
      <c r="N362">
        <v>0</v>
      </c>
      <c r="O362">
        <v>11.6</v>
      </c>
      <c r="P362">
        <v>0</v>
      </c>
      <c r="Q362">
        <v>0</v>
      </c>
      <c r="R362">
        <v>25.2</v>
      </c>
      <c r="S362">
        <v>0</v>
      </c>
      <c r="T362">
        <v>13.1</v>
      </c>
      <c r="U362">
        <v>20.8</v>
      </c>
      <c r="V362">
        <v>0</v>
      </c>
      <c r="W362">
        <v>0</v>
      </c>
      <c r="X362">
        <v>14.2</v>
      </c>
      <c r="Y362">
        <v>23.1</v>
      </c>
      <c r="Z362">
        <v>2.2999999999999998</v>
      </c>
      <c r="AA362">
        <v>0</v>
      </c>
      <c r="AB362">
        <v>19.5</v>
      </c>
      <c r="AC362">
        <v>11.7</v>
      </c>
      <c r="AD362">
        <v>8</v>
      </c>
      <c r="AE362">
        <v>0</v>
      </c>
      <c r="AF362">
        <v>7.8</v>
      </c>
      <c r="AG362">
        <v>3.7</v>
      </c>
      <c r="AH362">
        <v>1.4</v>
      </c>
      <c r="AI362">
        <v>28.2</v>
      </c>
      <c r="AJ362">
        <v>0</v>
      </c>
    </row>
    <row r="363" spans="5:36" x14ac:dyDescent="0.25">
      <c r="E363" s="3">
        <v>37987</v>
      </c>
      <c r="F363" s="2">
        <v>8.5</v>
      </c>
      <c r="G363" s="2">
        <v>1.2</v>
      </c>
      <c r="H363" s="2">
        <v>0</v>
      </c>
      <c r="I363" s="2">
        <v>0</v>
      </c>
      <c r="J363" s="2">
        <v>0</v>
      </c>
      <c r="K363" s="2">
        <v>28.6</v>
      </c>
      <c r="L363" s="2">
        <v>6.2</v>
      </c>
      <c r="M363" s="2">
        <v>0</v>
      </c>
      <c r="N363" s="2">
        <v>0</v>
      </c>
      <c r="O363" s="2">
        <v>24.3</v>
      </c>
      <c r="P363" s="2">
        <v>0</v>
      </c>
      <c r="Q363" s="2">
        <v>0</v>
      </c>
      <c r="R363" s="2">
        <v>0</v>
      </c>
      <c r="S363" s="2">
        <v>0</v>
      </c>
      <c r="T363" s="2">
        <v>0</v>
      </c>
      <c r="U363" s="2">
        <v>0</v>
      </c>
      <c r="V363" s="2">
        <v>0</v>
      </c>
      <c r="W363" s="2">
        <v>0</v>
      </c>
      <c r="X363" s="2">
        <v>0</v>
      </c>
      <c r="Y363" s="2">
        <v>0</v>
      </c>
      <c r="Z363" s="2">
        <v>17.5</v>
      </c>
      <c r="AA363" s="2">
        <v>0</v>
      </c>
      <c r="AB363" s="2">
        <v>38</v>
      </c>
      <c r="AC363" s="2">
        <v>39.299999999999997</v>
      </c>
      <c r="AD363" s="2">
        <v>8.6</v>
      </c>
      <c r="AE363" s="2">
        <v>40.5</v>
      </c>
      <c r="AF363" s="2">
        <v>3.7</v>
      </c>
      <c r="AG363" s="2">
        <v>21.2</v>
      </c>
      <c r="AH363" s="2">
        <v>5.3</v>
      </c>
      <c r="AI363" s="2">
        <v>0</v>
      </c>
      <c r="AJ363" s="2">
        <v>0</v>
      </c>
    </row>
    <row r="364" spans="5:36" x14ac:dyDescent="0.25">
      <c r="E364" s="1">
        <v>38018</v>
      </c>
      <c r="F364">
        <v>0</v>
      </c>
      <c r="G364">
        <v>0</v>
      </c>
      <c r="H364">
        <v>0</v>
      </c>
      <c r="I364">
        <v>0</v>
      </c>
      <c r="J364">
        <v>28.3</v>
      </c>
      <c r="K364">
        <v>8.1</v>
      </c>
      <c r="L364">
        <v>0</v>
      </c>
      <c r="M364">
        <v>0</v>
      </c>
      <c r="N364">
        <v>0</v>
      </c>
      <c r="O364">
        <v>18.899999999999999</v>
      </c>
      <c r="P364">
        <v>21.8</v>
      </c>
      <c r="Q364">
        <v>0</v>
      </c>
      <c r="R364">
        <v>0</v>
      </c>
      <c r="S364">
        <v>0</v>
      </c>
      <c r="T364">
        <v>0</v>
      </c>
      <c r="U364">
        <v>13.5</v>
      </c>
      <c r="V364">
        <v>0</v>
      </c>
      <c r="W364">
        <v>0</v>
      </c>
      <c r="X364">
        <v>0</v>
      </c>
      <c r="Y364">
        <v>31.2</v>
      </c>
      <c r="Z364">
        <v>0</v>
      </c>
      <c r="AA364">
        <v>0</v>
      </c>
      <c r="AB364">
        <v>16.899999999999999</v>
      </c>
      <c r="AC364">
        <v>0</v>
      </c>
      <c r="AD364">
        <v>26.2</v>
      </c>
      <c r="AE364">
        <v>0</v>
      </c>
      <c r="AF364">
        <v>6.7</v>
      </c>
      <c r="AG364">
        <v>17.5</v>
      </c>
      <c r="AH364">
        <v>3.6</v>
      </c>
      <c r="AI364" s="54" t="s">
        <v>84</v>
      </c>
      <c r="AJ364" s="54"/>
    </row>
    <row r="365" spans="5:36" x14ac:dyDescent="0.25">
      <c r="E365" s="1">
        <v>38047</v>
      </c>
      <c r="F365">
        <v>0</v>
      </c>
      <c r="G365">
        <v>0</v>
      </c>
      <c r="H365">
        <v>0</v>
      </c>
      <c r="I365">
        <v>0</v>
      </c>
      <c r="J365">
        <v>12.5</v>
      </c>
      <c r="K365">
        <v>0</v>
      </c>
      <c r="L365">
        <v>0</v>
      </c>
      <c r="M365">
        <v>23.7</v>
      </c>
      <c r="N365">
        <v>0</v>
      </c>
      <c r="O365">
        <v>35.299999999999997</v>
      </c>
      <c r="P365">
        <v>13.7</v>
      </c>
      <c r="Q365">
        <v>6.1</v>
      </c>
      <c r="R365">
        <v>6</v>
      </c>
      <c r="S365">
        <v>24.2</v>
      </c>
      <c r="T365">
        <v>37.299999999999997</v>
      </c>
      <c r="U365">
        <v>30.2</v>
      </c>
      <c r="V365">
        <v>0</v>
      </c>
      <c r="W365">
        <v>12.3</v>
      </c>
      <c r="X365">
        <v>0</v>
      </c>
      <c r="Y365">
        <v>0</v>
      </c>
      <c r="Z365">
        <v>18.399999999999999</v>
      </c>
      <c r="AA365">
        <v>0</v>
      </c>
      <c r="AB365">
        <v>0</v>
      </c>
      <c r="AC365">
        <v>0</v>
      </c>
      <c r="AD365">
        <v>10.7</v>
      </c>
      <c r="AE365">
        <v>5.2</v>
      </c>
      <c r="AF365">
        <v>0</v>
      </c>
      <c r="AG365">
        <v>6.4</v>
      </c>
      <c r="AH365">
        <v>0</v>
      </c>
      <c r="AI365">
        <v>0</v>
      </c>
      <c r="AJ365">
        <v>0</v>
      </c>
    </row>
    <row r="366" spans="5:36" x14ac:dyDescent="0.25">
      <c r="E366" s="1">
        <v>38078</v>
      </c>
      <c r="F366">
        <v>0</v>
      </c>
      <c r="G366">
        <v>0</v>
      </c>
      <c r="H366">
        <v>0</v>
      </c>
      <c r="I366">
        <v>0</v>
      </c>
      <c r="J366">
        <v>0</v>
      </c>
      <c r="K366">
        <v>0</v>
      </c>
      <c r="L366">
        <v>8.5</v>
      </c>
      <c r="M366">
        <v>0</v>
      </c>
      <c r="N366">
        <v>3.2</v>
      </c>
      <c r="O366">
        <v>0</v>
      </c>
      <c r="P366">
        <v>5.0999999999999996</v>
      </c>
      <c r="Q366">
        <v>6.2</v>
      </c>
      <c r="R366">
        <v>1.2</v>
      </c>
      <c r="S366">
        <v>0</v>
      </c>
      <c r="T366">
        <v>9.4</v>
      </c>
      <c r="U366">
        <v>0</v>
      </c>
      <c r="V366">
        <v>0</v>
      </c>
      <c r="W366">
        <v>0</v>
      </c>
      <c r="X366">
        <v>0</v>
      </c>
      <c r="Y366">
        <v>0</v>
      </c>
      <c r="Z366">
        <v>0</v>
      </c>
      <c r="AA366">
        <v>0</v>
      </c>
      <c r="AB366">
        <v>0</v>
      </c>
      <c r="AC366">
        <v>0</v>
      </c>
      <c r="AD366">
        <v>0</v>
      </c>
      <c r="AE366">
        <v>15.4</v>
      </c>
      <c r="AF366">
        <v>0</v>
      </c>
      <c r="AG366">
        <v>0</v>
      </c>
      <c r="AH366">
        <v>0</v>
      </c>
      <c r="AI366">
        <v>0</v>
      </c>
      <c r="AJ366" s="5" t="s">
        <v>84</v>
      </c>
    </row>
    <row r="367" spans="5:36" x14ac:dyDescent="0.25">
      <c r="E367" s="1">
        <v>38108</v>
      </c>
      <c r="F367">
        <v>0</v>
      </c>
      <c r="G367">
        <v>0</v>
      </c>
      <c r="H367">
        <v>29.6</v>
      </c>
      <c r="I367">
        <v>0</v>
      </c>
      <c r="J367">
        <v>8.3000000000000007</v>
      </c>
      <c r="K367">
        <v>0</v>
      </c>
      <c r="L367">
        <v>6.1</v>
      </c>
      <c r="M367">
        <v>0</v>
      </c>
      <c r="N367">
        <v>0</v>
      </c>
      <c r="O367">
        <v>5.0999999999999996</v>
      </c>
      <c r="P367">
        <v>0</v>
      </c>
      <c r="Q367">
        <v>0</v>
      </c>
      <c r="R367">
        <v>0</v>
      </c>
      <c r="S367">
        <v>9.1999999999999993</v>
      </c>
      <c r="T367">
        <v>0</v>
      </c>
      <c r="U367">
        <v>0</v>
      </c>
      <c r="V367">
        <v>12.8</v>
      </c>
      <c r="W367">
        <v>0</v>
      </c>
      <c r="X367">
        <v>5.2</v>
      </c>
      <c r="Y367">
        <v>0</v>
      </c>
      <c r="Z367">
        <v>8.3000000000000007</v>
      </c>
      <c r="AA367">
        <v>0</v>
      </c>
      <c r="AB367">
        <v>0</v>
      </c>
      <c r="AC367">
        <v>23.5</v>
      </c>
      <c r="AD367">
        <v>0</v>
      </c>
      <c r="AE367">
        <v>0</v>
      </c>
      <c r="AF367">
        <v>0</v>
      </c>
      <c r="AG367">
        <v>0</v>
      </c>
      <c r="AH367">
        <v>32.299999999999997</v>
      </c>
      <c r="AI367">
        <v>0</v>
      </c>
      <c r="AJ367">
        <v>0</v>
      </c>
    </row>
    <row r="368" spans="5:36" x14ac:dyDescent="0.25">
      <c r="E368" s="1">
        <v>38139</v>
      </c>
      <c r="F368">
        <v>0</v>
      </c>
      <c r="G368">
        <v>0</v>
      </c>
      <c r="H368">
        <v>22.3</v>
      </c>
      <c r="I368">
        <v>0</v>
      </c>
      <c r="J368">
        <v>12.8</v>
      </c>
      <c r="K368">
        <v>0</v>
      </c>
      <c r="L368">
        <v>7.9</v>
      </c>
      <c r="M368">
        <v>0.5</v>
      </c>
      <c r="N368">
        <v>1.2</v>
      </c>
      <c r="O368">
        <v>0</v>
      </c>
      <c r="P368">
        <v>20.100000000000001</v>
      </c>
      <c r="Q368">
        <v>0</v>
      </c>
      <c r="R368">
        <v>0</v>
      </c>
      <c r="S368">
        <v>0</v>
      </c>
      <c r="T368">
        <v>0</v>
      </c>
      <c r="U368">
        <v>3.5</v>
      </c>
      <c r="V368">
        <v>0</v>
      </c>
      <c r="W368">
        <v>0</v>
      </c>
      <c r="X368">
        <v>0</v>
      </c>
      <c r="Y368">
        <v>2.2000000000000002</v>
      </c>
      <c r="Z368">
        <v>0</v>
      </c>
      <c r="AA368">
        <v>0</v>
      </c>
      <c r="AB368">
        <v>22.5</v>
      </c>
      <c r="AC368">
        <v>0</v>
      </c>
      <c r="AD368">
        <v>4.4000000000000004</v>
      </c>
      <c r="AE368">
        <v>0</v>
      </c>
      <c r="AF368">
        <v>0</v>
      </c>
      <c r="AG368">
        <v>0</v>
      </c>
      <c r="AH368">
        <v>0</v>
      </c>
      <c r="AI368">
        <v>0</v>
      </c>
      <c r="AJ368" s="5" t="s">
        <v>84</v>
      </c>
    </row>
    <row r="369" spans="5:36" x14ac:dyDescent="0.25">
      <c r="E369" s="1">
        <v>38169</v>
      </c>
      <c r="F369">
        <v>0</v>
      </c>
      <c r="G369">
        <v>0</v>
      </c>
      <c r="H369">
        <v>0</v>
      </c>
      <c r="I369">
        <v>0</v>
      </c>
      <c r="J369">
        <v>0</v>
      </c>
      <c r="K369">
        <v>2.5</v>
      </c>
      <c r="L369">
        <v>0</v>
      </c>
      <c r="M369">
        <v>10.1</v>
      </c>
      <c r="N369">
        <v>21.3</v>
      </c>
      <c r="O369">
        <v>0.7</v>
      </c>
      <c r="P369">
        <v>12.2</v>
      </c>
      <c r="Q369">
        <v>8.1</v>
      </c>
      <c r="R369">
        <v>2.1</v>
      </c>
      <c r="S369">
        <v>0.9</v>
      </c>
      <c r="T369">
        <v>9.5</v>
      </c>
      <c r="U369">
        <v>21.2</v>
      </c>
      <c r="V369">
        <v>19.8</v>
      </c>
      <c r="W369">
        <v>1.5</v>
      </c>
      <c r="X369">
        <v>0</v>
      </c>
      <c r="Y369">
        <v>0</v>
      </c>
      <c r="Z369">
        <v>0</v>
      </c>
      <c r="AA369">
        <v>0</v>
      </c>
      <c r="AB369">
        <v>0</v>
      </c>
      <c r="AC369">
        <v>4.3</v>
      </c>
      <c r="AD369">
        <v>0</v>
      </c>
      <c r="AE369">
        <v>0</v>
      </c>
      <c r="AF369">
        <v>0</v>
      </c>
      <c r="AG369">
        <v>0</v>
      </c>
      <c r="AH369">
        <v>0</v>
      </c>
      <c r="AI369">
        <v>0</v>
      </c>
      <c r="AJ369">
        <v>0</v>
      </c>
    </row>
    <row r="370" spans="5:36" x14ac:dyDescent="0.25">
      <c r="E370" s="1">
        <v>38200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0.2</v>
      </c>
      <c r="AH370">
        <v>0</v>
      </c>
      <c r="AI370">
        <v>0</v>
      </c>
      <c r="AJ370">
        <v>0</v>
      </c>
    </row>
    <row r="371" spans="5:36" x14ac:dyDescent="0.25">
      <c r="E371" s="1">
        <v>38231</v>
      </c>
      <c r="F371">
        <v>0</v>
      </c>
      <c r="G371">
        <v>0</v>
      </c>
      <c r="H371">
        <v>0</v>
      </c>
      <c r="I371">
        <v>0</v>
      </c>
      <c r="J371">
        <v>0</v>
      </c>
      <c r="K371">
        <v>0</v>
      </c>
      <c r="L371">
        <v>0</v>
      </c>
      <c r="M371">
        <v>0</v>
      </c>
      <c r="N371">
        <v>0</v>
      </c>
      <c r="O371">
        <v>0</v>
      </c>
      <c r="P371">
        <v>0</v>
      </c>
      <c r="Q371">
        <v>0</v>
      </c>
      <c r="R371">
        <v>0</v>
      </c>
      <c r="S371">
        <v>25.2</v>
      </c>
      <c r="T371">
        <v>14.7</v>
      </c>
      <c r="U371">
        <v>0</v>
      </c>
      <c r="V371">
        <v>0</v>
      </c>
      <c r="W371">
        <v>0</v>
      </c>
      <c r="X371">
        <v>0</v>
      </c>
      <c r="Y371">
        <v>0</v>
      </c>
      <c r="Z371">
        <v>0</v>
      </c>
      <c r="AA371">
        <v>0</v>
      </c>
      <c r="AB371">
        <v>0</v>
      </c>
      <c r="AC371">
        <v>0</v>
      </c>
      <c r="AD371">
        <v>0</v>
      </c>
      <c r="AE371">
        <v>0</v>
      </c>
      <c r="AF371">
        <v>0</v>
      </c>
      <c r="AG371">
        <v>0</v>
      </c>
      <c r="AH371">
        <v>0</v>
      </c>
      <c r="AI371">
        <v>0</v>
      </c>
      <c r="AJ371" s="5" t="s">
        <v>84</v>
      </c>
    </row>
    <row r="372" spans="5:36" x14ac:dyDescent="0.25">
      <c r="E372" s="1">
        <v>38261</v>
      </c>
      <c r="F372">
        <v>0</v>
      </c>
      <c r="G372">
        <v>0</v>
      </c>
      <c r="H372">
        <v>0</v>
      </c>
      <c r="I372">
        <v>0</v>
      </c>
      <c r="J372">
        <v>0</v>
      </c>
      <c r="K372">
        <v>0</v>
      </c>
      <c r="L372">
        <v>0</v>
      </c>
      <c r="M372">
        <v>0</v>
      </c>
      <c r="N372">
        <v>0</v>
      </c>
      <c r="O372">
        <v>25.6</v>
      </c>
      <c r="P372">
        <v>1.3</v>
      </c>
      <c r="Q372">
        <v>0</v>
      </c>
      <c r="R372">
        <v>0</v>
      </c>
      <c r="S372">
        <v>21.8</v>
      </c>
      <c r="T372">
        <v>0</v>
      </c>
      <c r="U372">
        <v>0</v>
      </c>
      <c r="V372">
        <v>22.4</v>
      </c>
      <c r="W372">
        <v>0</v>
      </c>
      <c r="X372">
        <v>17.899999999999999</v>
      </c>
      <c r="Y372">
        <v>0</v>
      </c>
      <c r="Z372">
        <v>0</v>
      </c>
      <c r="AA372">
        <v>0</v>
      </c>
      <c r="AB372">
        <v>0</v>
      </c>
      <c r="AC372">
        <v>0</v>
      </c>
      <c r="AD372">
        <v>0</v>
      </c>
      <c r="AE372">
        <v>30.2</v>
      </c>
      <c r="AF372">
        <v>0</v>
      </c>
      <c r="AG372">
        <v>0</v>
      </c>
      <c r="AH372">
        <v>0</v>
      </c>
      <c r="AI372">
        <v>0</v>
      </c>
      <c r="AJ372">
        <v>0</v>
      </c>
    </row>
    <row r="373" spans="5:36" x14ac:dyDescent="0.25">
      <c r="E373" s="1">
        <v>38292</v>
      </c>
      <c r="F373">
        <v>0</v>
      </c>
      <c r="G373">
        <v>0</v>
      </c>
      <c r="H373">
        <v>8.4</v>
      </c>
      <c r="I373">
        <v>0</v>
      </c>
      <c r="J373">
        <v>0</v>
      </c>
      <c r="K373">
        <v>0</v>
      </c>
      <c r="L373">
        <v>30.2</v>
      </c>
      <c r="M373">
        <v>0</v>
      </c>
      <c r="N373">
        <v>0</v>
      </c>
      <c r="O373">
        <v>0</v>
      </c>
      <c r="P373">
        <v>17.100000000000001</v>
      </c>
      <c r="Q373">
        <v>0</v>
      </c>
      <c r="R373">
        <v>0</v>
      </c>
      <c r="S373">
        <v>0</v>
      </c>
      <c r="T373">
        <v>0</v>
      </c>
      <c r="U373">
        <v>31.6</v>
      </c>
      <c r="V373">
        <v>0</v>
      </c>
      <c r="W373">
        <v>0</v>
      </c>
      <c r="X373">
        <v>0</v>
      </c>
      <c r="Y373">
        <v>0</v>
      </c>
      <c r="Z373">
        <v>0</v>
      </c>
      <c r="AA373">
        <v>0</v>
      </c>
      <c r="AB373">
        <v>0</v>
      </c>
      <c r="AC373">
        <v>0</v>
      </c>
      <c r="AD373">
        <v>8.4</v>
      </c>
      <c r="AE373">
        <v>16.8</v>
      </c>
      <c r="AF373">
        <v>0</v>
      </c>
      <c r="AG373">
        <v>2.5</v>
      </c>
      <c r="AH373">
        <v>13.8</v>
      </c>
      <c r="AI373">
        <v>0</v>
      </c>
      <c r="AJ373" s="5" t="s">
        <v>84</v>
      </c>
    </row>
    <row r="374" spans="5:36" x14ac:dyDescent="0.25">
      <c r="E374" s="1">
        <v>38322</v>
      </c>
      <c r="F374">
        <v>2.5</v>
      </c>
      <c r="G374">
        <v>0</v>
      </c>
      <c r="H374">
        <v>0</v>
      </c>
      <c r="I374">
        <v>0</v>
      </c>
      <c r="J374">
        <v>20.100000000000001</v>
      </c>
      <c r="K374">
        <v>47.3</v>
      </c>
      <c r="L374">
        <v>0</v>
      </c>
      <c r="M374">
        <v>15.2</v>
      </c>
      <c r="N374">
        <v>0</v>
      </c>
      <c r="O374">
        <v>0</v>
      </c>
      <c r="P374">
        <v>0</v>
      </c>
      <c r="Q374">
        <v>22.8</v>
      </c>
      <c r="R374">
        <v>0</v>
      </c>
      <c r="S374">
        <v>0</v>
      </c>
      <c r="T374">
        <v>0</v>
      </c>
      <c r="U374">
        <v>0</v>
      </c>
      <c r="V374">
        <v>35.200000000000003</v>
      </c>
      <c r="W374">
        <v>0</v>
      </c>
      <c r="X374">
        <v>0</v>
      </c>
      <c r="Y374">
        <v>8.1999999999999993</v>
      </c>
      <c r="Z374">
        <v>0.5</v>
      </c>
      <c r="AA374">
        <v>6.8</v>
      </c>
      <c r="AB374">
        <v>20.8</v>
      </c>
      <c r="AC374">
        <v>2.2999999999999998</v>
      </c>
      <c r="AD374">
        <v>21</v>
      </c>
      <c r="AE374">
        <v>7.3</v>
      </c>
      <c r="AF374">
        <v>0</v>
      </c>
      <c r="AG374">
        <v>0</v>
      </c>
      <c r="AH374">
        <v>8.6</v>
      </c>
      <c r="AI374">
        <v>0</v>
      </c>
      <c r="AJ374">
        <v>0</v>
      </c>
    </row>
    <row r="375" spans="5:36" x14ac:dyDescent="0.25">
      <c r="E375" s="3">
        <v>38353</v>
      </c>
      <c r="F375" s="2">
        <v>35.799999999999997</v>
      </c>
      <c r="G375" s="2">
        <v>29.7</v>
      </c>
      <c r="H375" s="2">
        <v>13.1</v>
      </c>
      <c r="I375" s="2">
        <v>38.299999999999997</v>
      </c>
      <c r="J375" s="2">
        <v>54.7</v>
      </c>
      <c r="K375" s="2">
        <v>0</v>
      </c>
      <c r="L375" s="2">
        <v>0</v>
      </c>
      <c r="M375" s="2">
        <v>11.2</v>
      </c>
      <c r="N375" s="2">
        <v>8.6999999999999993</v>
      </c>
      <c r="O375" s="2">
        <v>0</v>
      </c>
      <c r="P375" s="2">
        <v>0</v>
      </c>
      <c r="Q375" s="2">
        <v>9.1999999999999993</v>
      </c>
      <c r="R375" s="2">
        <v>26.4</v>
      </c>
      <c r="S375" s="2">
        <v>0.9</v>
      </c>
      <c r="T375" s="2">
        <v>26.5</v>
      </c>
      <c r="U375" s="2">
        <v>8.5</v>
      </c>
      <c r="V375" s="2">
        <v>0</v>
      </c>
      <c r="W375" s="2">
        <v>30.8</v>
      </c>
      <c r="X375" s="2">
        <v>6.2</v>
      </c>
      <c r="Y375" s="2">
        <v>8.5</v>
      </c>
      <c r="Z375" s="2">
        <v>0</v>
      </c>
      <c r="AA375" s="2">
        <v>0</v>
      </c>
      <c r="AB375" s="2">
        <v>0</v>
      </c>
      <c r="AC375" s="2">
        <v>28.2</v>
      </c>
      <c r="AD375" s="2">
        <v>28.1</v>
      </c>
      <c r="AE375" s="2">
        <v>19.7</v>
      </c>
      <c r="AF375" s="2">
        <v>2.8</v>
      </c>
      <c r="AG375" s="2">
        <v>25.7</v>
      </c>
      <c r="AH375" s="2">
        <v>0</v>
      </c>
      <c r="AI375" s="2">
        <v>7.5</v>
      </c>
      <c r="AJ375" s="2">
        <v>2.2999999999999998</v>
      </c>
    </row>
    <row r="376" spans="5:36" x14ac:dyDescent="0.25">
      <c r="E376" s="1">
        <v>38384</v>
      </c>
      <c r="F376">
        <v>0</v>
      </c>
      <c r="G376">
        <v>0</v>
      </c>
      <c r="H376">
        <v>0</v>
      </c>
      <c r="I376">
        <v>0</v>
      </c>
      <c r="J376">
        <v>0</v>
      </c>
      <c r="K376">
        <v>0</v>
      </c>
      <c r="L376">
        <v>0</v>
      </c>
      <c r="M376">
        <v>0</v>
      </c>
      <c r="N376">
        <v>0</v>
      </c>
      <c r="O376">
        <v>0</v>
      </c>
      <c r="P376">
        <v>0</v>
      </c>
      <c r="Q376">
        <v>15.1</v>
      </c>
      <c r="R376">
        <v>0</v>
      </c>
      <c r="S376">
        <v>6</v>
      </c>
      <c r="T376">
        <v>0</v>
      </c>
      <c r="U376">
        <v>5.2</v>
      </c>
      <c r="V376">
        <v>0</v>
      </c>
      <c r="W376">
        <v>0</v>
      </c>
      <c r="X376">
        <v>0</v>
      </c>
      <c r="Y376">
        <v>25.3</v>
      </c>
      <c r="Z376">
        <v>0</v>
      </c>
      <c r="AA376">
        <v>7.5</v>
      </c>
      <c r="AB376">
        <v>0</v>
      </c>
      <c r="AC376">
        <v>0</v>
      </c>
      <c r="AD376">
        <v>0</v>
      </c>
      <c r="AE376">
        <v>0</v>
      </c>
      <c r="AF376">
        <v>0</v>
      </c>
      <c r="AG376">
        <v>0</v>
      </c>
      <c r="AH376" s="54" t="s">
        <v>84</v>
      </c>
      <c r="AI376" s="54"/>
      <c r="AJ376" s="54"/>
    </row>
    <row r="377" spans="5:36" x14ac:dyDescent="0.25">
      <c r="E377" s="1">
        <v>38412</v>
      </c>
      <c r="F377">
        <v>9.3000000000000007</v>
      </c>
      <c r="G377">
        <v>0</v>
      </c>
      <c r="H377">
        <v>0</v>
      </c>
      <c r="I377">
        <v>0</v>
      </c>
      <c r="J377">
        <v>0</v>
      </c>
      <c r="K377">
        <v>0</v>
      </c>
      <c r="L377">
        <v>0</v>
      </c>
      <c r="M377">
        <v>0</v>
      </c>
      <c r="N377">
        <v>0</v>
      </c>
      <c r="O377">
        <v>0</v>
      </c>
      <c r="P377">
        <v>0</v>
      </c>
      <c r="Q377">
        <v>0</v>
      </c>
      <c r="R377">
        <v>0</v>
      </c>
      <c r="S377">
        <v>17.5</v>
      </c>
      <c r="T377">
        <v>0</v>
      </c>
      <c r="U377">
        <v>20.7</v>
      </c>
      <c r="V377">
        <v>0</v>
      </c>
      <c r="W377">
        <v>0</v>
      </c>
      <c r="X377">
        <v>0</v>
      </c>
      <c r="Y377">
        <v>0</v>
      </c>
      <c r="Z377">
        <v>0</v>
      </c>
      <c r="AA377">
        <v>0</v>
      </c>
      <c r="AB377">
        <v>20.399999999999999</v>
      </c>
      <c r="AC377">
        <v>2.8</v>
      </c>
      <c r="AD377">
        <v>2.1</v>
      </c>
      <c r="AE377">
        <v>0</v>
      </c>
      <c r="AF377">
        <v>0</v>
      </c>
      <c r="AG377">
        <v>0</v>
      </c>
      <c r="AH377">
        <v>0</v>
      </c>
      <c r="AI377">
        <v>0</v>
      </c>
      <c r="AJ377">
        <v>0</v>
      </c>
    </row>
    <row r="378" spans="5:36" x14ac:dyDescent="0.25">
      <c r="E378" s="1">
        <v>38443</v>
      </c>
      <c r="F378">
        <v>0</v>
      </c>
      <c r="G378">
        <v>0</v>
      </c>
      <c r="H378">
        <v>0</v>
      </c>
      <c r="I378">
        <v>0</v>
      </c>
      <c r="J378">
        <v>31.9</v>
      </c>
      <c r="K378">
        <v>0</v>
      </c>
      <c r="L378">
        <v>0</v>
      </c>
      <c r="M378">
        <v>0</v>
      </c>
      <c r="N378">
        <v>0</v>
      </c>
      <c r="O378">
        <v>0</v>
      </c>
      <c r="P378">
        <v>0.8</v>
      </c>
      <c r="Q378">
        <v>0</v>
      </c>
      <c r="R378">
        <v>7.2</v>
      </c>
      <c r="S378">
        <v>0</v>
      </c>
      <c r="T378">
        <v>0</v>
      </c>
      <c r="U378">
        <v>8.6999999999999993</v>
      </c>
      <c r="V378">
        <v>0</v>
      </c>
      <c r="W378">
        <v>0</v>
      </c>
      <c r="X378">
        <v>0</v>
      </c>
      <c r="Y378">
        <v>2.2000000000000002</v>
      </c>
      <c r="Z378">
        <v>0</v>
      </c>
      <c r="AA378">
        <v>0</v>
      </c>
      <c r="AB378">
        <v>0</v>
      </c>
      <c r="AC378">
        <v>0</v>
      </c>
      <c r="AD378">
        <v>0</v>
      </c>
      <c r="AE378">
        <v>0</v>
      </c>
      <c r="AF378">
        <v>0</v>
      </c>
      <c r="AG378">
        <v>0</v>
      </c>
      <c r="AH378">
        <v>0</v>
      </c>
      <c r="AI378">
        <v>5.4</v>
      </c>
      <c r="AJ378" s="5" t="s">
        <v>84</v>
      </c>
    </row>
    <row r="379" spans="5:36" x14ac:dyDescent="0.25">
      <c r="E379" s="1">
        <v>38473</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0.7</v>
      </c>
      <c r="Z379">
        <v>0</v>
      </c>
      <c r="AA379">
        <v>28.3</v>
      </c>
      <c r="AB379">
        <v>0</v>
      </c>
      <c r="AC379">
        <v>7.9</v>
      </c>
      <c r="AD379">
        <v>1.5</v>
      </c>
      <c r="AE379">
        <v>26.9</v>
      </c>
      <c r="AF379">
        <v>0.2</v>
      </c>
      <c r="AG379">
        <v>19.100000000000001</v>
      </c>
      <c r="AH379">
        <v>0</v>
      </c>
      <c r="AI379">
        <v>0</v>
      </c>
      <c r="AJ379">
        <v>26.6</v>
      </c>
    </row>
    <row r="380" spans="5:36" x14ac:dyDescent="0.25">
      <c r="E380" s="1">
        <v>38504</v>
      </c>
      <c r="F380">
        <v>0</v>
      </c>
      <c r="G380">
        <v>0</v>
      </c>
      <c r="H380">
        <v>0</v>
      </c>
      <c r="I380">
        <v>0</v>
      </c>
      <c r="J380">
        <v>0</v>
      </c>
      <c r="K380">
        <v>0</v>
      </c>
      <c r="L380">
        <v>11.3</v>
      </c>
      <c r="M380">
        <v>0</v>
      </c>
      <c r="N380">
        <v>0</v>
      </c>
      <c r="O380">
        <v>9.8000000000000007</v>
      </c>
      <c r="P380">
        <v>0</v>
      </c>
      <c r="Q380">
        <v>0</v>
      </c>
      <c r="R380">
        <v>0</v>
      </c>
      <c r="S380">
        <v>21</v>
      </c>
      <c r="T380">
        <v>0</v>
      </c>
      <c r="U380">
        <v>0</v>
      </c>
      <c r="V380">
        <v>0</v>
      </c>
      <c r="W380">
        <v>12.3</v>
      </c>
      <c r="X380">
        <v>0</v>
      </c>
      <c r="Y380">
        <v>0</v>
      </c>
      <c r="Z380">
        <v>0</v>
      </c>
      <c r="AA380">
        <v>0</v>
      </c>
      <c r="AB380">
        <v>0</v>
      </c>
      <c r="AC380">
        <v>0</v>
      </c>
      <c r="AD380">
        <v>0</v>
      </c>
      <c r="AE380">
        <v>0</v>
      </c>
      <c r="AF380">
        <v>0</v>
      </c>
      <c r="AG380">
        <v>0</v>
      </c>
      <c r="AH380">
        <v>19.5</v>
      </c>
      <c r="AI380">
        <v>2.9</v>
      </c>
      <c r="AJ380" s="5" t="s">
        <v>84</v>
      </c>
    </row>
    <row r="381" spans="5:36" x14ac:dyDescent="0.25">
      <c r="E381" s="1">
        <v>38534</v>
      </c>
      <c r="F381">
        <v>0</v>
      </c>
      <c r="G381">
        <v>0</v>
      </c>
      <c r="H381">
        <v>0</v>
      </c>
      <c r="I381">
        <v>0</v>
      </c>
      <c r="J381">
        <v>0</v>
      </c>
      <c r="K381">
        <v>2.5</v>
      </c>
      <c r="L381">
        <v>0</v>
      </c>
      <c r="M381">
        <v>0</v>
      </c>
      <c r="N381">
        <v>9</v>
      </c>
      <c r="O381">
        <v>3.9</v>
      </c>
      <c r="P381">
        <v>0</v>
      </c>
      <c r="Q381">
        <v>0</v>
      </c>
      <c r="R381">
        <v>0</v>
      </c>
      <c r="S381">
        <v>0</v>
      </c>
      <c r="T381">
        <v>0</v>
      </c>
      <c r="U381">
        <v>0</v>
      </c>
      <c r="V381">
        <v>0</v>
      </c>
      <c r="W381">
        <v>17.5</v>
      </c>
      <c r="X381">
        <v>0.7</v>
      </c>
      <c r="Y381">
        <v>0</v>
      </c>
      <c r="Z381">
        <v>12.3</v>
      </c>
      <c r="AA381">
        <v>5.9</v>
      </c>
      <c r="AB381">
        <v>0</v>
      </c>
      <c r="AC381">
        <v>35.299999999999997</v>
      </c>
      <c r="AD381">
        <v>0</v>
      </c>
      <c r="AE381">
        <v>0</v>
      </c>
      <c r="AF381">
        <v>0</v>
      </c>
      <c r="AG381">
        <v>1.3</v>
      </c>
      <c r="AH381">
        <v>0</v>
      </c>
      <c r="AI381">
        <v>0</v>
      </c>
      <c r="AJ381">
        <v>0</v>
      </c>
    </row>
    <row r="382" spans="5:36" x14ac:dyDescent="0.25">
      <c r="E382" s="1">
        <v>38565</v>
      </c>
      <c r="F382">
        <v>0</v>
      </c>
      <c r="G382">
        <v>0</v>
      </c>
      <c r="H382">
        <v>0</v>
      </c>
      <c r="I382">
        <v>0</v>
      </c>
      <c r="J382">
        <v>0</v>
      </c>
      <c r="K382">
        <v>0</v>
      </c>
      <c r="L382">
        <v>0</v>
      </c>
      <c r="M382">
        <v>0</v>
      </c>
      <c r="N382">
        <v>0</v>
      </c>
      <c r="O382">
        <v>8.5</v>
      </c>
      <c r="P382">
        <v>0</v>
      </c>
      <c r="Q382">
        <v>0</v>
      </c>
      <c r="R382">
        <v>3.4</v>
      </c>
      <c r="S382">
        <v>0</v>
      </c>
      <c r="T382">
        <v>0</v>
      </c>
      <c r="U382">
        <v>0</v>
      </c>
      <c r="V382">
        <v>0</v>
      </c>
      <c r="W382">
        <v>0</v>
      </c>
      <c r="X382">
        <v>0</v>
      </c>
      <c r="Y382">
        <v>0</v>
      </c>
      <c r="Z382">
        <v>0</v>
      </c>
      <c r="AA382">
        <v>5.6</v>
      </c>
      <c r="AB382">
        <v>0</v>
      </c>
      <c r="AC382">
        <v>0</v>
      </c>
      <c r="AD382">
        <v>0</v>
      </c>
      <c r="AE382">
        <v>9.1999999999999993</v>
      </c>
      <c r="AF382">
        <v>0</v>
      </c>
      <c r="AG382">
        <v>2.6</v>
      </c>
      <c r="AH382">
        <v>0</v>
      </c>
      <c r="AI382">
        <v>26.2</v>
      </c>
      <c r="AJ382">
        <v>0</v>
      </c>
    </row>
    <row r="383" spans="5:36" x14ac:dyDescent="0.25">
      <c r="E383" s="1">
        <v>38596</v>
      </c>
      <c r="F383">
        <v>0</v>
      </c>
      <c r="G383">
        <v>0</v>
      </c>
      <c r="H383">
        <v>0</v>
      </c>
      <c r="I383">
        <v>0</v>
      </c>
      <c r="J383">
        <v>28.6</v>
      </c>
      <c r="K383">
        <v>0</v>
      </c>
      <c r="L383">
        <v>2</v>
      </c>
      <c r="M383">
        <v>3.7</v>
      </c>
      <c r="N383">
        <v>0</v>
      </c>
      <c r="O383">
        <v>0</v>
      </c>
      <c r="P383">
        <v>0</v>
      </c>
      <c r="Q383">
        <v>11.6</v>
      </c>
      <c r="R383">
        <v>0</v>
      </c>
      <c r="S383">
        <v>0</v>
      </c>
      <c r="T383">
        <v>55.1</v>
      </c>
      <c r="U383">
        <v>2.6</v>
      </c>
      <c r="V383">
        <v>21.5</v>
      </c>
      <c r="W383">
        <v>39.299999999999997</v>
      </c>
      <c r="X383">
        <v>35.700000000000003</v>
      </c>
      <c r="Y383">
        <v>0</v>
      </c>
      <c r="Z383">
        <v>0</v>
      </c>
      <c r="AA383">
        <v>0</v>
      </c>
      <c r="AB383">
        <v>25.8</v>
      </c>
      <c r="AC383">
        <v>0</v>
      </c>
      <c r="AD383">
        <v>0</v>
      </c>
      <c r="AE383">
        <v>2.1</v>
      </c>
      <c r="AF383">
        <v>4.5999999999999996</v>
      </c>
      <c r="AG383">
        <v>3.2</v>
      </c>
      <c r="AH383">
        <v>0</v>
      </c>
      <c r="AI383">
        <v>0</v>
      </c>
      <c r="AJ383" s="5" t="s">
        <v>84</v>
      </c>
    </row>
    <row r="384" spans="5:36" x14ac:dyDescent="0.25">
      <c r="E384" s="1">
        <v>38626</v>
      </c>
      <c r="F384">
        <v>0</v>
      </c>
      <c r="G384">
        <v>2.4</v>
      </c>
      <c r="H384">
        <v>2.7</v>
      </c>
      <c r="I384">
        <v>8.6</v>
      </c>
      <c r="J384">
        <v>0</v>
      </c>
      <c r="K384">
        <v>25.2</v>
      </c>
      <c r="L384">
        <v>0</v>
      </c>
      <c r="M384">
        <v>0</v>
      </c>
      <c r="N384">
        <v>0</v>
      </c>
      <c r="O384">
        <v>0</v>
      </c>
      <c r="P384">
        <v>0</v>
      </c>
      <c r="Q384">
        <v>0</v>
      </c>
      <c r="R384">
        <v>0</v>
      </c>
      <c r="S384">
        <v>30.2</v>
      </c>
      <c r="T384">
        <v>0.5</v>
      </c>
      <c r="U384">
        <v>0</v>
      </c>
      <c r="V384">
        <v>0</v>
      </c>
      <c r="W384">
        <v>0</v>
      </c>
      <c r="X384">
        <v>0</v>
      </c>
      <c r="Y384">
        <v>0</v>
      </c>
      <c r="Z384">
        <v>0</v>
      </c>
      <c r="AA384">
        <v>13.6</v>
      </c>
      <c r="AB384">
        <v>0</v>
      </c>
      <c r="AC384">
        <v>26.5</v>
      </c>
      <c r="AD384">
        <v>8.3000000000000007</v>
      </c>
      <c r="AE384">
        <v>0</v>
      </c>
      <c r="AF384">
        <v>34.5</v>
      </c>
      <c r="AG384">
        <v>2.2999999999999998</v>
      </c>
      <c r="AH384">
        <v>18.600000000000001</v>
      </c>
      <c r="AI384">
        <v>0</v>
      </c>
      <c r="AJ384">
        <v>6.8</v>
      </c>
    </row>
    <row r="385" spans="5:36" x14ac:dyDescent="0.25">
      <c r="E385" s="1">
        <v>38657</v>
      </c>
      <c r="F385">
        <v>0</v>
      </c>
      <c r="G385">
        <v>0</v>
      </c>
      <c r="H385">
        <v>0</v>
      </c>
      <c r="I385">
        <v>0</v>
      </c>
      <c r="J385">
        <v>0</v>
      </c>
      <c r="K385">
        <v>0</v>
      </c>
      <c r="L385">
        <v>8.6</v>
      </c>
      <c r="M385">
        <v>0</v>
      </c>
      <c r="N385">
        <v>3.2</v>
      </c>
      <c r="O385">
        <v>0</v>
      </c>
      <c r="P385">
        <v>0</v>
      </c>
      <c r="Q385">
        <v>0</v>
      </c>
      <c r="R385">
        <v>0</v>
      </c>
      <c r="S385">
        <v>0</v>
      </c>
      <c r="T385">
        <v>0</v>
      </c>
      <c r="U385">
        <v>0</v>
      </c>
      <c r="V385">
        <v>0</v>
      </c>
      <c r="W385">
        <v>0</v>
      </c>
      <c r="X385">
        <v>0</v>
      </c>
      <c r="Y385">
        <v>0</v>
      </c>
      <c r="Z385">
        <v>0</v>
      </c>
      <c r="AA385">
        <v>0</v>
      </c>
      <c r="AB385">
        <v>0</v>
      </c>
      <c r="AC385">
        <v>2.1</v>
      </c>
      <c r="AD385">
        <v>11.7</v>
      </c>
      <c r="AE385">
        <v>0</v>
      </c>
      <c r="AF385">
        <v>0</v>
      </c>
      <c r="AG385">
        <v>0</v>
      </c>
      <c r="AH385">
        <v>0</v>
      </c>
      <c r="AI385">
        <v>0</v>
      </c>
      <c r="AJ385" s="5" t="s">
        <v>84</v>
      </c>
    </row>
    <row r="386" spans="5:36" x14ac:dyDescent="0.25">
      <c r="E386" s="1">
        <v>38687</v>
      </c>
      <c r="F386">
        <v>0</v>
      </c>
      <c r="G386">
        <v>0</v>
      </c>
      <c r="H386">
        <v>8.5</v>
      </c>
      <c r="I386">
        <v>0</v>
      </c>
      <c r="J386">
        <v>0</v>
      </c>
      <c r="K386">
        <v>0</v>
      </c>
      <c r="L386">
        <v>0</v>
      </c>
      <c r="M386">
        <v>9.3000000000000007</v>
      </c>
      <c r="N386">
        <v>0</v>
      </c>
      <c r="O386">
        <v>7.6</v>
      </c>
      <c r="P386">
        <v>0</v>
      </c>
      <c r="Q386">
        <v>0</v>
      </c>
      <c r="R386">
        <v>0</v>
      </c>
      <c r="S386">
        <v>0</v>
      </c>
      <c r="T386">
        <v>0</v>
      </c>
      <c r="U386">
        <v>18.7</v>
      </c>
      <c r="V386">
        <v>0</v>
      </c>
      <c r="W386">
        <v>0.4</v>
      </c>
      <c r="X386">
        <v>21.4</v>
      </c>
      <c r="Y386">
        <v>0</v>
      </c>
      <c r="Z386">
        <v>0</v>
      </c>
      <c r="AA386">
        <v>0</v>
      </c>
      <c r="AB386">
        <v>0</v>
      </c>
      <c r="AC386">
        <v>0</v>
      </c>
      <c r="AD386">
        <v>3.2</v>
      </c>
      <c r="AE386">
        <v>0</v>
      </c>
      <c r="AF386">
        <v>17.600000000000001</v>
      </c>
      <c r="AG386">
        <v>0</v>
      </c>
      <c r="AH386">
        <v>8.5</v>
      </c>
      <c r="AI386">
        <v>0</v>
      </c>
      <c r="AJ386">
        <v>0</v>
      </c>
    </row>
    <row r="387" spans="5:36" x14ac:dyDescent="0.25">
      <c r="E387" s="3">
        <v>38718</v>
      </c>
      <c r="F387" s="2">
        <v>0</v>
      </c>
      <c r="G387" s="2">
        <v>0</v>
      </c>
      <c r="H387" s="2">
        <v>19.3</v>
      </c>
      <c r="I387" s="2">
        <v>0</v>
      </c>
      <c r="J387" s="2">
        <v>21.3</v>
      </c>
      <c r="K387" s="2">
        <v>0</v>
      </c>
      <c r="L387" s="2">
        <v>0</v>
      </c>
      <c r="M387" s="2">
        <v>0</v>
      </c>
      <c r="N387" s="2">
        <v>21.3</v>
      </c>
      <c r="O387" s="2">
        <v>0</v>
      </c>
      <c r="P387" s="2">
        <v>17.8</v>
      </c>
      <c r="Q387" s="2">
        <v>0</v>
      </c>
      <c r="R387" s="2">
        <v>22.3</v>
      </c>
      <c r="S387" s="2">
        <v>19</v>
      </c>
      <c r="T387" s="2">
        <v>0</v>
      </c>
      <c r="U387" s="2">
        <v>0</v>
      </c>
      <c r="V387" s="2">
        <v>0</v>
      </c>
      <c r="W387" s="2">
        <v>0</v>
      </c>
      <c r="X387" s="2">
        <v>0</v>
      </c>
      <c r="Y387" s="2">
        <v>0</v>
      </c>
      <c r="Z387" s="2">
        <v>0</v>
      </c>
      <c r="AA387" s="2">
        <v>21.6</v>
      </c>
      <c r="AB387" s="2">
        <v>0</v>
      </c>
      <c r="AC387" s="2">
        <v>0</v>
      </c>
      <c r="AD387" s="2">
        <v>0</v>
      </c>
      <c r="AE387" s="2">
        <v>0</v>
      </c>
      <c r="AF387" s="2">
        <v>3.6</v>
      </c>
      <c r="AG387" s="2">
        <v>28.2</v>
      </c>
      <c r="AH387" s="2">
        <v>0</v>
      </c>
      <c r="AI387" s="2">
        <v>8.5</v>
      </c>
      <c r="AJ387" s="2">
        <v>0</v>
      </c>
    </row>
    <row r="388" spans="5:36" x14ac:dyDescent="0.25">
      <c r="E388" s="1">
        <v>38749</v>
      </c>
      <c r="F388">
        <v>0</v>
      </c>
      <c r="G388">
        <v>0</v>
      </c>
      <c r="H388">
        <v>0</v>
      </c>
      <c r="I388">
        <v>19.2</v>
      </c>
      <c r="J388">
        <v>0.6</v>
      </c>
      <c r="K388">
        <v>0</v>
      </c>
      <c r="L388">
        <v>18.5</v>
      </c>
      <c r="M388">
        <v>46.9</v>
      </c>
      <c r="N388">
        <v>0</v>
      </c>
      <c r="O388">
        <v>32.299999999999997</v>
      </c>
      <c r="P388">
        <v>0</v>
      </c>
      <c r="Q388">
        <v>28.1</v>
      </c>
      <c r="R388">
        <v>0</v>
      </c>
      <c r="S388">
        <v>0</v>
      </c>
      <c r="T388">
        <v>0</v>
      </c>
      <c r="U388">
        <v>0</v>
      </c>
      <c r="V388">
        <v>0</v>
      </c>
      <c r="W388">
        <v>0</v>
      </c>
      <c r="X388">
        <v>22.6</v>
      </c>
      <c r="Y388">
        <v>0</v>
      </c>
      <c r="Z388">
        <v>5.0999999999999996</v>
      </c>
      <c r="AA388">
        <v>0</v>
      </c>
      <c r="AB388">
        <v>0</v>
      </c>
      <c r="AC388">
        <v>8.3000000000000007</v>
      </c>
      <c r="AD388">
        <v>0</v>
      </c>
      <c r="AE388">
        <v>0</v>
      </c>
      <c r="AF388">
        <v>0</v>
      </c>
      <c r="AG388">
        <v>0</v>
      </c>
      <c r="AH388" s="54" t="s">
        <v>84</v>
      </c>
      <c r="AI388" s="54"/>
      <c r="AJ388" s="54"/>
    </row>
    <row r="389" spans="5:36" x14ac:dyDescent="0.25">
      <c r="E389" s="1">
        <v>38777</v>
      </c>
      <c r="F389">
        <v>0</v>
      </c>
      <c r="G389">
        <v>30.5</v>
      </c>
      <c r="H389">
        <v>0</v>
      </c>
      <c r="I389">
        <v>0</v>
      </c>
      <c r="J389">
        <v>9.4</v>
      </c>
      <c r="K389">
        <v>0</v>
      </c>
      <c r="L389">
        <v>0</v>
      </c>
      <c r="M389">
        <v>25.6</v>
      </c>
      <c r="N389">
        <v>0</v>
      </c>
      <c r="O389">
        <v>0</v>
      </c>
      <c r="P389">
        <v>31.2</v>
      </c>
      <c r="Q389">
        <v>0</v>
      </c>
      <c r="R389">
        <v>0</v>
      </c>
      <c r="S389">
        <v>0</v>
      </c>
      <c r="T389">
        <v>0</v>
      </c>
      <c r="U389">
        <v>0</v>
      </c>
      <c r="V389">
        <v>0</v>
      </c>
      <c r="W389">
        <v>25.6</v>
      </c>
      <c r="X389">
        <v>0</v>
      </c>
      <c r="Y389">
        <v>0</v>
      </c>
      <c r="Z389">
        <v>0</v>
      </c>
      <c r="AA389">
        <v>0</v>
      </c>
      <c r="AB389">
        <v>23.3</v>
      </c>
      <c r="AC389">
        <v>0</v>
      </c>
      <c r="AD389">
        <v>0</v>
      </c>
      <c r="AE389">
        <v>8.1</v>
      </c>
      <c r="AF389">
        <v>14.2</v>
      </c>
      <c r="AG389">
        <v>0.2</v>
      </c>
      <c r="AH389">
        <v>0</v>
      </c>
      <c r="AI389">
        <v>0</v>
      </c>
      <c r="AJ389">
        <v>0</v>
      </c>
    </row>
    <row r="390" spans="5:36" x14ac:dyDescent="0.25">
      <c r="E390" s="1">
        <v>38808</v>
      </c>
      <c r="F390">
        <v>0</v>
      </c>
      <c r="G390">
        <v>0</v>
      </c>
      <c r="H390">
        <v>0</v>
      </c>
      <c r="I390">
        <v>0</v>
      </c>
      <c r="J390">
        <v>0</v>
      </c>
      <c r="K390">
        <v>0</v>
      </c>
      <c r="L390">
        <v>26.3</v>
      </c>
      <c r="M390">
        <v>0</v>
      </c>
      <c r="N390">
        <v>0</v>
      </c>
      <c r="O390">
        <v>0</v>
      </c>
      <c r="P390">
        <v>0</v>
      </c>
      <c r="Q390">
        <v>0</v>
      </c>
      <c r="R390">
        <v>0</v>
      </c>
      <c r="S390">
        <v>0</v>
      </c>
      <c r="T390">
        <v>9.1999999999999993</v>
      </c>
      <c r="U390">
        <v>0</v>
      </c>
      <c r="V390">
        <v>0</v>
      </c>
      <c r="W390">
        <v>0</v>
      </c>
      <c r="X390">
        <v>0</v>
      </c>
      <c r="Y390">
        <v>0</v>
      </c>
      <c r="Z390">
        <v>0</v>
      </c>
      <c r="AA390">
        <v>0</v>
      </c>
      <c r="AB390">
        <v>0</v>
      </c>
      <c r="AC390">
        <v>0</v>
      </c>
      <c r="AD390">
        <v>0</v>
      </c>
      <c r="AE390">
        <v>0</v>
      </c>
      <c r="AF390">
        <v>0</v>
      </c>
      <c r="AG390">
        <v>0</v>
      </c>
      <c r="AH390">
        <v>0</v>
      </c>
      <c r="AI390">
        <v>0</v>
      </c>
      <c r="AJ390" s="5" t="s">
        <v>84</v>
      </c>
    </row>
    <row r="391" spans="5:36" x14ac:dyDescent="0.25">
      <c r="E391" s="1">
        <v>38838</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8.1999999999999993</v>
      </c>
      <c r="AB391">
        <v>0</v>
      </c>
      <c r="AC391">
        <v>0</v>
      </c>
      <c r="AD391">
        <v>0</v>
      </c>
      <c r="AE391">
        <v>0</v>
      </c>
      <c r="AF391">
        <v>0</v>
      </c>
      <c r="AG391">
        <v>0</v>
      </c>
      <c r="AH391">
        <v>0</v>
      </c>
      <c r="AI391">
        <v>0</v>
      </c>
      <c r="AJ391">
        <v>0</v>
      </c>
    </row>
    <row r="392" spans="5:36" x14ac:dyDescent="0.25">
      <c r="E392" s="1">
        <v>38869</v>
      </c>
      <c r="F392">
        <v>0</v>
      </c>
      <c r="G392">
        <v>0</v>
      </c>
      <c r="H392">
        <v>2.2999999999999998</v>
      </c>
      <c r="I392">
        <v>0</v>
      </c>
      <c r="J392">
        <v>0</v>
      </c>
      <c r="K392">
        <v>8.1999999999999993</v>
      </c>
      <c r="L392">
        <v>0</v>
      </c>
      <c r="M392">
        <v>0</v>
      </c>
      <c r="N392">
        <v>0</v>
      </c>
      <c r="O392">
        <v>0</v>
      </c>
      <c r="P392">
        <v>0</v>
      </c>
      <c r="Q392">
        <v>0</v>
      </c>
      <c r="R392">
        <v>0</v>
      </c>
      <c r="S392">
        <v>0</v>
      </c>
      <c r="T392">
        <v>0</v>
      </c>
      <c r="U392">
        <v>0</v>
      </c>
      <c r="V392">
        <v>0</v>
      </c>
      <c r="W392">
        <v>0</v>
      </c>
      <c r="X392">
        <v>0</v>
      </c>
      <c r="Y392">
        <v>0</v>
      </c>
      <c r="Z392">
        <v>0</v>
      </c>
      <c r="AA392">
        <v>2</v>
      </c>
      <c r="AB392">
        <v>0</v>
      </c>
      <c r="AC392">
        <v>0</v>
      </c>
      <c r="AD392">
        <v>16.3</v>
      </c>
      <c r="AE392">
        <v>0</v>
      </c>
      <c r="AF392">
        <v>0</v>
      </c>
      <c r="AG392">
        <v>0</v>
      </c>
      <c r="AH392">
        <v>0</v>
      </c>
      <c r="AI392">
        <v>0</v>
      </c>
      <c r="AJ392" s="5" t="s">
        <v>84</v>
      </c>
    </row>
    <row r="393" spans="5:36" x14ac:dyDescent="0.25">
      <c r="E393" s="1">
        <v>38899</v>
      </c>
      <c r="F393">
        <v>0</v>
      </c>
      <c r="G393">
        <v>0</v>
      </c>
      <c r="H393">
        <v>0</v>
      </c>
      <c r="I393">
        <v>3.1</v>
      </c>
      <c r="J393">
        <v>0</v>
      </c>
      <c r="K393">
        <v>0</v>
      </c>
      <c r="L393">
        <v>0</v>
      </c>
      <c r="M393">
        <v>0</v>
      </c>
      <c r="N393">
        <v>0</v>
      </c>
      <c r="O393">
        <v>20.399999999999999</v>
      </c>
      <c r="P393">
        <v>0</v>
      </c>
      <c r="Q393">
        <v>0</v>
      </c>
      <c r="R393">
        <v>0</v>
      </c>
      <c r="S393">
        <v>0</v>
      </c>
      <c r="T393">
        <v>0</v>
      </c>
      <c r="U393">
        <v>0</v>
      </c>
      <c r="V393">
        <v>0</v>
      </c>
      <c r="W393">
        <v>0</v>
      </c>
      <c r="X393">
        <v>0</v>
      </c>
      <c r="Y393">
        <v>0</v>
      </c>
      <c r="Z393">
        <v>0</v>
      </c>
      <c r="AA393">
        <v>0</v>
      </c>
      <c r="AB393">
        <v>0</v>
      </c>
      <c r="AC393">
        <v>0</v>
      </c>
      <c r="AD393">
        <v>0</v>
      </c>
      <c r="AE393">
        <v>0</v>
      </c>
      <c r="AF393">
        <v>0</v>
      </c>
      <c r="AG393">
        <v>8.1999999999999993</v>
      </c>
      <c r="AH393">
        <v>12.8</v>
      </c>
      <c r="AI393">
        <v>0</v>
      </c>
      <c r="AJ393">
        <v>0</v>
      </c>
    </row>
    <row r="394" spans="5:36" x14ac:dyDescent="0.25">
      <c r="E394" s="1">
        <v>38930</v>
      </c>
      <c r="F394">
        <v>0</v>
      </c>
      <c r="G394">
        <v>3.1</v>
      </c>
      <c r="H394">
        <v>0</v>
      </c>
      <c r="I394">
        <v>0</v>
      </c>
      <c r="J394">
        <v>0</v>
      </c>
      <c r="K394">
        <v>0</v>
      </c>
      <c r="L394">
        <v>0</v>
      </c>
      <c r="M394">
        <v>0</v>
      </c>
      <c r="N394">
        <v>0</v>
      </c>
      <c r="O394">
        <v>0</v>
      </c>
      <c r="P394">
        <v>0</v>
      </c>
      <c r="Q394">
        <v>0</v>
      </c>
      <c r="R394">
        <v>0</v>
      </c>
      <c r="S394">
        <v>0</v>
      </c>
      <c r="T394">
        <v>0</v>
      </c>
      <c r="U394">
        <v>0</v>
      </c>
      <c r="V394">
        <v>0</v>
      </c>
      <c r="W394">
        <v>0</v>
      </c>
      <c r="X394">
        <v>31.6</v>
      </c>
      <c r="Y394">
        <v>0.9</v>
      </c>
      <c r="Z394">
        <v>0</v>
      </c>
      <c r="AA394">
        <v>0</v>
      </c>
      <c r="AB394">
        <v>0</v>
      </c>
      <c r="AC394">
        <v>0</v>
      </c>
      <c r="AD394">
        <v>0</v>
      </c>
      <c r="AE394">
        <v>0</v>
      </c>
      <c r="AF394">
        <v>22.1</v>
      </c>
      <c r="AG394">
        <v>0</v>
      </c>
      <c r="AH394">
        <v>0</v>
      </c>
      <c r="AI394">
        <v>0</v>
      </c>
      <c r="AJ394">
        <v>6.8</v>
      </c>
    </row>
    <row r="395" spans="5:36" x14ac:dyDescent="0.25">
      <c r="E395" s="1">
        <v>38961</v>
      </c>
      <c r="F395">
        <v>0</v>
      </c>
      <c r="G395">
        <v>38.4</v>
      </c>
      <c r="H395">
        <v>0</v>
      </c>
      <c r="I395">
        <v>0</v>
      </c>
      <c r="J395">
        <v>0</v>
      </c>
      <c r="K395">
        <v>0</v>
      </c>
      <c r="L395">
        <v>0</v>
      </c>
      <c r="M395">
        <v>0</v>
      </c>
      <c r="N395">
        <v>0</v>
      </c>
      <c r="O395">
        <v>0</v>
      </c>
      <c r="P395">
        <v>3.2</v>
      </c>
      <c r="Q395">
        <v>0</v>
      </c>
      <c r="R395">
        <v>0</v>
      </c>
      <c r="S395">
        <v>0</v>
      </c>
      <c r="T395">
        <v>0</v>
      </c>
      <c r="U395">
        <v>0</v>
      </c>
      <c r="V395">
        <v>29.2</v>
      </c>
      <c r="W395">
        <v>0</v>
      </c>
      <c r="X395">
        <v>0</v>
      </c>
      <c r="Y395">
        <v>0</v>
      </c>
      <c r="Z395">
        <v>9.8000000000000007</v>
      </c>
      <c r="AA395">
        <v>0</v>
      </c>
      <c r="AB395">
        <v>0</v>
      </c>
      <c r="AC395">
        <v>0.9</v>
      </c>
      <c r="AD395">
        <v>0</v>
      </c>
      <c r="AE395">
        <v>0</v>
      </c>
      <c r="AF395">
        <v>0</v>
      </c>
      <c r="AG395">
        <v>0</v>
      </c>
      <c r="AH395">
        <v>6.2</v>
      </c>
      <c r="AI395">
        <v>13.7</v>
      </c>
      <c r="AJ395" s="5" t="s">
        <v>84</v>
      </c>
    </row>
    <row r="396" spans="5:36" x14ac:dyDescent="0.25">
      <c r="E396" s="1">
        <v>38991</v>
      </c>
      <c r="F396">
        <v>0.3</v>
      </c>
      <c r="G396">
        <v>12.9</v>
      </c>
      <c r="H396">
        <v>0</v>
      </c>
      <c r="I396">
        <v>0.7</v>
      </c>
      <c r="J396">
        <v>0</v>
      </c>
      <c r="K396">
        <v>0</v>
      </c>
      <c r="L396">
        <v>1.8</v>
      </c>
      <c r="M396">
        <v>0</v>
      </c>
      <c r="N396">
        <v>0</v>
      </c>
      <c r="O396">
        <v>18.3</v>
      </c>
      <c r="P396">
        <v>0</v>
      </c>
      <c r="Q396">
        <v>0</v>
      </c>
      <c r="R396">
        <v>0</v>
      </c>
      <c r="S396">
        <v>0</v>
      </c>
      <c r="T396">
        <v>0</v>
      </c>
      <c r="U396">
        <v>23.4</v>
      </c>
      <c r="V396">
        <v>0.1</v>
      </c>
      <c r="W396">
        <v>0</v>
      </c>
      <c r="X396">
        <v>8.6</v>
      </c>
      <c r="Y396">
        <v>0</v>
      </c>
      <c r="Z396">
        <v>0</v>
      </c>
      <c r="AA396">
        <v>0</v>
      </c>
      <c r="AB396">
        <v>0</v>
      </c>
      <c r="AC396">
        <v>0</v>
      </c>
      <c r="AD396">
        <v>0</v>
      </c>
      <c r="AE396">
        <v>0</v>
      </c>
      <c r="AF396">
        <v>0</v>
      </c>
      <c r="AG396">
        <v>0</v>
      </c>
      <c r="AH396">
        <v>0</v>
      </c>
      <c r="AI396">
        <v>0</v>
      </c>
      <c r="AJ396">
        <v>0</v>
      </c>
    </row>
    <row r="397" spans="5:36" x14ac:dyDescent="0.25">
      <c r="E397" s="1">
        <v>39022</v>
      </c>
      <c r="F397">
        <v>0</v>
      </c>
      <c r="G397">
        <v>0</v>
      </c>
      <c r="H397">
        <v>0</v>
      </c>
      <c r="I397">
        <v>0</v>
      </c>
      <c r="J397">
        <v>19.8</v>
      </c>
      <c r="K397">
        <v>0</v>
      </c>
      <c r="L397">
        <v>3.2</v>
      </c>
      <c r="M397">
        <v>0</v>
      </c>
      <c r="N397">
        <v>21.9</v>
      </c>
      <c r="O397">
        <v>0.2</v>
      </c>
      <c r="P397">
        <v>13.5</v>
      </c>
      <c r="Q397">
        <v>0</v>
      </c>
      <c r="R397">
        <v>0</v>
      </c>
      <c r="S397">
        <v>0</v>
      </c>
      <c r="T397">
        <v>0</v>
      </c>
      <c r="U397">
        <v>0</v>
      </c>
      <c r="V397">
        <v>11.6</v>
      </c>
      <c r="W397">
        <v>0</v>
      </c>
      <c r="X397">
        <v>0</v>
      </c>
      <c r="Y397">
        <v>0</v>
      </c>
      <c r="Z397">
        <v>29.1</v>
      </c>
      <c r="AA397">
        <v>0.8</v>
      </c>
      <c r="AB397">
        <v>17.3</v>
      </c>
      <c r="AC397">
        <v>0</v>
      </c>
      <c r="AD397">
        <v>0</v>
      </c>
      <c r="AE397">
        <v>43.5</v>
      </c>
      <c r="AF397">
        <v>31.2</v>
      </c>
      <c r="AG397">
        <v>12.3</v>
      </c>
      <c r="AH397">
        <v>15.7</v>
      </c>
      <c r="AI397">
        <v>0</v>
      </c>
      <c r="AJ397" s="5" t="s">
        <v>84</v>
      </c>
    </row>
    <row r="398" spans="5:36" x14ac:dyDescent="0.25">
      <c r="E398" s="1">
        <v>39052</v>
      </c>
      <c r="F398">
        <v>29.2</v>
      </c>
      <c r="G398">
        <v>6.7</v>
      </c>
      <c r="H398">
        <v>0</v>
      </c>
      <c r="I398">
        <v>25.4</v>
      </c>
      <c r="J398">
        <v>0</v>
      </c>
      <c r="K398">
        <v>12.9</v>
      </c>
      <c r="L398">
        <v>0</v>
      </c>
      <c r="M398">
        <v>3.5</v>
      </c>
      <c r="N398">
        <v>0</v>
      </c>
      <c r="O398">
        <v>0</v>
      </c>
      <c r="P398">
        <v>0</v>
      </c>
      <c r="Q398">
        <v>0</v>
      </c>
      <c r="R398">
        <v>0</v>
      </c>
      <c r="S398">
        <v>0</v>
      </c>
      <c r="T398">
        <v>0</v>
      </c>
      <c r="U398">
        <v>0</v>
      </c>
      <c r="V398">
        <v>0</v>
      </c>
      <c r="W398">
        <v>0</v>
      </c>
      <c r="X398">
        <v>0</v>
      </c>
      <c r="Y398">
        <v>0</v>
      </c>
      <c r="Z398">
        <v>0</v>
      </c>
      <c r="AA398">
        <v>0</v>
      </c>
      <c r="AB398">
        <v>19.3</v>
      </c>
      <c r="AC398">
        <v>0.8</v>
      </c>
      <c r="AD398">
        <v>0</v>
      </c>
      <c r="AE398">
        <v>26.5</v>
      </c>
      <c r="AF398">
        <v>0</v>
      </c>
      <c r="AG398">
        <v>3.4</v>
      </c>
      <c r="AH398">
        <v>0</v>
      </c>
      <c r="AI398">
        <v>0</v>
      </c>
      <c r="AJ398">
        <v>0</v>
      </c>
    </row>
    <row r="399" spans="5:36" x14ac:dyDescent="0.25">
      <c r="E399" s="3">
        <v>39083</v>
      </c>
      <c r="F399" s="2">
        <v>0</v>
      </c>
      <c r="G399" s="2">
        <v>5.2</v>
      </c>
      <c r="H399" s="2">
        <v>0</v>
      </c>
      <c r="I399" s="2">
        <v>0</v>
      </c>
      <c r="J399" s="2">
        <v>0</v>
      </c>
      <c r="K399" s="2">
        <v>24.6</v>
      </c>
      <c r="L399" s="2">
        <v>0</v>
      </c>
      <c r="M399" s="2">
        <v>0</v>
      </c>
      <c r="N399" s="2">
        <v>13.8</v>
      </c>
      <c r="O399" s="2">
        <v>0</v>
      </c>
      <c r="P399" s="2">
        <v>0</v>
      </c>
      <c r="Q399" s="2">
        <v>0</v>
      </c>
      <c r="R399" s="2">
        <v>0</v>
      </c>
      <c r="S399" s="2">
        <v>0</v>
      </c>
      <c r="T399" s="2">
        <v>2.1</v>
      </c>
      <c r="U399" s="2">
        <v>12.8</v>
      </c>
      <c r="V399" s="2">
        <v>0.2</v>
      </c>
      <c r="W399" s="2">
        <v>23.2</v>
      </c>
      <c r="X399" s="2">
        <v>0</v>
      </c>
      <c r="Y399" s="2">
        <v>12.1</v>
      </c>
      <c r="Z399" s="2">
        <v>30.5</v>
      </c>
      <c r="AA399" s="2">
        <v>0</v>
      </c>
      <c r="AB399" s="2">
        <v>31.7</v>
      </c>
      <c r="AC399" s="2">
        <v>0</v>
      </c>
      <c r="AD399" s="2">
        <v>8.6</v>
      </c>
      <c r="AE399" s="2">
        <v>6.8</v>
      </c>
      <c r="AF399" s="2">
        <v>0</v>
      </c>
      <c r="AG399" s="2">
        <v>11.2</v>
      </c>
      <c r="AH399" s="2">
        <v>0</v>
      </c>
      <c r="AI399" s="2">
        <v>0</v>
      </c>
      <c r="AJ399" s="2">
        <v>0</v>
      </c>
    </row>
    <row r="400" spans="5:36" x14ac:dyDescent="0.25">
      <c r="E400" s="1">
        <v>39114</v>
      </c>
      <c r="F400">
        <v>0</v>
      </c>
      <c r="G400">
        <v>0</v>
      </c>
      <c r="H400">
        <v>19.600000000000001</v>
      </c>
      <c r="I400">
        <v>0</v>
      </c>
      <c r="J400">
        <v>6.3</v>
      </c>
      <c r="K400">
        <v>0</v>
      </c>
      <c r="L400">
        <v>0</v>
      </c>
      <c r="M400">
        <v>25.8</v>
      </c>
      <c r="N400">
        <v>0</v>
      </c>
      <c r="O400">
        <v>0</v>
      </c>
      <c r="P400">
        <v>32.5</v>
      </c>
      <c r="Q400">
        <v>0</v>
      </c>
      <c r="R400">
        <v>0</v>
      </c>
      <c r="S400">
        <v>0</v>
      </c>
      <c r="T400">
        <v>0</v>
      </c>
      <c r="U400">
        <v>0</v>
      </c>
      <c r="V400">
        <v>8.1999999999999993</v>
      </c>
      <c r="W400">
        <v>0</v>
      </c>
      <c r="X400">
        <v>16.3</v>
      </c>
      <c r="Y400">
        <v>0.4</v>
      </c>
      <c r="Z400">
        <v>0</v>
      </c>
      <c r="AA400">
        <v>0</v>
      </c>
      <c r="AB400">
        <v>20.2</v>
      </c>
      <c r="AC400">
        <v>0</v>
      </c>
      <c r="AD400">
        <v>0</v>
      </c>
      <c r="AE400">
        <v>7.1</v>
      </c>
      <c r="AF400">
        <v>0</v>
      </c>
      <c r="AG400">
        <v>0</v>
      </c>
      <c r="AH400" s="54" t="s">
        <v>84</v>
      </c>
      <c r="AI400" s="54"/>
      <c r="AJ400" s="54"/>
    </row>
    <row r="401" spans="5:36" x14ac:dyDescent="0.25">
      <c r="E401" s="1">
        <v>39142</v>
      </c>
      <c r="F401">
        <v>0</v>
      </c>
      <c r="G401">
        <v>0</v>
      </c>
      <c r="H401">
        <v>0</v>
      </c>
      <c r="I401">
        <v>0</v>
      </c>
      <c r="J401">
        <v>25.8</v>
      </c>
      <c r="K401">
        <v>3.2</v>
      </c>
      <c r="L401">
        <v>0</v>
      </c>
      <c r="M401">
        <v>26.7</v>
      </c>
      <c r="N401">
        <v>0</v>
      </c>
      <c r="O401">
        <v>0</v>
      </c>
      <c r="P401">
        <v>0</v>
      </c>
      <c r="Q401">
        <v>34.4</v>
      </c>
      <c r="R401">
        <v>0</v>
      </c>
      <c r="S401">
        <v>0</v>
      </c>
      <c r="T401">
        <v>9.1999999999999993</v>
      </c>
      <c r="U401">
        <v>29.1</v>
      </c>
      <c r="V401">
        <v>0</v>
      </c>
      <c r="W401">
        <v>0</v>
      </c>
      <c r="X401">
        <v>12.3</v>
      </c>
      <c r="Y401">
        <v>0</v>
      </c>
      <c r="Z401">
        <v>0</v>
      </c>
      <c r="AA401">
        <v>0</v>
      </c>
      <c r="AB401">
        <v>0</v>
      </c>
      <c r="AC401">
        <v>27.2</v>
      </c>
      <c r="AD401">
        <v>0</v>
      </c>
      <c r="AE401">
        <v>0</v>
      </c>
      <c r="AF401">
        <v>0</v>
      </c>
      <c r="AG401">
        <v>0</v>
      </c>
      <c r="AH401">
        <v>0</v>
      </c>
      <c r="AI401">
        <v>0</v>
      </c>
      <c r="AJ401">
        <v>0</v>
      </c>
    </row>
    <row r="402" spans="5:36" x14ac:dyDescent="0.25">
      <c r="E402" s="1">
        <v>39173</v>
      </c>
      <c r="F402">
        <v>0</v>
      </c>
      <c r="G402">
        <v>0</v>
      </c>
      <c r="H402">
        <v>0</v>
      </c>
      <c r="I402">
        <v>0</v>
      </c>
      <c r="J402">
        <v>0</v>
      </c>
      <c r="K402">
        <v>0</v>
      </c>
      <c r="L402">
        <v>0</v>
      </c>
      <c r="M402">
        <v>21.4</v>
      </c>
      <c r="N402">
        <v>0</v>
      </c>
      <c r="O402">
        <v>0</v>
      </c>
      <c r="P402">
        <v>3.1</v>
      </c>
      <c r="Q402">
        <v>0</v>
      </c>
      <c r="R402">
        <v>0</v>
      </c>
      <c r="S402">
        <v>0</v>
      </c>
      <c r="T402">
        <v>0</v>
      </c>
      <c r="U402">
        <v>0</v>
      </c>
      <c r="V402">
        <v>0</v>
      </c>
      <c r="W402">
        <v>0</v>
      </c>
      <c r="X402">
        <v>0</v>
      </c>
      <c r="Y402">
        <v>0</v>
      </c>
      <c r="Z402">
        <v>0</v>
      </c>
      <c r="AA402">
        <v>0</v>
      </c>
      <c r="AB402">
        <v>2.2999999999999998</v>
      </c>
      <c r="AC402">
        <v>0</v>
      </c>
      <c r="AD402">
        <v>0</v>
      </c>
      <c r="AE402">
        <v>0</v>
      </c>
      <c r="AF402">
        <v>26.8</v>
      </c>
      <c r="AG402">
        <v>0</v>
      </c>
      <c r="AH402">
        <v>0</v>
      </c>
      <c r="AI402">
        <v>0</v>
      </c>
      <c r="AJ402" s="5" t="s">
        <v>84</v>
      </c>
    </row>
    <row r="403" spans="5:36" x14ac:dyDescent="0.25">
      <c r="E403" s="1">
        <v>39203</v>
      </c>
      <c r="F403">
        <v>0</v>
      </c>
      <c r="G403">
        <v>0</v>
      </c>
      <c r="H403">
        <v>0</v>
      </c>
      <c r="I403">
        <v>0</v>
      </c>
      <c r="J403">
        <v>0</v>
      </c>
      <c r="K403">
        <v>0</v>
      </c>
      <c r="L403">
        <v>0</v>
      </c>
      <c r="M403">
        <v>0</v>
      </c>
      <c r="N403">
        <v>21.2</v>
      </c>
      <c r="O403">
        <v>0</v>
      </c>
      <c r="P403">
        <v>0</v>
      </c>
      <c r="Q403">
        <v>0</v>
      </c>
      <c r="R403">
        <v>0</v>
      </c>
      <c r="S403">
        <v>0</v>
      </c>
      <c r="T403">
        <v>0</v>
      </c>
      <c r="U403">
        <v>0</v>
      </c>
      <c r="V403">
        <v>0</v>
      </c>
      <c r="W403">
        <v>0</v>
      </c>
      <c r="X403">
        <v>25.7</v>
      </c>
      <c r="Y403">
        <v>8.3000000000000007</v>
      </c>
      <c r="Z403">
        <v>0</v>
      </c>
      <c r="AA403">
        <v>21.8</v>
      </c>
      <c r="AB403">
        <v>0</v>
      </c>
      <c r="AC403">
        <v>0</v>
      </c>
      <c r="AD403">
        <v>0</v>
      </c>
      <c r="AE403">
        <v>0</v>
      </c>
      <c r="AF403">
        <v>0</v>
      </c>
      <c r="AG403">
        <v>0</v>
      </c>
      <c r="AH403">
        <v>0</v>
      </c>
      <c r="AI403">
        <v>0</v>
      </c>
      <c r="AJ403">
        <v>0</v>
      </c>
    </row>
    <row r="404" spans="5:36" x14ac:dyDescent="0.25">
      <c r="E404" s="1">
        <v>39234</v>
      </c>
      <c r="F404">
        <v>0</v>
      </c>
      <c r="G404">
        <v>12.6</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s="5" t="s">
        <v>84</v>
      </c>
    </row>
    <row r="405" spans="5:36" x14ac:dyDescent="0.25">
      <c r="E405" s="1">
        <v>39264</v>
      </c>
      <c r="F405">
        <v>0</v>
      </c>
      <c r="G405">
        <v>0</v>
      </c>
      <c r="H405">
        <v>0</v>
      </c>
      <c r="I405">
        <v>0</v>
      </c>
      <c r="J405">
        <v>0</v>
      </c>
      <c r="K405">
        <v>0</v>
      </c>
      <c r="L405">
        <v>0</v>
      </c>
      <c r="M405">
        <v>0</v>
      </c>
      <c r="N405">
        <v>0</v>
      </c>
      <c r="O405">
        <v>0</v>
      </c>
      <c r="P405">
        <v>0</v>
      </c>
      <c r="Q405">
        <v>0</v>
      </c>
      <c r="R405">
        <v>8.6999999999999993</v>
      </c>
      <c r="S405">
        <v>3.8</v>
      </c>
      <c r="T405">
        <v>1.2</v>
      </c>
      <c r="U405">
        <v>9.5</v>
      </c>
      <c r="V405">
        <v>21.1</v>
      </c>
      <c r="W405">
        <v>15.8</v>
      </c>
      <c r="X405">
        <v>19.399999999999999</v>
      </c>
      <c r="Y405">
        <v>0</v>
      </c>
      <c r="Z405">
        <v>0</v>
      </c>
      <c r="AA405">
        <v>0</v>
      </c>
      <c r="AB405">
        <v>29.2</v>
      </c>
      <c r="AC405">
        <v>0</v>
      </c>
      <c r="AD405">
        <v>29.7</v>
      </c>
      <c r="AE405">
        <v>0</v>
      </c>
      <c r="AF405">
        <v>0</v>
      </c>
      <c r="AG405">
        <v>0</v>
      </c>
      <c r="AH405">
        <v>0</v>
      </c>
      <c r="AI405">
        <v>0</v>
      </c>
      <c r="AJ405">
        <v>0</v>
      </c>
    </row>
    <row r="406" spans="5:36" x14ac:dyDescent="0.25">
      <c r="E406" s="1">
        <v>39295</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38.700000000000003</v>
      </c>
      <c r="AI406">
        <v>0</v>
      </c>
      <c r="AJ406">
        <v>0</v>
      </c>
    </row>
    <row r="407" spans="5:36" x14ac:dyDescent="0.25">
      <c r="E407" s="1">
        <v>39326</v>
      </c>
      <c r="F407">
        <v>0</v>
      </c>
      <c r="G407">
        <v>0</v>
      </c>
      <c r="H407">
        <v>0</v>
      </c>
      <c r="I407">
        <v>0</v>
      </c>
      <c r="J407">
        <v>0</v>
      </c>
      <c r="K407">
        <v>0</v>
      </c>
      <c r="L407">
        <v>0</v>
      </c>
      <c r="M407">
        <v>0</v>
      </c>
      <c r="N407">
        <v>0</v>
      </c>
      <c r="O407">
        <v>0</v>
      </c>
      <c r="P407">
        <v>0</v>
      </c>
      <c r="Q407">
        <v>0</v>
      </c>
      <c r="R407">
        <v>0</v>
      </c>
      <c r="S407">
        <v>0</v>
      </c>
      <c r="T407">
        <v>0</v>
      </c>
      <c r="U407">
        <v>0</v>
      </c>
      <c r="V407">
        <v>0</v>
      </c>
      <c r="W407">
        <v>0</v>
      </c>
      <c r="X407">
        <v>24.3</v>
      </c>
      <c r="Y407">
        <v>0</v>
      </c>
      <c r="Z407">
        <v>2.5</v>
      </c>
      <c r="AA407">
        <v>0</v>
      </c>
      <c r="AB407">
        <v>0</v>
      </c>
      <c r="AC407">
        <v>0</v>
      </c>
      <c r="AD407">
        <v>0</v>
      </c>
      <c r="AE407">
        <v>0</v>
      </c>
      <c r="AF407">
        <v>0</v>
      </c>
      <c r="AG407">
        <v>0</v>
      </c>
      <c r="AH407">
        <v>21.8</v>
      </c>
      <c r="AI407">
        <v>0</v>
      </c>
      <c r="AJ407" s="5" t="s">
        <v>84</v>
      </c>
    </row>
    <row r="408" spans="5:36" x14ac:dyDescent="0.25">
      <c r="E408" s="1">
        <v>39356</v>
      </c>
      <c r="F408">
        <v>0</v>
      </c>
      <c r="G408">
        <v>0</v>
      </c>
      <c r="H408">
        <v>0</v>
      </c>
      <c r="I408">
        <v>0</v>
      </c>
      <c r="J408">
        <v>0</v>
      </c>
      <c r="K408">
        <v>0</v>
      </c>
      <c r="L408">
        <v>0</v>
      </c>
      <c r="M408">
        <v>0</v>
      </c>
      <c r="N408">
        <v>0</v>
      </c>
      <c r="O408">
        <v>0</v>
      </c>
      <c r="P408">
        <v>0</v>
      </c>
      <c r="Q408">
        <v>0</v>
      </c>
      <c r="R408">
        <v>28.7</v>
      </c>
      <c r="S408">
        <v>0.2</v>
      </c>
      <c r="T408">
        <v>0</v>
      </c>
      <c r="U408">
        <v>18.5</v>
      </c>
      <c r="V408">
        <v>0</v>
      </c>
      <c r="W408">
        <v>3.4</v>
      </c>
      <c r="X408">
        <v>0</v>
      </c>
      <c r="Y408">
        <v>0</v>
      </c>
      <c r="Z408">
        <v>0</v>
      </c>
      <c r="AA408">
        <v>4.2</v>
      </c>
      <c r="AB408">
        <v>0</v>
      </c>
      <c r="AC408">
        <v>0</v>
      </c>
      <c r="AD408">
        <v>1.3</v>
      </c>
      <c r="AE408">
        <v>0</v>
      </c>
      <c r="AF408">
        <v>0</v>
      </c>
      <c r="AG408">
        <v>12.8</v>
      </c>
      <c r="AH408">
        <v>0</v>
      </c>
      <c r="AI408">
        <v>0</v>
      </c>
      <c r="AJ408">
        <v>0</v>
      </c>
    </row>
    <row r="409" spans="5:36" x14ac:dyDescent="0.25">
      <c r="E409" s="1">
        <v>39387</v>
      </c>
      <c r="F409">
        <v>0</v>
      </c>
      <c r="G409">
        <v>8.5</v>
      </c>
      <c r="H409">
        <v>21.6</v>
      </c>
      <c r="I409">
        <v>3.9</v>
      </c>
      <c r="J409">
        <v>10.1</v>
      </c>
      <c r="K409">
        <v>0</v>
      </c>
      <c r="L409">
        <v>0</v>
      </c>
      <c r="M409">
        <v>0</v>
      </c>
      <c r="N409">
        <v>12.5</v>
      </c>
      <c r="O409">
        <v>0</v>
      </c>
      <c r="P409">
        <v>8.1999999999999993</v>
      </c>
      <c r="Q409">
        <v>0</v>
      </c>
      <c r="R409">
        <v>0</v>
      </c>
      <c r="S409">
        <v>0</v>
      </c>
      <c r="T409">
        <v>0</v>
      </c>
      <c r="U409">
        <v>8.1999999999999993</v>
      </c>
      <c r="V409">
        <v>7.3</v>
      </c>
      <c r="W409">
        <v>0</v>
      </c>
      <c r="X409">
        <v>2.9</v>
      </c>
      <c r="Y409">
        <v>0</v>
      </c>
      <c r="Z409">
        <v>0</v>
      </c>
      <c r="AA409">
        <v>0</v>
      </c>
      <c r="AB409">
        <v>0</v>
      </c>
      <c r="AC409">
        <v>0</v>
      </c>
      <c r="AD409">
        <v>0</v>
      </c>
      <c r="AE409">
        <v>0</v>
      </c>
      <c r="AF409">
        <v>0</v>
      </c>
      <c r="AG409">
        <v>5.6</v>
      </c>
      <c r="AH409">
        <v>0</v>
      </c>
      <c r="AI409">
        <v>0</v>
      </c>
      <c r="AJ409" s="5" t="s">
        <v>84</v>
      </c>
    </row>
    <row r="410" spans="5:36" x14ac:dyDescent="0.25">
      <c r="E410" s="1">
        <v>39417</v>
      </c>
      <c r="F410">
        <v>0</v>
      </c>
      <c r="G410">
        <v>25.8</v>
      </c>
      <c r="H410">
        <v>0.7</v>
      </c>
      <c r="I410">
        <v>0</v>
      </c>
      <c r="J410">
        <v>0</v>
      </c>
      <c r="K410">
        <v>0</v>
      </c>
      <c r="L410">
        <v>0</v>
      </c>
      <c r="M410">
        <v>0</v>
      </c>
      <c r="N410">
        <v>0</v>
      </c>
      <c r="O410">
        <v>20.8</v>
      </c>
      <c r="P410">
        <v>0</v>
      </c>
      <c r="Q410">
        <v>0</v>
      </c>
      <c r="R410">
        <v>0</v>
      </c>
      <c r="S410">
        <v>0</v>
      </c>
      <c r="T410">
        <v>0</v>
      </c>
      <c r="U410">
        <v>13.4</v>
      </c>
      <c r="V410">
        <v>0</v>
      </c>
      <c r="W410">
        <v>3.8</v>
      </c>
      <c r="X410">
        <v>0</v>
      </c>
      <c r="Y410">
        <v>5.6</v>
      </c>
      <c r="Z410">
        <v>0</v>
      </c>
      <c r="AA410">
        <v>29.4</v>
      </c>
      <c r="AB410">
        <v>0</v>
      </c>
      <c r="AC410">
        <v>0</v>
      </c>
      <c r="AD410">
        <v>14.2</v>
      </c>
      <c r="AE410">
        <v>0</v>
      </c>
      <c r="AF410">
        <v>3.8</v>
      </c>
      <c r="AG410">
        <v>0.3</v>
      </c>
      <c r="AH410">
        <v>0</v>
      </c>
      <c r="AI410">
        <v>0</v>
      </c>
      <c r="AJ410">
        <v>0</v>
      </c>
    </row>
    <row r="411" spans="5:36" x14ac:dyDescent="0.25">
      <c r="E411" s="3">
        <v>39448</v>
      </c>
      <c r="F411" s="2">
        <v>0</v>
      </c>
      <c r="G411" s="2">
        <v>37.9</v>
      </c>
      <c r="H411" s="2">
        <v>0</v>
      </c>
      <c r="I411" s="2">
        <v>0</v>
      </c>
      <c r="J411" s="2">
        <v>0</v>
      </c>
      <c r="K411" s="2">
        <v>0</v>
      </c>
      <c r="L411" s="2">
        <v>0</v>
      </c>
      <c r="M411" s="2">
        <v>19.8</v>
      </c>
      <c r="N411" s="2">
        <v>0</v>
      </c>
      <c r="O411" s="2">
        <v>0</v>
      </c>
      <c r="P411" s="2">
        <v>12.3</v>
      </c>
      <c r="Q411" s="2">
        <v>0</v>
      </c>
      <c r="R411" s="2">
        <v>36.9</v>
      </c>
      <c r="S411" s="2">
        <v>0</v>
      </c>
      <c r="T411" s="2">
        <v>0</v>
      </c>
      <c r="U411" s="2">
        <v>2.9</v>
      </c>
      <c r="V411" s="2">
        <v>0.4</v>
      </c>
      <c r="W411" s="2">
        <v>0</v>
      </c>
      <c r="X411" s="2">
        <v>0</v>
      </c>
      <c r="Y411" s="2">
        <v>1.2</v>
      </c>
      <c r="Z411" s="2">
        <v>12.8</v>
      </c>
      <c r="AA411" s="2">
        <v>2.5</v>
      </c>
      <c r="AB411" s="2">
        <v>0</v>
      </c>
      <c r="AC411" s="2">
        <v>0</v>
      </c>
      <c r="AD411" s="2">
        <v>29.6</v>
      </c>
      <c r="AE411" s="2">
        <v>7.2</v>
      </c>
      <c r="AF411" s="2">
        <v>0</v>
      </c>
      <c r="AG411" s="2">
        <v>23.8</v>
      </c>
      <c r="AH411" s="2">
        <v>0</v>
      </c>
      <c r="AI411" s="2">
        <v>26.6</v>
      </c>
      <c r="AJ411" s="2">
        <v>0</v>
      </c>
    </row>
    <row r="412" spans="5:36" x14ac:dyDescent="0.25">
      <c r="E412" s="1">
        <v>39479</v>
      </c>
      <c r="F412">
        <v>0</v>
      </c>
      <c r="G412">
        <v>3.2</v>
      </c>
      <c r="H412">
        <v>0</v>
      </c>
      <c r="I412">
        <v>0</v>
      </c>
      <c r="J412">
        <v>8.9</v>
      </c>
      <c r="K412">
        <v>2.2999999999999998</v>
      </c>
      <c r="L412">
        <v>29.7</v>
      </c>
      <c r="M412">
        <v>8.1999999999999993</v>
      </c>
      <c r="N412">
        <v>0</v>
      </c>
      <c r="O412">
        <v>0</v>
      </c>
      <c r="P412">
        <v>26.5</v>
      </c>
      <c r="Q412">
        <v>0</v>
      </c>
      <c r="R412">
        <v>0</v>
      </c>
      <c r="S412">
        <v>0</v>
      </c>
      <c r="T412">
        <v>0</v>
      </c>
      <c r="U412">
        <v>0</v>
      </c>
      <c r="V412">
        <v>0.7</v>
      </c>
      <c r="W412">
        <v>18.2</v>
      </c>
      <c r="X412">
        <v>0</v>
      </c>
      <c r="Y412">
        <v>23.5</v>
      </c>
      <c r="Z412">
        <v>0</v>
      </c>
      <c r="AA412">
        <v>0</v>
      </c>
      <c r="AB412">
        <v>0</v>
      </c>
      <c r="AC412">
        <v>0</v>
      </c>
      <c r="AD412">
        <v>28.4</v>
      </c>
      <c r="AE412">
        <v>0.9</v>
      </c>
      <c r="AF412">
        <v>0</v>
      </c>
      <c r="AG412">
        <v>26.2</v>
      </c>
      <c r="AH412">
        <v>0</v>
      </c>
      <c r="AI412" s="54" t="s">
        <v>84</v>
      </c>
      <c r="AJ412" s="54"/>
    </row>
    <row r="413" spans="5:36" x14ac:dyDescent="0.25">
      <c r="E413" s="1">
        <v>39508</v>
      </c>
      <c r="F413">
        <v>17.3</v>
      </c>
      <c r="G413">
        <v>0</v>
      </c>
      <c r="H413">
        <v>0</v>
      </c>
      <c r="I413">
        <v>0</v>
      </c>
      <c r="J413">
        <v>0</v>
      </c>
      <c r="K413">
        <v>0</v>
      </c>
      <c r="L413">
        <v>0</v>
      </c>
      <c r="M413">
        <v>0</v>
      </c>
      <c r="N413">
        <v>0</v>
      </c>
      <c r="O413">
        <v>0</v>
      </c>
      <c r="P413">
        <v>0</v>
      </c>
      <c r="Q413">
        <v>0</v>
      </c>
      <c r="R413">
        <v>29.7</v>
      </c>
      <c r="S413">
        <v>8.5</v>
      </c>
      <c r="T413">
        <v>0</v>
      </c>
      <c r="U413">
        <v>0</v>
      </c>
      <c r="V413">
        <v>0</v>
      </c>
      <c r="W413">
        <v>0</v>
      </c>
      <c r="X413">
        <v>0</v>
      </c>
      <c r="Y413">
        <v>31.2</v>
      </c>
      <c r="Z413">
        <v>0</v>
      </c>
      <c r="AA413">
        <v>0</v>
      </c>
      <c r="AB413">
        <v>26.8</v>
      </c>
      <c r="AC413">
        <v>0</v>
      </c>
      <c r="AD413">
        <v>0</v>
      </c>
      <c r="AE413">
        <v>0</v>
      </c>
      <c r="AF413">
        <v>0</v>
      </c>
      <c r="AG413">
        <v>0</v>
      </c>
      <c r="AH413">
        <v>0</v>
      </c>
      <c r="AI413">
        <v>26.4</v>
      </c>
      <c r="AJ413">
        <v>0</v>
      </c>
    </row>
    <row r="414" spans="5:36" x14ac:dyDescent="0.25">
      <c r="E414" s="1">
        <v>39539</v>
      </c>
      <c r="F414">
        <v>0</v>
      </c>
      <c r="G414">
        <v>9.3000000000000007</v>
      </c>
      <c r="H414">
        <v>0.3</v>
      </c>
      <c r="I414">
        <v>0</v>
      </c>
      <c r="J414">
        <v>0</v>
      </c>
      <c r="K414">
        <v>0</v>
      </c>
      <c r="L414">
        <v>0</v>
      </c>
      <c r="M414">
        <v>0</v>
      </c>
      <c r="N414">
        <v>0</v>
      </c>
      <c r="O414">
        <v>0</v>
      </c>
      <c r="P414">
        <v>0.4</v>
      </c>
      <c r="Q414">
        <v>27.8</v>
      </c>
      <c r="R414">
        <v>0</v>
      </c>
      <c r="S414">
        <v>20.8</v>
      </c>
      <c r="T414">
        <v>0</v>
      </c>
      <c r="U414">
        <v>0</v>
      </c>
      <c r="V414">
        <v>0</v>
      </c>
      <c r="W414">
        <v>5.8</v>
      </c>
      <c r="X414">
        <v>0</v>
      </c>
      <c r="Y414">
        <v>0</v>
      </c>
      <c r="Z414">
        <v>0</v>
      </c>
      <c r="AA414">
        <v>6.8</v>
      </c>
      <c r="AB414">
        <v>0</v>
      </c>
      <c r="AC414">
        <v>0</v>
      </c>
      <c r="AD414">
        <v>0</v>
      </c>
      <c r="AE414">
        <v>0.6</v>
      </c>
      <c r="AF414">
        <v>0</v>
      </c>
      <c r="AG414">
        <v>8.1999999999999993</v>
      </c>
      <c r="AH414">
        <v>0</v>
      </c>
      <c r="AI414">
        <v>31.5</v>
      </c>
      <c r="AJ414" s="5" t="s">
        <v>84</v>
      </c>
    </row>
    <row r="415" spans="5:36" x14ac:dyDescent="0.25">
      <c r="E415" s="1">
        <v>39569</v>
      </c>
      <c r="F415">
        <v>0</v>
      </c>
      <c r="G415">
        <v>0</v>
      </c>
      <c r="H415">
        <v>28.9</v>
      </c>
      <c r="I415">
        <v>2.6</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24.6</v>
      </c>
      <c r="AI415">
        <v>0</v>
      </c>
      <c r="AJ415">
        <v>0</v>
      </c>
    </row>
    <row r="416" spans="5:36" x14ac:dyDescent="0.25">
      <c r="E416" s="1">
        <v>39600</v>
      </c>
      <c r="F416">
        <v>0</v>
      </c>
      <c r="G416">
        <v>0</v>
      </c>
      <c r="H416">
        <v>0</v>
      </c>
      <c r="I416">
        <v>21.3</v>
      </c>
      <c r="J416">
        <v>0</v>
      </c>
      <c r="K416">
        <v>0</v>
      </c>
      <c r="L416">
        <v>0</v>
      </c>
      <c r="M416">
        <v>0</v>
      </c>
      <c r="N416">
        <v>0.7</v>
      </c>
      <c r="O416">
        <v>4.8</v>
      </c>
      <c r="P416">
        <v>0</v>
      </c>
      <c r="Q416">
        <v>8.1999999999999993</v>
      </c>
      <c r="R416">
        <v>7.5</v>
      </c>
      <c r="S416">
        <v>0.9</v>
      </c>
      <c r="T416">
        <v>0</v>
      </c>
      <c r="U416">
        <v>0</v>
      </c>
      <c r="V416">
        <v>0</v>
      </c>
      <c r="W416">
        <v>0</v>
      </c>
      <c r="X416">
        <v>0</v>
      </c>
      <c r="Y416">
        <v>0</v>
      </c>
      <c r="Z416">
        <v>14.8</v>
      </c>
      <c r="AA416">
        <v>0</v>
      </c>
      <c r="AB416">
        <v>0</v>
      </c>
      <c r="AC416">
        <v>0</v>
      </c>
      <c r="AD416">
        <v>0</v>
      </c>
      <c r="AE416">
        <v>0</v>
      </c>
      <c r="AF416">
        <v>0</v>
      </c>
      <c r="AG416">
        <v>0</v>
      </c>
      <c r="AH416">
        <v>0</v>
      </c>
      <c r="AI416">
        <v>0</v>
      </c>
      <c r="AJ416" s="5" t="s">
        <v>84</v>
      </c>
    </row>
    <row r="417" spans="5:36" x14ac:dyDescent="0.25">
      <c r="E417" s="1">
        <v>39630</v>
      </c>
      <c r="F417">
        <v>0</v>
      </c>
      <c r="G417">
        <v>0</v>
      </c>
      <c r="H417">
        <v>0</v>
      </c>
      <c r="I417">
        <v>5.4</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41.4</v>
      </c>
      <c r="AD417">
        <v>0</v>
      </c>
      <c r="AE417">
        <v>0</v>
      </c>
      <c r="AF417">
        <v>0</v>
      </c>
      <c r="AG417">
        <v>0</v>
      </c>
      <c r="AH417">
        <v>0</v>
      </c>
      <c r="AI417">
        <v>0</v>
      </c>
      <c r="AJ417">
        <v>0</v>
      </c>
    </row>
    <row r="418" spans="5:36" x14ac:dyDescent="0.25">
      <c r="E418" s="1">
        <v>39661</v>
      </c>
      <c r="F418">
        <v>0</v>
      </c>
      <c r="G418">
        <v>0</v>
      </c>
      <c r="H418">
        <v>2.8</v>
      </c>
      <c r="I418">
        <v>1.5</v>
      </c>
      <c r="J418">
        <v>9.8000000000000007</v>
      </c>
      <c r="K418">
        <v>0</v>
      </c>
      <c r="L418">
        <v>7.4</v>
      </c>
      <c r="M418">
        <v>36.9</v>
      </c>
      <c r="N418">
        <v>0.8</v>
      </c>
      <c r="O418">
        <v>27.1</v>
      </c>
      <c r="P418">
        <v>0</v>
      </c>
      <c r="Q418">
        <v>0</v>
      </c>
      <c r="R418">
        <v>0</v>
      </c>
      <c r="S418">
        <v>6.2</v>
      </c>
      <c r="T418">
        <v>0</v>
      </c>
      <c r="U418">
        <v>8.3000000000000007</v>
      </c>
      <c r="V418">
        <v>0</v>
      </c>
      <c r="W418">
        <v>0</v>
      </c>
      <c r="X418">
        <v>0</v>
      </c>
      <c r="Y418">
        <v>0</v>
      </c>
      <c r="Z418">
        <v>0</v>
      </c>
      <c r="AA418">
        <v>0</v>
      </c>
      <c r="AB418">
        <v>0</v>
      </c>
      <c r="AC418">
        <v>0</v>
      </c>
      <c r="AD418">
        <v>0</v>
      </c>
      <c r="AE418">
        <v>0</v>
      </c>
      <c r="AF418">
        <v>0</v>
      </c>
      <c r="AG418">
        <v>0</v>
      </c>
      <c r="AH418">
        <v>0</v>
      </c>
      <c r="AI418">
        <v>0</v>
      </c>
      <c r="AJ418">
        <v>0</v>
      </c>
    </row>
    <row r="419" spans="5:36" x14ac:dyDescent="0.25">
      <c r="E419" s="1">
        <v>39692</v>
      </c>
      <c r="F419">
        <v>0</v>
      </c>
      <c r="G419">
        <v>0</v>
      </c>
      <c r="H419">
        <v>0</v>
      </c>
      <c r="I419">
        <v>0</v>
      </c>
      <c r="J419">
        <v>9.8000000000000007</v>
      </c>
      <c r="K419">
        <v>0</v>
      </c>
      <c r="L419">
        <v>0</v>
      </c>
      <c r="M419">
        <v>0</v>
      </c>
      <c r="N419">
        <v>0</v>
      </c>
      <c r="O419">
        <v>0</v>
      </c>
      <c r="P419">
        <v>0</v>
      </c>
      <c r="Q419">
        <v>0</v>
      </c>
      <c r="R419">
        <v>22.5</v>
      </c>
      <c r="S419">
        <v>6.4</v>
      </c>
      <c r="T419">
        <v>0</v>
      </c>
      <c r="U419">
        <v>0</v>
      </c>
      <c r="V419">
        <v>0</v>
      </c>
      <c r="W419">
        <v>0</v>
      </c>
      <c r="X419">
        <v>0</v>
      </c>
      <c r="Y419">
        <v>0</v>
      </c>
      <c r="Z419">
        <v>37.1</v>
      </c>
      <c r="AA419">
        <v>0.4</v>
      </c>
      <c r="AB419">
        <v>0</v>
      </c>
      <c r="AC419">
        <v>0</v>
      </c>
      <c r="AD419">
        <v>0</v>
      </c>
      <c r="AE419">
        <v>0</v>
      </c>
      <c r="AF419">
        <v>0</v>
      </c>
      <c r="AG419">
        <v>0</v>
      </c>
      <c r="AH419">
        <v>0</v>
      </c>
      <c r="AI419">
        <v>3.2</v>
      </c>
      <c r="AJ419" s="5" t="s">
        <v>84</v>
      </c>
    </row>
    <row r="420" spans="5:36" x14ac:dyDescent="0.25">
      <c r="E420" s="1">
        <v>39722</v>
      </c>
      <c r="F420">
        <v>0</v>
      </c>
      <c r="G420">
        <v>20.9</v>
      </c>
      <c r="H420">
        <v>0</v>
      </c>
      <c r="I420">
        <v>0</v>
      </c>
      <c r="J420">
        <v>37.299999999999997</v>
      </c>
      <c r="K420">
        <v>0</v>
      </c>
      <c r="L420">
        <v>0</v>
      </c>
      <c r="M420">
        <v>0</v>
      </c>
      <c r="N420">
        <v>0</v>
      </c>
      <c r="O420">
        <v>0</v>
      </c>
      <c r="P420">
        <v>0</v>
      </c>
      <c r="Q420">
        <v>4.8</v>
      </c>
      <c r="R420">
        <v>0</v>
      </c>
      <c r="S420">
        <v>9.5</v>
      </c>
      <c r="T420">
        <v>0</v>
      </c>
      <c r="U420">
        <v>0</v>
      </c>
      <c r="V420">
        <v>29.7</v>
      </c>
      <c r="W420">
        <v>0.2</v>
      </c>
      <c r="X420">
        <v>1.8</v>
      </c>
      <c r="Y420">
        <v>0</v>
      </c>
      <c r="Z420">
        <v>16.8</v>
      </c>
      <c r="AA420">
        <v>0.9</v>
      </c>
      <c r="AB420">
        <v>0</v>
      </c>
      <c r="AC420">
        <v>2.7</v>
      </c>
      <c r="AD420">
        <v>3.5</v>
      </c>
      <c r="AE420">
        <v>0</v>
      </c>
      <c r="AF420">
        <v>9.8000000000000007</v>
      </c>
      <c r="AG420">
        <v>8.9</v>
      </c>
      <c r="AH420">
        <v>30.3</v>
      </c>
      <c r="AI420">
        <v>0</v>
      </c>
      <c r="AJ420">
        <v>0</v>
      </c>
    </row>
    <row r="421" spans="5:36" x14ac:dyDescent="0.25">
      <c r="E421" s="1">
        <v>39753</v>
      </c>
      <c r="F421">
        <v>25.3</v>
      </c>
      <c r="G421">
        <v>0.2</v>
      </c>
      <c r="H421">
        <v>17.8</v>
      </c>
      <c r="I421">
        <v>0.9</v>
      </c>
      <c r="J421">
        <v>0</v>
      </c>
      <c r="K421">
        <v>0</v>
      </c>
      <c r="L421">
        <v>46</v>
      </c>
      <c r="M421">
        <v>0</v>
      </c>
      <c r="N421">
        <v>0</v>
      </c>
      <c r="O421">
        <v>8.1999999999999993</v>
      </c>
      <c r="P421">
        <v>0</v>
      </c>
      <c r="Q421">
        <v>0</v>
      </c>
      <c r="R421">
        <v>6.1</v>
      </c>
      <c r="S421">
        <v>0</v>
      </c>
      <c r="T421">
        <v>0</v>
      </c>
      <c r="U421">
        <v>0</v>
      </c>
      <c r="V421">
        <v>0</v>
      </c>
      <c r="W421">
        <v>6.5</v>
      </c>
      <c r="X421">
        <v>0</v>
      </c>
      <c r="Y421">
        <v>0</v>
      </c>
      <c r="Z421">
        <v>0</v>
      </c>
      <c r="AA421">
        <v>0</v>
      </c>
      <c r="AB421">
        <v>0</v>
      </c>
      <c r="AC421">
        <v>0</v>
      </c>
      <c r="AD421">
        <v>4.5999999999999996</v>
      </c>
      <c r="AE421">
        <v>0</v>
      </c>
      <c r="AF421">
        <v>7.8</v>
      </c>
      <c r="AG421">
        <v>0</v>
      </c>
      <c r="AH421">
        <v>0</v>
      </c>
      <c r="AI421">
        <v>0</v>
      </c>
      <c r="AJ421" s="5" t="s">
        <v>84</v>
      </c>
    </row>
    <row r="422" spans="5:36" x14ac:dyDescent="0.25">
      <c r="E422" s="1">
        <v>39783</v>
      </c>
      <c r="F422">
        <v>0</v>
      </c>
      <c r="G422">
        <v>0</v>
      </c>
      <c r="H422">
        <v>24.7</v>
      </c>
      <c r="I422">
        <v>0.9</v>
      </c>
      <c r="J422">
        <v>0</v>
      </c>
      <c r="K422">
        <v>5.9</v>
      </c>
      <c r="L422">
        <v>0</v>
      </c>
      <c r="M422">
        <v>0</v>
      </c>
      <c r="N422">
        <v>0</v>
      </c>
      <c r="O422">
        <v>0</v>
      </c>
      <c r="P422">
        <v>0</v>
      </c>
      <c r="Q422">
        <v>15.2</v>
      </c>
      <c r="R422">
        <v>0</v>
      </c>
      <c r="S422">
        <v>0</v>
      </c>
      <c r="T422">
        <v>0</v>
      </c>
      <c r="U422">
        <v>0</v>
      </c>
      <c r="V422">
        <v>0</v>
      </c>
      <c r="W422">
        <v>8.3000000000000007</v>
      </c>
      <c r="X422">
        <v>0</v>
      </c>
      <c r="Y422">
        <v>0</v>
      </c>
      <c r="Z422">
        <v>0</v>
      </c>
      <c r="AA422">
        <v>4.2</v>
      </c>
      <c r="AB422">
        <v>0</v>
      </c>
      <c r="AC422">
        <v>0</v>
      </c>
      <c r="AD422">
        <v>21.2</v>
      </c>
      <c r="AE422">
        <v>0</v>
      </c>
      <c r="AF422">
        <v>6.8</v>
      </c>
      <c r="AG422">
        <v>0</v>
      </c>
      <c r="AH422">
        <v>0</v>
      </c>
      <c r="AI422">
        <v>0</v>
      </c>
      <c r="AJ422">
        <v>0</v>
      </c>
    </row>
    <row r="423" spans="5:36" x14ac:dyDescent="0.25">
      <c r="E423" s="3">
        <v>39814</v>
      </c>
      <c r="F423" s="2">
        <v>0</v>
      </c>
      <c r="G423" s="2">
        <v>0</v>
      </c>
      <c r="H423" s="2">
        <v>2.2000000000000002</v>
      </c>
      <c r="I423" s="2">
        <v>0</v>
      </c>
      <c r="J423" s="2">
        <v>18.2</v>
      </c>
      <c r="K423" s="2">
        <v>0</v>
      </c>
      <c r="L423" s="2">
        <v>9.6</v>
      </c>
      <c r="M423" s="2">
        <v>0</v>
      </c>
      <c r="N423" s="2">
        <v>0</v>
      </c>
      <c r="O423" s="2">
        <v>31.3</v>
      </c>
      <c r="P423" s="2">
        <v>14.8</v>
      </c>
      <c r="Q423" s="2">
        <v>0</v>
      </c>
      <c r="R423" s="2">
        <v>0</v>
      </c>
      <c r="S423" s="2">
        <v>0</v>
      </c>
      <c r="T423" s="2">
        <v>18.3</v>
      </c>
      <c r="U423" s="2">
        <v>6.2</v>
      </c>
      <c r="V423" s="2">
        <v>0</v>
      </c>
      <c r="W423" s="2">
        <v>0.8</v>
      </c>
      <c r="X423" s="2">
        <v>0</v>
      </c>
      <c r="Y423" s="2">
        <v>39.6</v>
      </c>
      <c r="Z423" s="2">
        <v>0</v>
      </c>
      <c r="AA423" s="2">
        <v>0</v>
      </c>
      <c r="AB423" s="2">
        <v>3.2</v>
      </c>
      <c r="AC423" s="2">
        <v>0</v>
      </c>
      <c r="AD423" s="2">
        <v>4.0999999999999996</v>
      </c>
      <c r="AE423" s="2">
        <v>0</v>
      </c>
      <c r="AF423" s="2">
        <v>24.5</v>
      </c>
      <c r="AG423" s="2">
        <v>0</v>
      </c>
      <c r="AH423" s="2">
        <v>0</v>
      </c>
      <c r="AI423" s="2">
        <v>0</v>
      </c>
      <c r="AJ423" s="2">
        <v>25.6</v>
      </c>
    </row>
    <row r="424" spans="5:36" x14ac:dyDescent="0.25">
      <c r="E424" s="1">
        <v>39845</v>
      </c>
      <c r="F424">
        <v>7.9</v>
      </c>
      <c r="G424">
        <v>0</v>
      </c>
      <c r="H424">
        <v>15.6</v>
      </c>
      <c r="I424">
        <v>0</v>
      </c>
      <c r="J424">
        <v>0</v>
      </c>
      <c r="K424">
        <v>0</v>
      </c>
      <c r="L424">
        <v>3.4</v>
      </c>
      <c r="M424">
        <v>0</v>
      </c>
      <c r="N424">
        <v>0</v>
      </c>
      <c r="O424">
        <v>0</v>
      </c>
      <c r="P424">
        <v>0</v>
      </c>
      <c r="Q424">
        <v>14.9</v>
      </c>
      <c r="R424">
        <v>0</v>
      </c>
      <c r="S424">
        <v>25.9</v>
      </c>
      <c r="T424">
        <v>0</v>
      </c>
      <c r="U424">
        <v>26.1</v>
      </c>
      <c r="V424">
        <v>5.6</v>
      </c>
      <c r="W424">
        <v>0</v>
      </c>
      <c r="X424">
        <v>0</v>
      </c>
      <c r="Y424">
        <v>0</v>
      </c>
      <c r="Z424">
        <v>9.4</v>
      </c>
      <c r="AA424">
        <v>0</v>
      </c>
      <c r="AB424">
        <v>32.799999999999997</v>
      </c>
      <c r="AC424">
        <v>2.8</v>
      </c>
      <c r="AD424">
        <v>19.399999999999999</v>
      </c>
      <c r="AE424">
        <v>12.1</v>
      </c>
      <c r="AF424">
        <v>2.6</v>
      </c>
      <c r="AG424">
        <v>39.200000000000003</v>
      </c>
      <c r="AH424" s="54" t="s">
        <v>84</v>
      </c>
      <c r="AI424" s="54"/>
      <c r="AJ424" s="54"/>
    </row>
    <row r="425" spans="5:36" x14ac:dyDescent="0.25">
      <c r="E425" s="1">
        <v>39873</v>
      </c>
      <c r="F425">
        <v>4.5999999999999996</v>
      </c>
      <c r="G425">
        <v>17.8</v>
      </c>
      <c r="H425">
        <v>0</v>
      </c>
      <c r="I425">
        <v>0</v>
      </c>
      <c r="J425">
        <v>0</v>
      </c>
      <c r="K425">
        <v>0</v>
      </c>
      <c r="L425">
        <v>0</v>
      </c>
      <c r="M425">
        <v>0</v>
      </c>
      <c r="N425">
        <v>0</v>
      </c>
      <c r="O425">
        <v>0</v>
      </c>
      <c r="P425">
        <v>0</v>
      </c>
      <c r="Q425">
        <v>0</v>
      </c>
      <c r="R425">
        <v>26.2</v>
      </c>
      <c r="S425">
        <v>0</v>
      </c>
      <c r="T425">
        <v>0</v>
      </c>
      <c r="U425">
        <v>0</v>
      </c>
      <c r="V425">
        <v>0</v>
      </c>
      <c r="W425">
        <v>0</v>
      </c>
      <c r="X425">
        <v>0</v>
      </c>
      <c r="Y425">
        <v>0</v>
      </c>
      <c r="Z425">
        <v>0</v>
      </c>
      <c r="AA425">
        <v>0</v>
      </c>
      <c r="AB425">
        <v>0</v>
      </c>
      <c r="AC425">
        <v>0</v>
      </c>
      <c r="AD425">
        <v>0</v>
      </c>
      <c r="AE425">
        <v>0</v>
      </c>
      <c r="AF425">
        <v>0</v>
      </c>
      <c r="AG425">
        <v>0</v>
      </c>
      <c r="AH425">
        <v>6.8</v>
      </c>
      <c r="AI425">
        <v>0</v>
      </c>
      <c r="AJ425">
        <v>0</v>
      </c>
    </row>
    <row r="426" spans="5:36" x14ac:dyDescent="0.25">
      <c r="E426" s="1">
        <v>39904</v>
      </c>
      <c r="F426">
        <v>0</v>
      </c>
      <c r="G426">
        <v>0</v>
      </c>
      <c r="H426">
        <v>0</v>
      </c>
      <c r="I426">
        <v>0</v>
      </c>
      <c r="J426">
        <v>4.0999999999999996</v>
      </c>
      <c r="K426">
        <v>0.3</v>
      </c>
      <c r="L426">
        <v>0</v>
      </c>
      <c r="M426">
        <v>0</v>
      </c>
      <c r="N426">
        <v>0</v>
      </c>
      <c r="O426">
        <v>0</v>
      </c>
      <c r="P426">
        <v>0</v>
      </c>
      <c r="Q426">
        <v>0</v>
      </c>
      <c r="R426">
        <v>0</v>
      </c>
      <c r="S426">
        <v>0.4</v>
      </c>
      <c r="T426">
        <v>1.3</v>
      </c>
      <c r="U426">
        <v>0</v>
      </c>
      <c r="V426">
        <v>0</v>
      </c>
      <c r="W426">
        <v>0</v>
      </c>
      <c r="X426">
        <v>0</v>
      </c>
      <c r="Y426">
        <v>0</v>
      </c>
      <c r="Z426">
        <v>0</v>
      </c>
      <c r="AA426">
        <v>0</v>
      </c>
      <c r="AB426">
        <v>0</v>
      </c>
      <c r="AC426">
        <v>0</v>
      </c>
      <c r="AD426">
        <v>0</v>
      </c>
      <c r="AE426">
        <v>0</v>
      </c>
      <c r="AF426">
        <v>0</v>
      </c>
      <c r="AG426">
        <v>0</v>
      </c>
      <c r="AH426">
        <v>0</v>
      </c>
      <c r="AI426">
        <v>0</v>
      </c>
      <c r="AJ426" s="5" t="s">
        <v>84</v>
      </c>
    </row>
    <row r="427" spans="5:36" x14ac:dyDescent="0.25">
      <c r="E427" s="1">
        <v>39934</v>
      </c>
      <c r="F427">
        <v>0</v>
      </c>
      <c r="G427">
        <v>0</v>
      </c>
      <c r="H427">
        <v>0</v>
      </c>
      <c r="I427">
        <v>16.2</v>
      </c>
      <c r="J427">
        <v>1.2</v>
      </c>
      <c r="K427">
        <v>2.9</v>
      </c>
      <c r="L427">
        <v>0</v>
      </c>
      <c r="M427">
        <v>0</v>
      </c>
      <c r="N427">
        <v>25.5</v>
      </c>
      <c r="O427">
        <v>0</v>
      </c>
      <c r="P427">
        <v>0</v>
      </c>
      <c r="Q427">
        <v>0</v>
      </c>
      <c r="R427">
        <v>0</v>
      </c>
      <c r="S427">
        <v>0</v>
      </c>
      <c r="T427">
        <v>0</v>
      </c>
      <c r="U427">
        <v>0</v>
      </c>
      <c r="V427">
        <v>0</v>
      </c>
      <c r="W427">
        <v>0</v>
      </c>
      <c r="X427">
        <v>0</v>
      </c>
      <c r="Y427">
        <v>0</v>
      </c>
      <c r="Z427">
        <v>0</v>
      </c>
      <c r="AA427">
        <v>0</v>
      </c>
      <c r="AB427">
        <v>0</v>
      </c>
      <c r="AC427">
        <v>0</v>
      </c>
      <c r="AD427">
        <v>0</v>
      </c>
      <c r="AE427">
        <v>9.8000000000000007</v>
      </c>
      <c r="AF427">
        <v>0.2</v>
      </c>
      <c r="AG427">
        <v>0</v>
      </c>
      <c r="AH427">
        <v>0</v>
      </c>
      <c r="AI427">
        <v>0</v>
      </c>
      <c r="AJ427">
        <v>0</v>
      </c>
    </row>
    <row r="428" spans="5:36" x14ac:dyDescent="0.25">
      <c r="E428" s="1">
        <v>39965</v>
      </c>
      <c r="F428">
        <v>0</v>
      </c>
      <c r="G428">
        <v>0</v>
      </c>
      <c r="H428">
        <v>1.4</v>
      </c>
      <c r="I428">
        <v>0</v>
      </c>
      <c r="J428">
        <v>0</v>
      </c>
      <c r="K428">
        <v>0</v>
      </c>
      <c r="L428">
        <v>0</v>
      </c>
      <c r="M428">
        <v>1.1000000000000001</v>
      </c>
      <c r="N428">
        <v>0</v>
      </c>
      <c r="O428">
        <v>13.2</v>
      </c>
      <c r="P428">
        <v>3.1</v>
      </c>
      <c r="Q428">
        <v>0</v>
      </c>
      <c r="R428">
        <v>0</v>
      </c>
      <c r="S428">
        <v>0</v>
      </c>
      <c r="T428">
        <v>0</v>
      </c>
      <c r="U428">
        <v>26.2</v>
      </c>
      <c r="V428">
        <v>0</v>
      </c>
      <c r="W428">
        <v>0</v>
      </c>
      <c r="X428">
        <v>0</v>
      </c>
      <c r="Y428">
        <v>0</v>
      </c>
      <c r="Z428">
        <v>0</v>
      </c>
      <c r="AA428">
        <v>0</v>
      </c>
      <c r="AB428">
        <v>0</v>
      </c>
      <c r="AC428">
        <v>0</v>
      </c>
      <c r="AD428">
        <v>7.6</v>
      </c>
      <c r="AE428">
        <v>18.3</v>
      </c>
      <c r="AF428">
        <v>0</v>
      </c>
      <c r="AG428">
        <v>0</v>
      </c>
      <c r="AH428">
        <v>6.5</v>
      </c>
      <c r="AI428">
        <v>13.8</v>
      </c>
      <c r="AJ428" s="5" t="s">
        <v>84</v>
      </c>
    </row>
    <row r="429" spans="5:36" x14ac:dyDescent="0.25">
      <c r="E429" s="1">
        <v>39995</v>
      </c>
      <c r="F429">
        <v>0.1</v>
      </c>
      <c r="G429">
        <v>20.399999999999999</v>
      </c>
      <c r="H429">
        <v>0</v>
      </c>
      <c r="I429">
        <v>0</v>
      </c>
      <c r="J429">
        <v>0</v>
      </c>
      <c r="K429">
        <v>7.5</v>
      </c>
      <c r="L429">
        <v>0</v>
      </c>
      <c r="M429">
        <v>0</v>
      </c>
      <c r="N429">
        <v>0</v>
      </c>
      <c r="O429">
        <v>9.1</v>
      </c>
      <c r="P429">
        <v>50.2</v>
      </c>
      <c r="Q429">
        <v>9</v>
      </c>
      <c r="R429">
        <v>0</v>
      </c>
      <c r="S429">
        <v>0</v>
      </c>
      <c r="T429">
        <v>0</v>
      </c>
      <c r="U429">
        <v>11.8</v>
      </c>
      <c r="V429">
        <v>0</v>
      </c>
      <c r="W429">
        <v>0</v>
      </c>
      <c r="X429">
        <v>0</v>
      </c>
      <c r="Y429">
        <v>0</v>
      </c>
      <c r="Z429">
        <v>0</v>
      </c>
      <c r="AA429">
        <v>0</v>
      </c>
      <c r="AB429">
        <v>39.200000000000003</v>
      </c>
      <c r="AC429">
        <v>31.2</v>
      </c>
      <c r="AD429">
        <v>0.3</v>
      </c>
      <c r="AE429">
        <v>13.8</v>
      </c>
      <c r="AF429">
        <v>33.9</v>
      </c>
      <c r="AG429">
        <v>28.3</v>
      </c>
      <c r="AH429">
        <v>3.1</v>
      </c>
      <c r="AI429">
        <v>23.1</v>
      </c>
      <c r="AJ429">
        <v>5.8</v>
      </c>
    </row>
    <row r="430" spans="5:36" x14ac:dyDescent="0.25">
      <c r="E430" s="1">
        <v>40026</v>
      </c>
      <c r="F430">
        <v>2</v>
      </c>
      <c r="G430">
        <v>0</v>
      </c>
      <c r="H430">
        <v>0</v>
      </c>
      <c r="I430">
        <v>2.1</v>
      </c>
      <c r="J430">
        <v>0</v>
      </c>
      <c r="K430">
        <v>0</v>
      </c>
      <c r="L430">
        <v>0</v>
      </c>
      <c r="M430">
        <v>0</v>
      </c>
      <c r="N430">
        <v>0</v>
      </c>
      <c r="O430">
        <v>0</v>
      </c>
      <c r="P430">
        <v>0</v>
      </c>
      <c r="Q430">
        <v>0</v>
      </c>
      <c r="R430">
        <v>0</v>
      </c>
      <c r="S430">
        <v>0</v>
      </c>
      <c r="T430">
        <v>0</v>
      </c>
      <c r="U430">
        <v>0</v>
      </c>
      <c r="V430">
        <v>8.5</v>
      </c>
      <c r="W430">
        <v>0</v>
      </c>
      <c r="X430">
        <v>25.7</v>
      </c>
      <c r="Y430">
        <v>0</v>
      </c>
      <c r="Z430">
        <v>0</v>
      </c>
      <c r="AA430">
        <v>2.8</v>
      </c>
      <c r="AB430">
        <v>13.6</v>
      </c>
      <c r="AC430">
        <v>1.5</v>
      </c>
      <c r="AD430">
        <v>0</v>
      </c>
      <c r="AE430">
        <v>0</v>
      </c>
      <c r="AF430">
        <v>2.4</v>
      </c>
      <c r="AG430">
        <v>0</v>
      </c>
      <c r="AH430">
        <v>0</v>
      </c>
      <c r="AI430">
        <v>0</v>
      </c>
      <c r="AJ430">
        <v>0</v>
      </c>
    </row>
    <row r="431" spans="5:36" x14ac:dyDescent="0.25">
      <c r="E431" s="1">
        <v>40057</v>
      </c>
      <c r="F431">
        <v>0</v>
      </c>
      <c r="G431">
        <v>0</v>
      </c>
      <c r="H431">
        <v>21.6</v>
      </c>
      <c r="I431">
        <v>4.2</v>
      </c>
      <c r="J431">
        <v>0</v>
      </c>
      <c r="K431">
        <v>18</v>
      </c>
      <c r="L431">
        <v>1.1000000000000001</v>
      </c>
      <c r="M431">
        <v>22.1</v>
      </c>
      <c r="N431">
        <v>0</v>
      </c>
      <c r="O431">
        <v>0</v>
      </c>
      <c r="P431">
        <v>0</v>
      </c>
      <c r="Q431">
        <v>16.100000000000001</v>
      </c>
      <c r="R431">
        <v>0</v>
      </c>
      <c r="S431">
        <v>23.2</v>
      </c>
      <c r="T431">
        <v>0.9</v>
      </c>
      <c r="U431">
        <v>0</v>
      </c>
      <c r="V431">
        <v>0</v>
      </c>
      <c r="W431">
        <v>29.6</v>
      </c>
      <c r="X431">
        <v>0</v>
      </c>
      <c r="Y431">
        <v>20.399999999999999</v>
      </c>
      <c r="Z431">
        <v>6.9</v>
      </c>
      <c r="AA431">
        <v>17.3</v>
      </c>
      <c r="AB431">
        <v>0</v>
      </c>
      <c r="AC431">
        <v>19.8</v>
      </c>
      <c r="AD431">
        <v>0</v>
      </c>
      <c r="AE431">
        <v>0</v>
      </c>
      <c r="AF431">
        <v>0</v>
      </c>
      <c r="AG431">
        <v>3.4</v>
      </c>
      <c r="AH431">
        <v>24.3</v>
      </c>
      <c r="AI431">
        <v>0</v>
      </c>
      <c r="AJ431" s="5" t="s">
        <v>84</v>
      </c>
    </row>
    <row r="432" spans="5:36" x14ac:dyDescent="0.25">
      <c r="E432" s="1">
        <v>40087</v>
      </c>
      <c r="F432">
        <v>0</v>
      </c>
      <c r="G432">
        <v>0</v>
      </c>
      <c r="H432">
        <v>0</v>
      </c>
      <c r="I432">
        <v>0</v>
      </c>
      <c r="J432">
        <v>0</v>
      </c>
      <c r="K432">
        <v>27.2</v>
      </c>
      <c r="L432">
        <v>0</v>
      </c>
      <c r="M432">
        <v>9.1999999999999993</v>
      </c>
      <c r="N432">
        <v>31.3</v>
      </c>
      <c r="O432">
        <v>0</v>
      </c>
      <c r="P432">
        <v>0</v>
      </c>
      <c r="Q432">
        <v>14.4</v>
      </c>
      <c r="R432">
        <v>0</v>
      </c>
      <c r="S432">
        <v>0</v>
      </c>
      <c r="T432">
        <v>25.2</v>
      </c>
      <c r="U432">
        <v>0.3</v>
      </c>
      <c r="V432">
        <v>7.4</v>
      </c>
      <c r="W432">
        <v>10.4</v>
      </c>
      <c r="X432">
        <v>15.1</v>
      </c>
      <c r="Y432">
        <v>0</v>
      </c>
      <c r="Z432">
        <v>0</v>
      </c>
      <c r="AA432">
        <v>0</v>
      </c>
      <c r="AB432">
        <v>0</v>
      </c>
      <c r="AC432">
        <v>0</v>
      </c>
      <c r="AD432">
        <v>0</v>
      </c>
      <c r="AE432">
        <v>0</v>
      </c>
      <c r="AF432">
        <v>29.2</v>
      </c>
      <c r="AG432">
        <v>0</v>
      </c>
      <c r="AH432">
        <v>0</v>
      </c>
      <c r="AI432">
        <v>0</v>
      </c>
      <c r="AJ432">
        <v>0</v>
      </c>
    </row>
    <row r="433" spans="5:36" x14ac:dyDescent="0.25">
      <c r="E433" s="1">
        <v>40118</v>
      </c>
      <c r="F433">
        <v>0</v>
      </c>
      <c r="G433">
        <v>0</v>
      </c>
      <c r="H433">
        <v>0</v>
      </c>
      <c r="I433">
        <v>0</v>
      </c>
      <c r="J433">
        <v>0</v>
      </c>
      <c r="K433">
        <v>4.4000000000000004</v>
      </c>
      <c r="L433">
        <v>0.5</v>
      </c>
      <c r="M433">
        <v>21.3</v>
      </c>
      <c r="N433">
        <v>0.3</v>
      </c>
      <c r="O433">
        <v>0</v>
      </c>
      <c r="P433">
        <v>0</v>
      </c>
      <c r="Q433">
        <v>0</v>
      </c>
      <c r="R433">
        <v>8.4</v>
      </c>
      <c r="S433">
        <v>0</v>
      </c>
      <c r="T433">
        <v>40.200000000000003</v>
      </c>
      <c r="U433">
        <v>2.2999999999999998</v>
      </c>
      <c r="V433">
        <v>0</v>
      </c>
      <c r="W433">
        <v>0</v>
      </c>
      <c r="X433">
        <v>0</v>
      </c>
      <c r="Y433">
        <v>6.3</v>
      </c>
      <c r="Z433">
        <v>0.7</v>
      </c>
      <c r="AA433">
        <v>0.6</v>
      </c>
      <c r="AB433">
        <v>32.5</v>
      </c>
      <c r="AC433">
        <v>0</v>
      </c>
      <c r="AD433">
        <v>0</v>
      </c>
      <c r="AE433">
        <v>29.8</v>
      </c>
      <c r="AF433">
        <v>0</v>
      </c>
      <c r="AG433">
        <v>26</v>
      </c>
      <c r="AH433">
        <v>2.1</v>
      </c>
      <c r="AI433">
        <v>0</v>
      </c>
      <c r="AJ433" s="5" t="s">
        <v>84</v>
      </c>
    </row>
    <row r="434" spans="5:36" x14ac:dyDescent="0.25">
      <c r="E434" s="1">
        <v>40148</v>
      </c>
      <c r="F434">
        <v>0</v>
      </c>
      <c r="G434">
        <v>1.1000000000000001</v>
      </c>
      <c r="H434">
        <v>19</v>
      </c>
      <c r="I434">
        <v>0</v>
      </c>
      <c r="J434">
        <v>0</v>
      </c>
      <c r="K434">
        <v>0</v>
      </c>
      <c r="L434">
        <v>0</v>
      </c>
      <c r="M434">
        <v>0</v>
      </c>
      <c r="N434">
        <v>0</v>
      </c>
      <c r="O434">
        <v>0</v>
      </c>
      <c r="P434">
        <v>2.6</v>
      </c>
      <c r="Q434">
        <v>29.1</v>
      </c>
      <c r="R434">
        <v>0</v>
      </c>
      <c r="S434">
        <v>0</v>
      </c>
      <c r="T434">
        <v>0</v>
      </c>
      <c r="U434">
        <v>0</v>
      </c>
      <c r="V434">
        <v>26.4</v>
      </c>
      <c r="W434">
        <v>55.3</v>
      </c>
      <c r="X434">
        <v>0</v>
      </c>
      <c r="Y434">
        <v>0</v>
      </c>
      <c r="Z434">
        <v>0</v>
      </c>
      <c r="AA434">
        <v>0</v>
      </c>
      <c r="AB434">
        <v>0</v>
      </c>
      <c r="AC434">
        <v>0</v>
      </c>
      <c r="AD434">
        <v>25.2</v>
      </c>
      <c r="AE434">
        <v>0</v>
      </c>
      <c r="AF434">
        <v>0</v>
      </c>
      <c r="AG434">
        <v>0</v>
      </c>
      <c r="AH434">
        <v>0</v>
      </c>
      <c r="AI434">
        <v>0</v>
      </c>
      <c r="AJ434">
        <v>0</v>
      </c>
    </row>
    <row r="435" spans="5:36" x14ac:dyDescent="0.25">
      <c r="E435" s="3">
        <v>40179</v>
      </c>
      <c r="F435" s="2">
        <v>0</v>
      </c>
      <c r="G435" s="2">
        <v>10.8</v>
      </c>
      <c r="H435" s="2">
        <v>12.5</v>
      </c>
      <c r="I435" s="2">
        <v>0</v>
      </c>
      <c r="J435" s="2">
        <v>0</v>
      </c>
      <c r="K435" s="2">
        <v>2.8</v>
      </c>
      <c r="L435" s="2">
        <v>0.9</v>
      </c>
      <c r="M435" s="2">
        <v>46.7</v>
      </c>
      <c r="N435" s="2">
        <v>47</v>
      </c>
      <c r="O435" s="2">
        <v>5.5</v>
      </c>
      <c r="P435" s="2">
        <v>0</v>
      </c>
      <c r="Q435" s="2">
        <v>64.8</v>
      </c>
      <c r="R435" s="2">
        <v>6.3</v>
      </c>
      <c r="S435" s="2">
        <v>9.8000000000000007</v>
      </c>
      <c r="T435" s="2">
        <v>30.8</v>
      </c>
      <c r="U435" s="2">
        <v>0</v>
      </c>
      <c r="V435" s="2">
        <v>0</v>
      </c>
      <c r="W435" s="2">
        <v>0</v>
      </c>
      <c r="X435" s="2">
        <v>0</v>
      </c>
      <c r="Y435" s="2">
        <v>34</v>
      </c>
      <c r="Z435" s="2">
        <v>0</v>
      </c>
      <c r="AA435" s="2">
        <v>59.8</v>
      </c>
      <c r="AB435" s="2">
        <v>7</v>
      </c>
      <c r="AC435" s="2">
        <v>9.6999999999999993</v>
      </c>
      <c r="AD435" s="2">
        <v>0</v>
      </c>
      <c r="AE435" s="2">
        <v>0</v>
      </c>
      <c r="AF435" s="2">
        <v>23.1</v>
      </c>
      <c r="AG435" s="2">
        <v>0</v>
      </c>
      <c r="AH435" s="2">
        <v>34.5</v>
      </c>
      <c r="AI435" s="2">
        <v>36.700000000000003</v>
      </c>
      <c r="AJ435" s="2">
        <v>4.3</v>
      </c>
    </row>
    <row r="436" spans="5:36" x14ac:dyDescent="0.25">
      <c r="E436" s="1">
        <v>40210</v>
      </c>
      <c r="F436">
        <v>43.4</v>
      </c>
      <c r="G436">
        <v>0</v>
      </c>
      <c r="H436">
        <v>0</v>
      </c>
      <c r="I436">
        <v>0</v>
      </c>
      <c r="J436">
        <v>0</v>
      </c>
      <c r="K436">
        <v>0</v>
      </c>
      <c r="L436">
        <v>26.5</v>
      </c>
      <c r="M436">
        <v>0</v>
      </c>
      <c r="N436">
        <v>2.1</v>
      </c>
      <c r="O436">
        <v>0</v>
      </c>
      <c r="P436">
        <v>0</v>
      </c>
      <c r="Q436">
        <v>35.6</v>
      </c>
      <c r="R436">
        <v>0</v>
      </c>
      <c r="S436">
        <v>0</v>
      </c>
      <c r="T436">
        <v>0</v>
      </c>
      <c r="U436">
        <v>0</v>
      </c>
      <c r="V436">
        <v>28.3</v>
      </c>
      <c r="W436">
        <v>12.2</v>
      </c>
      <c r="X436">
        <v>3.7</v>
      </c>
      <c r="Y436">
        <v>2.8</v>
      </c>
      <c r="Z436">
        <v>0</v>
      </c>
      <c r="AA436">
        <v>0</v>
      </c>
      <c r="AB436">
        <v>2.6</v>
      </c>
      <c r="AC436">
        <v>0</v>
      </c>
      <c r="AD436">
        <v>32.799999999999997</v>
      </c>
      <c r="AE436">
        <v>0</v>
      </c>
      <c r="AF436">
        <v>2.9</v>
      </c>
      <c r="AG436">
        <v>0</v>
      </c>
      <c r="AH436" s="54" t="s">
        <v>84</v>
      </c>
      <c r="AI436" s="54"/>
      <c r="AJ436" s="54"/>
    </row>
    <row r="437" spans="5:36" x14ac:dyDescent="0.25">
      <c r="E437" s="1">
        <v>40238</v>
      </c>
      <c r="F437">
        <v>0</v>
      </c>
      <c r="G437">
        <v>0</v>
      </c>
      <c r="H437">
        <v>2.2999999999999998</v>
      </c>
      <c r="I437">
        <v>0</v>
      </c>
      <c r="J437">
        <v>25.1</v>
      </c>
      <c r="K437">
        <v>0</v>
      </c>
      <c r="L437">
        <v>0</v>
      </c>
      <c r="M437">
        <v>0</v>
      </c>
      <c r="N437">
        <v>0</v>
      </c>
      <c r="O437">
        <v>0</v>
      </c>
      <c r="P437">
        <v>0</v>
      </c>
      <c r="Q437">
        <v>0</v>
      </c>
      <c r="R437">
        <v>0</v>
      </c>
      <c r="S437">
        <v>0</v>
      </c>
      <c r="T437">
        <v>44.9</v>
      </c>
      <c r="U437">
        <v>0</v>
      </c>
      <c r="V437">
        <v>0</v>
      </c>
      <c r="W437">
        <v>26.2</v>
      </c>
      <c r="X437">
        <v>0</v>
      </c>
      <c r="Y437">
        <v>2.4</v>
      </c>
      <c r="Z437">
        <v>21</v>
      </c>
      <c r="AA437">
        <v>0</v>
      </c>
      <c r="AB437">
        <v>0</v>
      </c>
      <c r="AC437">
        <v>0</v>
      </c>
      <c r="AD437">
        <v>0</v>
      </c>
      <c r="AE437">
        <v>36.700000000000003</v>
      </c>
      <c r="AF437">
        <v>0</v>
      </c>
      <c r="AG437">
        <v>0</v>
      </c>
      <c r="AH437">
        <v>17.3</v>
      </c>
      <c r="AI437">
        <v>40.4</v>
      </c>
      <c r="AJ437">
        <v>0</v>
      </c>
    </row>
    <row r="438" spans="5:36" x14ac:dyDescent="0.25">
      <c r="E438" s="1">
        <v>40269</v>
      </c>
      <c r="F438">
        <v>1.2</v>
      </c>
      <c r="G438">
        <v>0</v>
      </c>
      <c r="H438">
        <v>12.8</v>
      </c>
      <c r="I438">
        <v>21.7</v>
      </c>
      <c r="J438">
        <v>0</v>
      </c>
      <c r="K438">
        <v>0</v>
      </c>
      <c r="L438">
        <v>0</v>
      </c>
      <c r="M438">
        <v>0</v>
      </c>
      <c r="N438">
        <v>0</v>
      </c>
      <c r="O438">
        <v>2.5</v>
      </c>
      <c r="P438">
        <v>0</v>
      </c>
      <c r="Q438">
        <v>5.9</v>
      </c>
      <c r="R438">
        <v>0</v>
      </c>
      <c r="S438">
        <v>0</v>
      </c>
      <c r="T438">
        <v>0</v>
      </c>
      <c r="U438">
        <v>0</v>
      </c>
      <c r="V438">
        <v>0</v>
      </c>
      <c r="W438">
        <v>0</v>
      </c>
      <c r="X438">
        <v>0</v>
      </c>
      <c r="Y438">
        <v>23.2</v>
      </c>
      <c r="Z438">
        <v>0</v>
      </c>
      <c r="AA438">
        <v>0</v>
      </c>
      <c r="AB438">
        <v>29.5</v>
      </c>
      <c r="AC438">
        <v>28.2</v>
      </c>
      <c r="AD438">
        <v>0</v>
      </c>
      <c r="AE438">
        <v>22.6</v>
      </c>
      <c r="AF438">
        <v>0</v>
      </c>
      <c r="AG438">
        <v>0</v>
      </c>
      <c r="AH438">
        <v>0</v>
      </c>
      <c r="AI438">
        <v>0</v>
      </c>
      <c r="AJ438" s="5" t="s">
        <v>84</v>
      </c>
    </row>
    <row r="439" spans="5:36" x14ac:dyDescent="0.25">
      <c r="E439" s="1">
        <v>40299</v>
      </c>
      <c r="F439">
        <v>0</v>
      </c>
      <c r="G439">
        <v>0</v>
      </c>
      <c r="H439">
        <v>0</v>
      </c>
      <c r="I439">
        <v>0</v>
      </c>
      <c r="J439">
        <v>0</v>
      </c>
      <c r="K439">
        <v>0</v>
      </c>
      <c r="L439">
        <v>0</v>
      </c>
      <c r="M439">
        <v>0</v>
      </c>
      <c r="N439">
        <v>6.2</v>
      </c>
      <c r="O439">
        <v>23.5</v>
      </c>
      <c r="P439">
        <v>0.2</v>
      </c>
      <c r="Q439">
        <v>0</v>
      </c>
      <c r="R439">
        <v>0</v>
      </c>
      <c r="S439">
        <v>9.1</v>
      </c>
      <c r="T439">
        <v>0</v>
      </c>
      <c r="U439">
        <v>21.2</v>
      </c>
      <c r="V439">
        <v>0</v>
      </c>
      <c r="W439">
        <v>8.1</v>
      </c>
      <c r="X439">
        <v>0</v>
      </c>
      <c r="Y439">
        <v>1.3</v>
      </c>
      <c r="Z439">
        <v>0</v>
      </c>
      <c r="AA439">
        <v>0</v>
      </c>
      <c r="AB439">
        <v>0</v>
      </c>
      <c r="AC439">
        <v>0</v>
      </c>
      <c r="AD439">
        <v>6.7</v>
      </c>
      <c r="AE439">
        <v>0</v>
      </c>
      <c r="AF439">
        <v>0</v>
      </c>
      <c r="AG439">
        <v>0</v>
      </c>
      <c r="AH439">
        <v>0</v>
      </c>
      <c r="AI439">
        <v>0</v>
      </c>
      <c r="AJ439">
        <v>0</v>
      </c>
    </row>
    <row r="440" spans="5:36" x14ac:dyDescent="0.25">
      <c r="E440" s="1">
        <v>40330</v>
      </c>
      <c r="F440">
        <v>2.6</v>
      </c>
      <c r="G440">
        <v>0</v>
      </c>
      <c r="H440">
        <v>0</v>
      </c>
      <c r="I440">
        <v>0</v>
      </c>
      <c r="J440">
        <v>21.7</v>
      </c>
      <c r="K440">
        <v>1.3</v>
      </c>
      <c r="L440">
        <v>0</v>
      </c>
      <c r="M440">
        <v>0</v>
      </c>
      <c r="N440">
        <v>0</v>
      </c>
      <c r="O440">
        <v>0</v>
      </c>
      <c r="P440">
        <v>0</v>
      </c>
      <c r="Q440">
        <v>0</v>
      </c>
      <c r="R440">
        <v>0</v>
      </c>
      <c r="S440">
        <v>0</v>
      </c>
      <c r="T440">
        <v>0.3</v>
      </c>
      <c r="U440">
        <v>0</v>
      </c>
      <c r="V440">
        <v>0</v>
      </c>
      <c r="W440">
        <v>0</v>
      </c>
      <c r="X440">
        <v>0</v>
      </c>
      <c r="Y440">
        <v>1.7</v>
      </c>
      <c r="Z440">
        <v>0.8</v>
      </c>
      <c r="AA440">
        <v>9.1999999999999993</v>
      </c>
      <c r="AB440">
        <v>0</v>
      </c>
      <c r="AC440">
        <v>0</v>
      </c>
      <c r="AD440">
        <v>0</v>
      </c>
      <c r="AE440">
        <v>0</v>
      </c>
      <c r="AF440">
        <v>0</v>
      </c>
      <c r="AG440">
        <v>0</v>
      </c>
      <c r="AH440">
        <v>0</v>
      </c>
      <c r="AI440">
        <v>0</v>
      </c>
      <c r="AJ440" s="5" t="s">
        <v>84</v>
      </c>
    </row>
    <row r="441" spans="5:36" x14ac:dyDescent="0.25">
      <c r="E441" s="1">
        <v>40360</v>
      </c>
      <c r="F441">
        <v>0</v>
      </c>
      <c r="G441">
        <v>0</v>
      </c>
      <c r="H441">
        <v>0</v>
      </c>
      <c r="I441">
        <v>0</v>
      </c>
      <c r="J441">
        <v>0</v>
      </c>
      <c r="K441">
        <v>0</v>
      </c>
      <c r="L441">
        <v>0</v>
      </c>
      <c r="M441">
        <v>0</v>
      </c>
      <c r="N441">
        <v>0</v>
      </c>
      <c r="O441">
        <v>0</v>
      </c>
      <c r="P441">
        <v>0</v>
      </c>
      <c r="Q441">
        <v>0</v>
      </c>
      <c r="R441">
        <v>5.0999999999999996</v>
      </c>
      <c r="S441">
        <v>0.2</v>
      </c>
      <c r="T441">
        <v>5.5</v>
      </c>
      <c r="U441">
        <v>28.2</v>
      </c>
      <c r="V441">
        <v>1.8</v>
      </c>
      <c r="W441">
        <v>0</v>
      </c>
      <c r="X441">
        <v>0</v>
      </c>
      <c r="Y441">
        <v>0.9</v>
      </c>
      <c r="Z441">
        <v>0</v>
      </c>
      <c r="AA441">
        <v>0</v>
      </c>
      <c r="AB441">
        <v>0</v>
      </c>
      <c r="AC441">
        <v>0</v>
      </c>
      <c r="AD441">
        <v>0</v>
      </c>
      <c r="AE441">
        <v>0</v>
      </c>
      <c r="AF441">
        <v>0</v>
      </c>
      <c r="AG441">
        <v>0</v>
      </c>
      <c r="AH441">
        <v>0</v>
      </c>
      <c r="AI441">
        <v>0</v>
      </c>
      <c r="AJ441">
        <v>0</v>
      </c>
    </row>
    <row r="442" spans="5:36" x14ac:dyDescent="0.25">
      <c r="E442" s="1">
        <v>40391</v>
      </c>
      <c r="F442">
        <v>0</v>
      </c>
      <c r="G442">
        <v>11.8</v>
      </c>
      <c r="H442">
        <v>10.4</v>
      </c>
      <c r="I442">
        <v>7.1</v>
      </c>
      <c r="J442">
        <v>4.2</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row>
    <row r="443" spans="5:36" x14ac:dyDescent="0.25">
      <c r="E443" s="1">
        <v>40422</v>
      </c>
      <c r="F443">
        <v>0</v>
      </c>
      <c r="G443">
        <v>0</v>
      </c>
      <c r="H443">
        <v>0</v>
      </c>
      <c r="I443">
        <v>0</v>
      </c>
      <c r="J443">
        <v>0</v>
      </c>
      <c r="K443">
        <v>0</v>
      </c>
      <c r="L443">
        <v>6.3</v>
      </c>
      <c r="M443">
        <v>0</v>
      </c>
      <c r="N443">
        <v>0.1</v>
      </c>
      <c r="O443">
        <v>0</v>
      </c>
      <c r="P443">
        <v>0</v>
      </c>
      <c r="Q443">
        <v>0</v>
      </c>
      <c r="R443">
        <v>0</v>
      </c>
      <c r="S443">
        <v>0</v>
      </c>
      <c r="T443">
        <v>0</v>
      </c>
      <c r="U443">
        <v>0.3</v>
      </c>
      <c r="V443">
        <v>0</v>
      </c>
      <c r="W443">
        <v>1.9</v>
      </c>
      <c r="X443">
        <v>0</v>
      </c>
      <c r="Y443">
        <v>5.3</v>
      </c>
      <c r="Z443">
        <v>0</v>
      </c>
      <c r="AA443">
        <v>0</v>
      </c>
      <c r="AB443">
        <v>0</v>
      </c>
      <c r="AC443">
        <v>0</v>
      </c>
      <c r="AD443">
        <v>0</v>
      </c>
      <c r="AE443">
        <v>0</v>
      </c>
      <c r="AF443">
        <v>5.5</v>
      </c>
      <c r="AG443">
        <v>5.7</v>
      </c>
      <c r="AH443">
        <v>0</v>
      </c>
      <c r="AI443">
        <v>2.2000000000000002</v>
      </c>
      <c r="AJ443" s="5" t="s">
        <v>84</v>
      </c>
    </row>
    <row r="444" spans="5:36" x14ac:dyDescent="0.25">
      <c r="E444" s="1">
        <v>40452</v>
      </c>
      <c r="F444">
        <v>0</v>
      </c>
      <c r="G444">
        <v>34.6</v>
      </c>
      <c r="H444">
        <v>16.5</v>
      </c>
      <c r="I444">
        <v>5.3</v>
      </c>
      <c r="J444">
        <v>0</v>
      </c>
      <c r="K444">
        <v>0</v>
      </c>
      <c r="L444">
        <v>0</v>
      </c>
      <c r="M444">
        <v>0</v>
      </c>
      <c r="N444">
        <v>0</v>
      </c>
      <c r="O444">
        <v>0</v>
      </c>
      <c r="P444">
        <v>0</v>
      </c>
      <c r="Q444">
        <v>3</v>
      </c>
      <c r="R444">
        <v>0</v>
      </c>
      <c r="S444">
        <v>1.9</v>
      </c>
      <c r="T444">
        <v>0</v>
      </c>
      <c r="U444">
        <v>0</v>
      </c>
      <c r="V444">
        <v>27.9</v>
      </c>
      <c r="W444">
        <v>0</v>
      </c>
      <c r="X444">
        <v>0</v>
      </c>
      <c r="Y444">
        <v>0</v>
      </c>
      <c r="Z444">
        <v>0</v>
      </c>
      <c r="AA444">
        <v>3.5</v>
      </c>
      <c r="AB444">
        <v>0</v>
      </c>
      <c r="AC444">
        <v>0</v>
      </c>
      <c r="AD444">
        <v>0</v>
      </c>
      <c r="AE444">
        <v>9.8000000000000007</v>
      </c>
      <c r="AF444">
        <v>0</v>
      </c>
      <c r="AG444">
        <v>0</v>
      </c>
      <c r="AH444">
        <v>0</v>
      </c>
      <c r="AI444">
        <v>27.6</v>
      </c>
      <c r="AJ444">
        <v>0</v>
      </c>
    </row>
    <row r="445" spans="5:36" x14ac:dyDescent="0.25">
      <c r="E445" s="1">
        <v>40483</v>
      </c>
      <c r="F445">
        <v>0</v>
      </c>
      <c r="G445">
        <v>0</v>
      </c>
      <c r="H445">
        <v>0</v>
      </c>
      <c r="I445">
        <v>0</v>
      </c>
      <c r="J445">
        <v>0</v>
      </c>
      <c r="K445">
        <v>0</v>
      </c>
      <c r="L445">
        <v>0</v>
      </c>
      <c r="M445">
        <v>0</v>
      </c>
      <c r="N445">
        <v>0</v>
      </c>
      <c r="O445">
        <v>0</v>
      </c>
      <c r="P445">
        <v>0</v>
      </c>
      <c r="Q445">
        <v>0</v>
      </c>
      <c r="R445">
        <v>4.5999999999999996</v>
      </c>
      <c r="S445">
        <v>0</v>
      </c>
      <c r="T445">
        <v>0</v>
      </c>
      <c r="U445">
        <v>0</v>
      </c>
      <c r="V445">
        <v>0</v>
      </c>
      <c r="W445">
        <v>0</v>
      </c>
      <c r="X445">
        <v>0</v>
      </c>
      <c r="Y445">
        <v>5.2</v>
      </c>
      <c r="Z445">
        <v>18.5</v>
      </c>
      <c r="AA445">
        <v>0</v>
      </c>
      <c r="AB445">
        <v>9.8000000000000007</v>
      </c>
      <c r="AC445">
        <v>0</v>
      </c>
      <c r="AD445">
        <v>32</v>
      </c>
      <c r="AE445">
        <v>0</v>
      </c>
      <c r="AF445">
        <v>0</v>
      </c>
      <c r="AG445">
        <v>0</v>
      </c>
      <c r="AH445">
        <v>0</v>
      </c>
      <c r="AI445">
        <v>0</v>
      </c>
      <c r="AJ445" s="5" t="s">
        <v>84</v>
      </c>
    </row>
    <row r="446" spans="5:36" x14ac:dyDescent="0.25">
      <c r="E446" s="1">
        <v>40513</v>
      </c>
      <c r="F446">
        <v>18.600000000000001</v>
      </c>
      <c r="G446">
        <v>17.3</v>
      </c>
      <c r="H446">
        <v>0</v>
      </c>
      <c r="I446">
        <v>1.3</v>
      </c>
      <c r="J446">
        <v>0</v>
      </c>
      <c r="K446">
        <v>21.4</v>
      </c>
      <c r="L446">
        <v>0</v>
      </c>
      <c r="M446">
        <v>0</v>
      </c>
      <c r="N446">
        <v>0</v>
      </c>
      <c r="O446">
        <v>0</v>
      </c>
      <c r="P446">
        <v>0</v>
      </c>
      <c r="Q446">
        <v>31.3</v>
      </c>
      <c r="R446">
        <v>26.1</v>
      </c>
      <c r="S446">
        <v>3.2</v>
      </c>
      <c r="T446">
        <v>9.6999999999999993</v>
      </c>
      <c r="U446">
        <v>2.2999999999999998</v>
      </c>
      <c r="V446">
        <v>35.6</v>
      </c>
      <c r="W446">
        <v>5.3</v>
      </c>
      <c r="X446">
        <v>28.2</v>
      </c>
      <c r="Y446">
        <v>0.7</v>
      </c>
      <c r="Z446">
        <v>25.2</v>
      </c>
      <c r="AA446">
        <v>13.9</v>
      </c>
      <c r="AB446">
        <v>12.8</v>
      </c>
      <c r="AC446">
        <v>0</v>
      </c>
      <c r="AD446">
        <v>0</v>
      </c>
      <c r="AE446">
        <v>10.1</v>
      </c>
      <c r="AF446">
        <v>0</v>
      </c>
      <c r="AG446">
        <v>8.5</v>
      </c>
      <c r="AH446">
        <v>0</v>
      </c>
      <c r="AI446">
        <v>0</v>
      </c>
      <c r="AJ446">
        <v>0</v>
      </c>
    </row>
    <row r="447" spans="5:36" x14ac:dyDescent="0.25">
      <c r="E447" s="3">
        <v>40544</v>
      </c>
      <c r="F447" s="2">
        <v>0</v>
      </c>
      <c r="G447" s="2">
        <v>0.2</v>
      </c>
      <c r="H447" s="2">
        <v>0</v>
      </c>
      <c r="I447" s="2">
        <v>14.1</v>
      </c>
      <c r="J447" s="2">
        <v>0</v>
      </c>
      <c r="K447" s="2">
        <v>0</v>
      </c>
      <c r="L447" s="2">
        <v>4.5</v>
      </c>
      <c r="M447" s="2">
        <v>0.3</v>
      </c>
      <c r="N447" s="2">
        <v>0</v>
      </c>
      <c r="O447" s="2">
        <v>35.9</v>
      </c>
      <c r="P447" s="2">
        <v>1.9</v>
      </c>
      <c r="Q447" s="2">
        <v>71</v>
      </c>
      <c r="R447" s="2">
        <v>11.4</v>
      </c>
      <c r="S447" s="2">
        <v>0</v>
      </c>
      <c r="T447" s="2">
        <v>0</v>
      </c>
      <c r="U447" s="2">
        <v>0</v>
      </c>
      <c r="V447" s="2">
        <v>33.6</v>
      </c>
      <c r="W447" s="2">
        <v>0</v>
      </c>
      <c r="X447" s="2">
        <v>5.2</v>
      </c>
      <c r="Y447" s="2">
        <v>56.4</v>
      </c>
      <c r="Z447" s="2">
        <v>0</v>
      </c>
      <c r="AA447" s="2">
        <v>3.1</v>
      </c>
      <c r="AB447" s="2">
        <v>3</v>
      </c>
      <c r="AC447" s="2">
        <v>16.8</v>
      </c>
      <c r="AD447" s="2">
        <v>0</v>
      </c>
      <c r="AE447" s="2">
        <v>0</v>
      </c>
      <c r="AF447" s="2">
        <v>0</v>
      </c>
      <c r="AG447" s="2">
        <v>0</v>
      </c>
      <c r="AH447" s="2">
        <v>0</v>
      </c>
      <c r="AI447" s="2">
        <v>12.8</v>
      </c>
      <c r="AJ447" s="2">
        <v>32</v>
      </c>
    </row>
    <row r="448" spans="5:36" x14ac:dyDescent="0.25">
      <c r="E448" s="1">
        <v>40575</v>
      </c>
      <c r="F448">
        <v>0</v>
      </c>
      <c r="G448">
        <v>0</v>
      </c>
      <c r="H448">
        <v>0</v>
      </c>
      <c r="I448">
        <v>11</v>
      </c>
      <c r="J448">
        <v>0</v>
      </c>
      <c r="K448">
        <v>3.4</v>
      </c>
      <c r="L448">
        <v>12.2</v>
      </c>
      <c r="M448">
        <v>0</v>
      </c>
      <c r="N448">
        <v>8.5</v>
      </c>
      <c r="O448">
        <v>0</v>
      </c>
      <c r="P448">
        <v>2</v>
      </c>
      <c r="Q448">
        <v>15.1</v>
      </c>
      <c r="R448">
        <v>2</v>
      </c>
      <c r="S448">
        <v>4.2</v>
      </c>
      <c r="T448">
        <v>0</v>
      </c>
      <c r="U448">
        <v>1.9</v>
      </c>
      <c r="V448">
        <v>0</v>
      </c>
      <c r="W448">
        <v>0</v>
      </c>
      <c r="X448">
        <v>0</v>
      </c>
      <c r="Y448">
        <v>21</v>
      </c>
      <c r="Z448">
        <v>0</v>
      </c>
      <c r="AA448">
        <v>0</v>
      </c>
      <c r="AB448">
        <v>17.899999999999999</v>
      </c>
      <c r="AC448">
        <v>15.7</v>
      </c>
      <c r="AD448">
        <v>4.5</v>
      </c>
      <c r="AE448">
        <v>0</v>
      </c>
      <c r="AF448">
        <v>0</v>
      </c>
      <c r="AG448">
        <v>0</v>
      </c>
      <c r="AH448" s="54" t="s">
        <v>84</v>
      </c>
      <c r="AI448" s="54"/>
      <c r="AJ448" s="54"/>
    </row>
    <row r="449" spans="5:36" x14ac:dyDescent="0.25">
      <c r="E449" s="1">
        <v>40603</v>
      </c>
      <c r="F449">
        <v>0</v>
      </c>
      <c r="G449">
        <v>0</v>
      </c>
      <c r="H449">
        <v>0</v>
      </c>
      <c r="I449">
        <v>3.7</v>
      </c>
      <c r="J449">
        <v>4.7</v>
      </c>
      <c r="K449">
        <v>0</v>
      </c>
      <c r="L449">
        <v>1.1000000000000001</v>
      </c>
      <c r="M449">
        <v>0</v>
      </c>
      <c r="N449">
        <v>0</v>
      </c>
      <c r="O449">
        <v>0</v>
      </c>
      <c r="P449">
        <v>5.2</v>
      </c>
      <c r="Q449">
        <v>7.2</v>
      </c>
      <c r="R449">
        <v>32.200000000000003</v>
      </c>
      <c r="S449">
        <v>0</v>
      </c>
      <c r="T449">
        <v>0</v>
      </c>
      <c r="U449">
        <v>2.2000000000000002</v>
      </c>
      <c r="V449">
        <v>0</v>
      </c>
      <c r="W449">
        <v>0</v>
      </c>
      <c r="X449">
        <v>0</v>
      </c>
      <c r="Y449">
        <v>0</v>
      </c>
      <c r="Z449">
        <v>0</v>
      </c>
      <c r="AA449">
        <v>0</v>
      </c>
      <c r="AB449">
        <v>0</v>
      </c>
      <c r="AC449">
        <v>0.6</v>
      </c>
      <c r="AD449">
        <v>0</v>
      </c>
      <c r="AE449">
        <v>3.8</v>
      </c>
      <c r="AF449">
        <v>0</v>
      </c>
      <c r="AG449">
        <v>0</v>
      </c>
      <c r="AH449">
        <v>0</v>
      </c>
      <c r="AI449">
        <v>0</v>
      </c>
      <c r="AJ449">
        <v>3.7</v>
      </c>
    </row>
    <row r="450" spans="5:36" x14ac:dyDescent="0.25">
      <c r="E450" s="1">
        <v>40634</v>
      </c>
      <c r="F450">
        <v>0</v>
      </c>
      <c r="G450">
        <v>0</v>
      </c>
      <c r="H450">
        <v>0</v>
      </c>
      <c r="I450">
        <v>9</v>
      </c>
      <c r="J450">
        <v>0</v>
      </c>
      <c r="K450">
        <v>0</v>
      </c>
      <c r="L450">
        <v>0</v>
      </c>
      <c r="M450">
        <v>0</v>
      </c>
      <c r="N450">
        <v>0</v>
      </c>
      <c r="O450">
        <v>0</v>
      </c>
      <c r="P450">
        <v>0</v>
      </c>
      <c r="Q450">
        <v>20.9</v>
      </c>
      <c r="R450">
        <v>0</v>
      </c>
      <c r="S450">
        <v>26.2</v>
      </c>
      <c r="T450">
        <v>0</v>
      </c>
      <c r="U450">
        <v>0.2</v>
      </c>
      <c r="V450">
        <v>0</v>
      </c>
      <c r="W450">
        <v>0</v>
      </c>
      <c r="X450">
        <v>0</v>
      </c>
      <c r="Y450">
        <v>0</v>
      </c>
      <c r="Z450">
        <v>2.4</v>
      </c>
      <c r="AA450">
        <v>0</v>
      </c>
      <c r="AB450">
        <v>1.5</v>
      </c>
      <c r="AC450">
        <v>0</v>
      </c>
      <c r="AD450">
        <v>0</v>
      </c>
      <c r="AE450">
        <v>0</v>
      </c>
      <c r="AF450">
        <v>0</v>
      </c>
      <c r="AG450">
        <v>0</v>
      </c>
      <c r="AH450">
        <v>0</v>
      </c>
      <c r="AI450">
        <v>0</v>
      </c>
      <c r="AJ450" s="5" t="s">
        <v>84</v>
      </c>
    </row>
    <row r="451" spans="5:36" x14ac:dyDescent="0.25">
      <c r="E451" s="1">
        <v>40664</v>
      </c>
      <c r="F451">
        <v>0</v>
      </c>
      <c r="G451">
        <v>0</v>
      </c>
      <c r="H451">
        <v>0</v>
      </c>
      <c r="I451">
        <v>0</v>
      </c>
      <c r="J451">
        <v>2</v>
      </c>
      <c r="K451">
        <v>0</v>
      </c>
      <c r="L451">
        <v>0</v>
      </c>
      <c r="M451">
        <v>0</v>
      </c>
      <c r="N451">
        <v>0</v>
      </c>
      <c r="O451">
        <v>0</v>
      </c>
      <c r="P451">
        <v>1.8</v>
      </c>
      <c r="Q451">
        <v>0</v>
      </c>
      <c r="R451">
        <v>15.2</v>
      </c>
      <c r="S451">
        <v>0</v>
      </c>
      <c r="T451">
        <v>0</v>
      </c>
      <c r="U451">
        <v>6.7</v>
      </c>
      <c r="V451">
        <v>0</v>
      </c>
      <c r="W451">
        <v>0</v>
      </c>
      <c r="X451">
        <v>0</v>
      </c>
      <c r="Y451">
        <v>0</v>
      </c>
      <c r="Z451">
        <v>0</v>
      </c>
      <c r="AA451">
        <v>0</v>
      </c>
      <c r="AB451">
        <v>0</v>
      </c>
      <c r="AC451">
        <v>0</v>
      </c>
      <c r="AD451">
        <v>0</v>
      </c>
      <c r="AE451">
        <v>0</v>
      </c>
      <c r="AF451">
        <v>0</v>
      </c>
      <c r="AG451">
        <v>0</v>
      </c>
      <c r="AH451">
        <v>0</v>
      </c>
      <c r="AI451">
        <v>0</v>
      </c>
      <c r="AJ451">
        <v>0</v>
      </c>
    </row>
    <row r="452" spans="5:36" x14ac:dyDescent="0.25">
      <c r="E452" s="1">
        <v>40695</v>
      </c>
      <c r="F452">
        <v>0</v>
      </c>
      <c r="G452">
        <v>0</v>
      </c>
      <c r="H452">
        <v>0</v>
      </c>
      <c r="I452">
        <v>0</v>
      </c>
      <c r="J452">
        <v>0</v>
      </c>
      <c r="K452">
        <v>0</v>
      </c>
      <c r="L452">
        <v>0</v>
      </c>
      <c r="M452">
        <v>19.2</v>
      </c>
      <c r="N452">
        <v>49.1</v>
      </c>
      <c r="O452">
        <v>0</v>
      </c>
      <c r="P452">
        <v>0</v>
      </c>
      <c r="Q452">
        <v>0</v>
      </c>
      <c r="R452">
        <v>0</v>
      </c>
      <c r="S452">
        <v>0</v>
      </c>
      <c r="T452">
        <v>0</v>
      </c>
      <c r="U452">
        <v>0</v>
      </c>
      <c r="V452">
        <v>0</v>
      </c>
      <c r="W452">
        <v>0</v>
      </c>
      <c r="X452">
        <v>0</v>
      </c>
      <c r="Y452">
        <v>0</v>
      </c>
      <c r="Z452">
        <v>0</v>
      </c>
      <c r="AA452">
        <v>0</v>
      </c>
      <c r="AB452">
        <v>0</v>
      </c>
      <c r="AC452">
        <v>0</v>
      </c>
      <c r="AD452">
        <v>10.3</v>
      </c>
      <c r="AE452">
        <v>0</v>
      </c>
      <c r="AF452">
        <v>3.9</v>
      </c>
      <c r="AG452">
        <v>0</v>
      </c>
      <c r="AH452">
        <v>0</v>
      </c>
      <c r="AI452">
        <v>2.9</v>
      </c>
      <c r="AJ452" s="5" t="s">
        <v>84</v>
      </c>
    </row>
    <row r="453" spans="5:36" x14ac:dyDescent="0.25">
      <c r="E453" s="1">
        <v>40725</v>
      </c>
      <c r="F453">
        <v>23.1</v>
      </c>
      <c r="G453">
        <v>16.899999999999999</v>
      </c>
      <c r="H453">
        <v>16.5</v>
      </c>
      <c r="I453">
        <v>23.4</v>
      </c>
      <c r="J453">
        <v>0</v>
      </c>
      <c r="K453">
        <v>0</v>
      </c>
      <c r="L453">
        <v>0</v>
      </c>
      <c r="M453">
        <v>0</v>
      </c>
      <c r="N453">
        <v>0</v>
      </c>
      <c r="O453">
        <v>0</v>
      </c>
      <c r="P453">
        <v>0</v>
      </c>
      <c r="Q453">
        <v>0</v>
      </c>
      <c r="R453">
        <v>0</v>
      </c>
      <c r="S453">
        <v>0</v>
      </c>
      <c r="T453">
        <v>0</v>
      </c>
      <c r="U453">
        <v>0</v>
      </c>
      <c r="V453">
        <v>0</v>
      </c>
      <c r="W453">
        <v>8.4</v>
      </c>
      <c r="X453">
        <v>0</v>
      </c>
      <c r="Y453">
        <v>0</v>
      </c>
      <c r="Z453">
        <v>0</v>
      </c>
      <c r="AA453">
        <v>10.4</v>
      </c>
      <c r="AB453">
        <v>0</v>
      </c>
      <c r="AC453">
        <v>0</v>
      </c>
      <c r="AD453">
        <v>0</v>
      </c>
      <c r="AE453">
        <v>0</v>
      </c>
      <c r="AF453">
        <v>0</v>
      </c>
      <c r="AG453">
        <v>0</v>
      </c>
      <c r="AH453">
        <v>0</v>
      </c>
      <c r="AI453">
        <v>4.8</v>
      </c>
      <c r="AJ453">
        <v>39.5</v>
      </c>
    </row>
    <row r="454" spans="5:36" x14ac:dyDescent="0.25">
      <c r="E454" s="1">
        <v>40756</v>
      </c>
      <c r="F454">
        <v>52.7</v>
      </c>
      <c r="G454">
        <v>26.8</v>
      </c>
      <c r="H454">
        <v>2.2000000000000002</v>
      </c>
      <c r="I454">
        <v>0</v>
      </c>
      <c r="J454">
        <v>0</v>
      </c>
      <c r="K454">
        <v>2.1</v>
      </c>
      <c r="L454">
        <v>0</v>
      </c>
      <c r="M454">
        <v>0</v>
      </c>
      <c r="N454">
        <v>0</v>
      </c>
      <c r="O454">
        <v>29.6</v>
      </c>
      <c r="P454">
        <v>0.9</v>
      </c>
      <c r="Q454">
        <v>4.3</v>
      </c>
      <c r="R454">
        <v>0</v>
      </c>
      <c r="S454">
        <v>0</v>
      </c>
      <c r="T454">
        <v>0</v>
      </c>
      <c r="U454">
        <v>0</v>
      </c>
      <c r="V454">
        <v>28.1</v>
      </c>
      <c r="W454">
        <v>16.100000000000001</v>
      </c>
      <c r="X454">
        <v>0.7</v>
      </c>
      <c r="Y454">
        <v>18.7</v>
      </c>
      <c r="Z454">
        <v>3.3</v>
      </c>
      <c r="AA454">
        <v>2.8</v>
      </c>
      <c r="AB454">
        <v>0</v>
      </c>
      <c r="AC454">
        <v>0</v>
      </c>
      <c r="AD454">
        <v>0.6</v>
      </c>
      <c r="AE454">
        <v>0</v>
      </c>
      <c r="AF454">
        <v>0</v>
      </c>
      <c r="AG454">
        <v>0</v>
      </c>
      <c r="AH454">
        <v>0</v>
      </c>
      <c r="AI454">
        <v>0</v>
      </c>
      <c r="AJ454">
        <v>12.8</v>
      </c>
    </row>
    <row r="455" spans="5:36" x14ac:dyDescent="0.25">
      <c r="E455" s="1">
        <v>40787</v>
      </c>
      <c r="F455">
        <v>0</v>
      </c>
      <c r="G455">
        <v>0</v>
      </c>
      <c r="H455">
        <v>0</v>
      </c>
      <c r="I455">
        <v>0</v>
      </c>
      <c r="J455">
        <v>0</v>
      </c>
      <c r="K455">
        <v>0</v>
      </c>
      <c r="L455">
        <v>0</v>
      </c>
      <c r="M455">
        <v>0</v>
      </c>
      <c r="N455">
        <v>7.6</v>
      </c>
      <c r="O455">
        <v>0</v>
      </c>
      <c r="P455">
        <v>0</v>
      </c>
      <c r="Q455">
        <v>0</v>
      </c>
      <c r="R455">
        <v>0</v>
      </c>
      <c r="S455">
        <v>0</v>
      </c>
      <c r="T455">
        <v>0</v>
      </c>
      <c r="U455">
        <v>0</v>
      </c>
      <c r="V455">
        <v>0</v>
      </c>
      <c r="W455">
        <v>0</v>
      </c>
      <c r="X455">
        <v>0</v>
      </c>
      <c r="Y455">
        <v>0</v>
      </c>
      <c r="Z455">
        <v>0</v>
      </c>
      <c r="AA455">
        <v>0</v>
      </c>
      <c r="AB455">
        <v>0</v>
      </c>
      <c r="AC455">
        <v>6.1</v>
      </c>
      <c r="AD455">
        <v>0</v>
      </c>
      <c r="AE455">
        <v>0</v>
      </c>
      <c r="AF455">
        <v>0</v>
      </c>
      <c r="AG455">
        <v>0</v>
      </c>
      <c r="AH455">
        <v>0</v>
      </c>
      <c r="AI455">
        <v>0</v>
      </c>
      <c r="AJ455" s="5" t="s">
        <v>84</v>
      </c>
    </row>
    <row r="456" spans="5:36" x14ac:dyDescent="0.25">
      <c r="E456" s="1">
        <v>40817</v>
      </c>
      <c r="F456">
        <v>0</v>
      </c>
      <c r="G456">
        <v>0</v>
      </c>
      <c r="H456">
        <v>0</v>
      </c>
      <c r="I456">
        <v>0</v>
      </c>
      <c r="J456">
        <v>0</v>
      </c>
      <c r="K456">
        <v>0</v>
      </c>
      <c r="L456">
        <v>0</v>
      </c>
      <c r="M456">
        <v>0</v>
      </c>
      <c r="N456">
        <v>23.5</v>
      </c>
      <c r="O456">
        <v>14.1</v>
      </c>
      <c r="P456">
        <v>4.8</v>
      </c>
      <c r="Q456">
        <v>2.5</v>
      </c>
      <c r="R456">
        <v>20.6</v>
      </c>
      <c r="S456">
        <v>17.5</v>
      </c>
      <c r="T456">
        <v>42.8</v>
      </c>
      <c r="U456">
        <v>3.4</v>
      </c>
      <c r="V456">
        <v>12.8</v>
      </c>
      <c r="W456">
        <v>0</v>
      </c>
      <c r="X456">
        <v>0</v>
      </c>
      <c r="Y456">
        <v>0</v>
      </c>
      <c r="Z456">
        <v>0</v>
      </c>
      <c r="AA456">
        <v>0</v>
      </c>
      <c r="AB456">
        <v>0</v>
      </c>
      <c r="AC456">
        <v>0</v>
      </c>
      <c r="AD456">
        <v>0</v>
      </c>
      <c r="AE456">
        <v>10</v>
      </c>
      <c r="AF456">
        <v>0</v>
      </c>
      <c r="AG456">
        <v>23.4</v>
      </c>
      <c r="AH456">
        <v>1.3</v>
      </c>
      <c r="AI456">
        <v>8.3000000000000007</v>
      </c>
      <c r="AJ456">
        <v>17.399999999999999</v>
      </c>
    </row>
    <row r="457" spans="5:36" x14ac:dyDescent="0.25">
      <c r="E457" s="1">
        <v>40848</v>
      </c>
      <c r="F457">
        <v>0</v>
      </c>
      <c r="G457">
        <v>0</v>
      </c>
      <c r="H457">
        <v>0</v>
      </c>
      <c r="I457">
        <v>0</v>
      </c>
      <c r="J457">
        <v>0</v>
      </c>
      <c r="K457">
        <v>0</v>
      </c>
      <c r="L457">
        <v>0</v>
      </c>
      <c r="M457">
        <v>0</v>
      </c>
      <c r="N457">
        <v>0</v>
      </c>
      <c r="O457">
        <v>0</v>
      </c>
      <c r="P457">
        <v>0</v>
      </c>
      <c r="Q457">
        <v>0</v>
      </c>
      <c r="R457">
        <v>0</v>
      </c>
      <c r="S457">
        <v>21.5</v>
      </c>
      <c r="T457">
        <v>11</v>
      </c>
      <c r="U457">
        <v>7.5</v>
      </c>
      <c r="V457">
        <v>0.8</v>
      </c>
      <c r="W457">
        <v>0</v>
      </c>
      <c r="X457">
        <v>0</v>
      </c>
      <c r="Y457">
        <v>0</v>
      </c>
      <c r="Z457">
        <v>0</v>
      </c>
      <c r="AA457">
        <v>3.5</v>
      </c>
      <c r="AB457">
        <v>0</v>
      </c>
      <c r="AC457">
        <v>0</v>
      </c>
      <c r="AD457">
        <v>0</v>
      </c>
      <c r="AE457">
        <v>0</v>
      </c>
      <c r="AF457">
        <v>0</v>
      </c>
      <c r="AG457">
        <v>0</v>
      </c>
      <c r="AH457">
        <v>0</v>
      </c>
      <c r="AI457">
        <v>0</v>
      </c>
      <c r="AJ457" s="5" t="s">
        <v>84</v>
      </c>
    </row>
    <row r="458" spans="5:36" x14ac:dyDescent="0.25">
      <c r="E458" s="1">
        <v>40878</v>
      </c>
      <c r="F458">
        <v>0</v>
      </c>
      <c r="G458">
        <v>0</v>
      </c>
      <c r="H458">
        <v>15.2</v>
      </c>
      <c r="I458">
        <v>0</v>
      </c>
      <c r="J458">
        <v>0</v>
      </c>
      <c r="K458">
        <v>0</v>
      </c>
      <c r="L458">
        <v>0</v>
      </c>
      <c r="M458">
        <v>0</v>
      </c>
      <c r="N458">
        <v>29.2</v>
      </c>
      <c r="O458">
        <v>23.5</v>
      </c>
      <c r="P458">
        <v>0</v>
      </c>
      <c r="Q458">
        <v>0</v>
      </c>
      <c r="R458">
        <v>1.8</v>
      </c>
      <c r="S458">
        <v>12.3</v>
      </c>
      <c r="T458">
        <v>7.8</v>
      </c>
      <c r="U458">
        <v>0</v>
      </c>
      <c r="V458">
        <v>0</v>
      </c>
      <c r="W458">
        <v>0</v>
      </c>
      <c r="X458">
        <v>0</v>
      </c>
      <c r="Y458">
        <v>0</v>
      </c>
      <c r="Z458">
        <v>0</v>
      </c>
      <c r="AA458">
        <v>0</v>
      </c>
      <c r="AB458">
        <v>0</v>
      </c>
      <c r="AC458">
        <v>0</v>
      </c>
      <c r="AD458">
        <v>25.1</v>
      </c>
      <c r="AE458">
        <v>12.2</v>
      </c>
      <c r="AF458">
        <v>0</v>
      </c>
      <c r="AG458">
        <v>0</v>
      </c>
      <c r="AH458">
        <v>30.4</v>
      </c>
      <c r="AI458">
        <v>0</v>
      </c>
      <c r="AJ458">
        <v>11.8</v>
      </c>
    </row>
    <row r="459" spans="5:36" x14ac:dyDescent="0.25">
      <c r="E459" s="3">
        <v>40909</v>
      </c>
      <c r="F459" s="2">
        <v>0</v>
      </c>
      <c r="G459" s="2">
        <v>0</v>
      </c>
      <c r="H459" s="2">
        <v>0</v>
      </c>
      <c r="I459" s="2">
        <v>0</v>
      </c>
      <c r="J459" s="2">
        <v>0</v>
      </c>
      <c r="K459" s="2">
        <v>0</v>
      </c>
      <c r="L459" s="2">
        <v>67.400000000000006</v>
      </c>
      <c r="M459" s="2">
        <v>6.8</v>
      </c>
      <c r="N459" s="2">
        <v>0</v>
      </c>
      <c r="O459" s="2">
        <v>0</v>
      </c>
      <c r="P459" s="2">
        <v>0</v>
      </c>
      <c r="Q459" s="2">
        <v>28.1</v>
      </c>
      <c r="R459" s="2">
        <v>6.3</v>
      </c>
      <c r="S459" s="2">
        <v>0</v>
      </c>
      <c r="T459" s="2">
        <v>27.3</v>
      </c>
      <c r="U459" s="2">
        <v>0</v>
      </c>
      <c r="V459" s="2">
        <v>0</v>
      </c>
      <c r="W459" s="2">
        <v>12.7</v>
      </c>
      <c r="X459" s="2">
        <v>0</v>
      </c>
      <c r="Y459" s="2">
        <v>13.1</v>
      </c>
      <c r="Z459" s="2">
        <v>13.5</v>
      </c>
      <c r="AA459" s="2">
        <v>21.2</v>
      </c>
      <c r="AB459" s="2">
        <v>17.8</v>
      </c>
      <c r="AC459" s="2">
        <v>25.6</v>
      </c>
      <c r="AD459" s="2">
        <v>37.299999999999997</v>
      </c>
      <c r="AE459" s="2">
        <v>63.8</v>
      </c>
      <c r="AF459" s="2">
        <v>0</v>
      </c>
      <c r="AG459" s="2">
        <v>7.5</v>
      </c>
      <c r="AH459" s="2">
        <v>0</v>
      </c>
      <c r="AI459" s="2">
        <v>0</v>
      </c>
      <c r="AJ459" s="2">
        <v>0</v>
      </c>
    </row>
    <row r="460" spans="5:36" x14ac:dyDescent="0.25">
      <c r="E460" s="1">
        <v>40940</v>
      </c>
      <c r="F460">
        <v>0</v>
      </c>
      <c r="G460">
        <v>0</v>
      </c>
      <c r="H460">
        <v>0</v>
      </c>
      <c r="I460">
        <v>0</v>
      </c>
      <c r="J460">
        <v>0</v>
      </c>
      <c r="K460">
        <v>0</v>
      </c>
      <c r="L460">
        <v>0</v>
      </c>
      <c r="M460">
        <v>24.8</v>
      </c>
      <c r="N460">
        <v>0</v>
      </c>
      <c r="O460">
        <v>0</v>
      </c>
      <c r="P460">
        <v>0</v>
      </c>
      <c r="Q460">
        <v>0</v>
      </c>
      <c r="R460">
        <v>21.9</v>
      </c>
      <c r="S460">
        <v>2</v>
      </c>
      <c r="T460">
        <v>0</v>
      </c>
      <c r="U460">
        <v>4.5</v>
      </c>
      <c r="V460">
        <v>0</v>
      </c>
      <c r="W460">
        <v>0</v>
      </c>
      <c r="X460">
        <v>0</v>
      </c>
      <c r="Y460">
        <v>0</v>
      </c>
      <c r="Z460">
        <v>0</v>
      </c>
      <c r="AA460">
        <v>0</v>
      </c>
      <c r="AB460">
        <v>3.9</v>
      </c>
      <c r="AC460">
        <v>25.2</v>
      </c>
      <c r="AD460">
        <v>0.7</v>
      </c>
      <c r="AE460">
        <v>0</v>
      </c>
      <c r="AF460">
        <v>0</v>
      </c>
      <c r="AG460">
        <v>21.3</v>
      </c>
      <c r="AH460">
        <v>14.1</v>
      </c>
      <c r="AI460" s="54" t="s">
        <v>84</v>
      </c>
      <c r="AJ460" s="54"/>
    </row>
    <row r="461" spans="5:36" x14ac:dyDescent="0.25">
      <c r="E461" s="1">
        <v>40969</v>
      </c>
      <c r="F461">
        <v>1.8</v>
      </c>
      <c r="G461">
        <v>0</v>
      </c>
      <c r="H461">
        <v>0</v>
      </c>
      <c r="I461">
        <v>0</v>
      </c>
      <c r="J461">
        <v>0</v>
      </c>
      <c r="K461">
        <v>0</v>
      </c>
      <c r="L461">
        <v>0</v>
      </c>
      <c r="M461">
        <v>0</v>
      </c>
      <c r="N461">
        <v>0</v>
      </c>
      <c r="O461">
        <v>0</v>
      </c>
      <c r="P461">
        <v>0</v>
      </c>
      <c r="Q461">
        <v>0</v>
      </c>
      <c r="R461">
        <v>0</v>
      </c>
      <c r="S461">
        <v>0</v>
      </c>
      <c r="T461">
        <v>20.9</v>
      </c>
      <c r="U461">
        <v>0</v>
      </c>
      <c r="V461">
        <v>0</v>
      </c>
      <c r="W461">
        <v>0</v>
      </c>
      <c r="X461">
        <v>13.6</v>
      </c>
      <c r="Y461">
        <v>0</v>
      </c>
      <c r="Z461">
        <v>0</v>
      </c>
      <c r="AA461">
        <v>0</v>
      </c>
      <c r="AB461">
        <v>0</v>
      </c>
      <c r="AC461">
        <v>2.1</v>
      </c>
      <c r="AD461">
        <v>0</v>
      </c>
      <c r="AE461">
        <v>27.9</v>
      </c>
      <c r="AF461">
        <v>0</v>
      </c>
      <c r="AG461">
        <v>0</v>
      </c>
      <c r="AH461">
        <v>0</v>
      </c>
      <c r="AI461">
        <v>0</v>
      </c>
      <c r="AJ461">
        <v>0</v>
      </c>
    </row>
    <row r="462" spans="5:36" x14ac:dyDescent="0.25">
      <c r="E462" s="1">
        <v>41000</v>
      </c>
      <c r="F462">
        <v>0</v>
      </c>
      <c r="G462">
        <v>0</v>
      </c>
      <c r="H462">
        <v>0</v>
      </c>
      <c r="I462">
        <v>0</v>
      </c>
      <c r="J462">
        <v>0</v>
      </c>
      <c r="K462">
        <v>0</v>
      </c>
      <c r="L462">
        <v>0</v>
      </c>
      <c r="M462">
        <v>0</v>
      </c>
      <c r="N462">
        <v>0</v>
      </c>
      <c r="O462">
        <v>1.3</v>
      </c>
      <c r="P462">
        <v>0</v>
      </c>
      <c r="Q462">
        <v>26.5</v>
      </c>
      <c r="R462">
        <v>0</v>
      </c>
      <c r="S462">
        <v>34.9</v>
      </c>
      <c r="T462">
        <v>0</v>
      </c>
      <c r="U462">
        <v>0</v>
      </c>
      <c r="V462">
        <v>0</v>
      </c>
      <c r="W462">
        <v>0</v>
      </c>
      <c r="X462">
        <v>0</v>
      </c>
      <c r="Y462">
        <v>0</v>
      </c>
      <c r="Z462">
        <v>5.9</v>
      </c>
      <c r="AA462">
        <v>0</v>
      </c>
      <c r="AB462">
        <v>0</v>
      </c>
      <c r="AC462">
        <v>0</v>
      </c>
      <c r="AD462">
        <v>0</v>
      </c>
      <c r="AE462">
        <v>41.8</v>
      </c>
      <c r="AF462">
        <v>37.6</v>
      </c>
      <c r="AG462">
        <v>0</v>
      </c>
      <c r="AH462">
        <v>25.2</v>
      </c>
      <c r="AI462">
        <v>21.1</v>
      </c>
      <c r="AJ462" s="5" t="s">
        <v>84</v>
      </c>
    </row>
    <row r="463" spans="5:36" x14ac:dyDescent="0.25">
      <c r="E463" s="1">
        <v>41030</v>
      </c>
      <c r="F463">
        <v>0</v>
      </c>
      <c r="G463">
        <v>0</v>
      </c>
      <c r="H463">
        <v>0</v>
      </c>
      <c r="I463">
        <v>0</v>
      </c>
      <c r="J463">
        <v>0</v>
      </c>
      <c r="K463">
        <v>0</v>
      </c>
      <c r="L463">
        <v>6.5</v>
      </c>
      <c r="M463">
        <v>0</v>
      </c>
      <c r="N463">
        <v>0</v>
      </c>
      <c r="O463">
        <v>0</v>
      </c>
      <c r="P463">
        <v>0</v>
      </c>
      <c r="Q463">
        <v>0</v>
      </c>
      <c r="R463">
        <v>0</v>
      </c>
      <c r="S463">
        <v>0</v>
      </c>
      <c r="T463">
        <v>0</v>
      </c>
      <c r="U463">
        <v>0</v>
      </c>
      <c r="V463">
        <v>0</v>
      </c>
      <c r="W463">
        <v>0</v>
      </c>
      <c r="X463">
        <v>0</v>
      </c>
      <c r="Y463">
        <v>0</v>
      </c>
      <c r="Z463">
        <v>0</v>
      </c>
      <c r="AA463">
        <v>2.1</v>
      </c>
      <c r="AB463">
        <v>0</v>
      </c>
      <c r="AC463">
        <v>0</v>
      </c>
      <c r="AD463">
        <v>0</v>
      </c>
      <c r="AE463">
        <v>24.2</v>
      </c>
      <c r="AF463">
        <v>1.2</v>
      </c>
      <c r="AG463">
        <v>0</v>
      </c>
      <c r="AH463">
        <v>0</v>
      </c>
      <c r="AI463">
        <v>0</v>
      </c>
      <c r="AJ463">
        <v>29.2</v>
      </c>
    </row>
    <row r="464" spans="5:36" x14ac:dyDescent="0.25">
      <c r="E464" s="1">
        <v>41061</v>
      </c>
      <c r="F464">
        <v>9.5</v>
      </c>
      <c r="G464">
        <v>0</v>
      </c>
      <c r="H464">
        <v>0</v>
      </c>
      <c r="I464">
        <v>25.6</v>
      </c>
      <c r="J464">
        <v>77.5</v>
      </c>
      <c r="K464">
        <v>12.6</v>
      </c>
      <c r="L464">
        <v>0</v>
      </c>
      <c r="M464">
        <v>23.4</v>
      </c>
      <c r="N464">
        <v>0</v>
      </c>
      <c r="O464">
        <v>9.6999999999999993</v>
      </c>
      <c r="P464">
        <v>0</v>
      </c>
      <c r="Q464">
        <v>21.6</v>
      </c>
      <c r="R464">
        <v>0</v>
      </c>
      <c r="S464">
        <v>0</v>
      </c>
      <c r="T464">
        <v>0</v>
      </c>
      <c r="U464">
        <v>15.7</v>
      </c>
      <c r="V464">
        <v>1.6</v>
      </c>
      <c r="W464">
        <v>4.2</v>
      </c>
      <c r="X464">
        <v>2.2999999999999998</v>
      </c>
      <c r="Y464">
        <v>0</v>
      </c>
      <c r="Z464">
        <v>26.2</v>
      </c>
      <c r="AA464">
        <v>33.200000000000003</v>
      </c>
      <c r="AB464">
        <v>0.3</v>
      </c>
      <c r="AC464">
        <v>0</v>
      </c>
      <c r="AD464">
        <v>0</v>
      </c>
      <c r="AE464">
        <v>0</v>
      </c>
      <c r="AF464">
        <v>0</v>
      </c>
      <c r="AG464">
        <v>0</v>
      </c>
      <c r="AH464">
        <v>0</v>
      </c>
      <c r="AI464">
        <v>0</v>
      </c>
      <c r="AJ464" s="5" t="s">
        <v>84</v>
      </c>
    </row>
    <row r="465" spans="5:36" x14ac:dyDescent="0.25">
      <c r="E465" s="1">
        <v>41091</v>
      </c>
      <c r="F465">
        <v>0</v>
      </c>
      <c r="G465">
        <v>0</v>
      </c>
      <c r="H465">
        <v>0</v>
      </c>
      <c r="I465">
        <v>0</v>
      </c>
      <c r="J465">
        <v>0</v>
      </c>
      <c r="K465">
        <v>0</v>
      </c>
      <c r="L465">
        <v>13.1</v>
      </c>
      <c r="M465">
        <v>26.8</v>
      </c>
      <c r="N465">
        <v>14.7</v>
      </c>
      <c r="O465">
        <v>0</v>
      </c>
      <c r="P465">
        <v>15.2</v>
      </c>
      <c r="Q465">
        <v>35.200000000000003</v>
      </c>
      <c r="R465">
        <v>0</v>
      </c>
      <c r="S465">
        <v>0</v>
      </c>
      <c r="T465">
        <v>3.2</v>
      </c>
      <c r="U465">
        <v>6.6</v>
      </c>
      <c r="V465">
        <v>0</v>
      </c>
      <c r="W465">
        <v>0</v>
      </c>
      <c r="X465">
        <v>0</v>
      </c>
      <c r="Y465">
        <v>8.5</v>
      </c>
      <c r="Z465">
        <v>0</v>
      </c>
      <c r="AA465">
        <v>0</v>
      </c>
      <c r="AB465">
        <v>0</v>
      </c>
      <c r="AC465">
        <v>0</v>
      </c>
      <c r="AD465">
        <v>0</v>
      </c>
      <c r="AE465">
        <v>0</v>
      </c>
      <c r="AF465">
        <v>0</v>
      </c>
      <c r="AG465">
        <v>0</v>
      </c>
      <c r="AH465">
        <v>0</v>
      </c>
      <c r="AI465">
        <v>0</v>
      </c>
      <c r="AJ465">
        <v>1.8</v>
      </c>
    </row>
    <row r="466" spans="5:36" x14ac:dyDescent="0.25">
      <c r="E466" s="1">
        <v>41122</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8.5</v>
      </c>
      <c r="AI466">
        <v>0</v>
      </c>
      <c r="AJ466">
        <v>0</v>
      </c>
    </row>
    <row r="467" spans="5:36" x14ac:dyDescent="0.25">
      <c r="E467" s="1">
        <v>41153</v>
      </c>
      <c r="F467">
        <v>0</v>
      </c>
      <c r="G467">
        <v>0</v>
      </c>
      <c r="H467">
        <v>0</v>
      </c>
      <c r="I467">
        <v>0</v>
      </c>
      <c r="J467">
        <v>0</v>
      </c>
      <c r="K467">
        <v>0</v>
      </c>
      <c r="L467">
        <v>0</v>
      </c>
      <c r="M467">
        <v>0</v>
      </c>
      <c r="N467">
        <v>0</v>
      </c>
      <c r="O467">
        <v>0</v>
      </c>
      <c r="P467">
        <v>0</v>
      </c>
      <c r="Q467">
        <v>0</v>
      </c>
      <c r="R467">
        <v>0</v>
      </c>
      <c r="S467">
        <v>0</v>
      </c>
      <c r="T467">
        <v>0</v>
      </c>
      <c r="U467">
        <v>0</v>
      </c>
      <c r="V467">
        <v>0</v>
      </c>
      <c r="W467">
        <v>0</v>
      </c>
      <c r="X467">
        <v>0</v>
      </c>
      <c r="Y467">
        <v>14.7</v>
      </c>
      <c r="Z467">
        <v>12.1</v>
      </c>
      <c r="AA467">
        <v>0</v>
      </c>
      <c r="AB467">
        <v>0</v>
      </c>
      <c r="AC467">
        <v>14.1</v>
      </c>
      <c r="AD467">
        <v>10.7</v>
      </c>
      <c r="AE467">
        <v>26.3</v>
      </c>
      <c r="AF467">
        <v>0</v>
      </c>
      <c r="AG467">
        <v>0</v>
      </c>
      <c r="AH467">
        <v>0</v>
      </c>
      <c r="AI467">
        <v>0</v>
      </c>
      <c r="AJ467" s="5" t="s">
        <v>84</v>
      </c>
    </row>
    <row r="468" spans="5:36" x14ac:dyDescent="0.25">
      <c r="E468" s="1">
        <v>41183</v>
      </c>
      <c r="F468">
        <v>0</v>
      </c>
      <c r="G468">
        <v>0</v>
      </c>
      <c r="H468">
        <v>0</v>
      </c>
      <c r="I468">
        <v>1.1000000000000001</v>
      </c>
      <c r="J468">
        <v>0</v>
      </c>
      <c r="K468">
        <v>0</v>
      </c>
      <c r="L468">
        <v>0</v>
      </c>
      <c r="M468">
        <v>0</v>
      </c>
      <c r="N468">
        <v>0</v>
      </c>
      <c r="O468">
        <v>0</v>
      </c>
      <c r="P468">
        <v>0</v>
      </c>
      <c r="Q468">
        <v>11.4</v>
      </c>
      <c r="R468">
        <v>0</v>
      </c>
      <c r="S468">
        <v>0</v>
      </c>
      <c r="T468">
        <v>0</v>
      </c>
      <c r="U468">
        <v>0</v>
      </c>
      <c r="V468">
        <v>0</v>
      </c>
      <c r="W468">
        <v>0</v>
      </c>
      <c r="X468">
        <v>7.8</v>
      </c>
      <c r="Y468">
        <v>1.5</v>
      </c>
      <c r="Z468">
        <v>0</v>
      </c>
      <c r="AA468">
        <v>0</v>
      </c>
      <c r="AB468">
        <v>37.700000000000003</v>
      </c>
      <c r="AC468">
        <v>21</v>
      </c>
      <c r="AD468">
        <v>0</v>
      </c>
      <c r="AE468">
        <v>2</v>
      </c>
      <c r="AF468">
        <v>0</v>
      </c>
      <c r="AG468">
        <v>36.299999999999997</v>
      </c>
      <c r="AH468">
        <v>0</v>
      </c>
      <c r="AI468">
        <v>0</v>
      </c>
      <c r="AJ468">
        <v>5.4</v>
      </c>
    </row>
    <row r="469" spans="5:36" x14ac:dyDescent="0.25">
      <c r="E469" s="1">
        <v>41214</v>
      </c>
      <c r="F469">
        <v>63.8</v>
      </c>
      <c r="G469">
        <v>0</v>
      </c>
      <c r="H469">
        <v>0.3</v>
      </c>
      <c r="I469">
        <v>0</v>
      </c>
      <c r="J469">
        <v>0</v>
      </c>
      <c r="K469">
        <v>0</v>
      </c>
      <c r="L469">
        <v>0</v>
      </c>
      <c r="M469">
        <v>0</v>
      </c>
      <c r="N469">
        <v>18.2</v>
      </c>
      <c r="O469">
        <v>6.1</v>
      </c>
      <c r="P469">
        <v>2.5</v>
      </c>
      <c r="Q469">
        <v>22.9</v>
      </c>
      <c r="R469">
        <v>2.2999999999999998</v>
      </c>
      <c r="S469">
        <v>0</v>
      </c>
      <c r="T469">
        <v>0</v>
      </c>
      <c r="U469">
        <v>0</v>
      </c>
      <c r="V469">
        <v>0</v>
      </c>
      <c r="W469">
        <v>3.8</v>
      </c>
      <c r="X469">
        <v>0</v>
      </c>
      <c r="Y469">
        <v>0</v>
      </c>
      <c r="Z469">
        <v>0</v>
      </c>
      <c r="AA469">
        <v>0</v>
      </c>
      <c r="AB469">
        <v>0</v>
      </c>
      <c r="AC469">
        <v>0</v>
      </c>
      <c r="AD469">
        <v>2</v>
      </c>
      <c r="AE469">
        <v>0</v>
      </c>
      <c r="AF469">
        <v>9.4</v>
      </c>
      <c r="AG469">
        <v>0</v>
      </c>
      <c r="AH469">
        <v>0</v>
      </c>
      <c r="AI469">
        <v>0</v>
      </c>
      <c r="AJ469" s="5" t="s">
        <v>84</v>
      </c>
    </row>
    <row r="470" spans="5:36" x14ac:dyDescent="0.25">
      <c r="E470" s="1">
        <v>41244</v>
      </c>
      <c r="F470">
        <v>0</v>
      </c>
      <c r="G470">
        <v>24.5</v>
      </c>
      <c r="H470">
        <v>0</v>
      </c>
      <c r="I470">
        <v>0</v>
      </c>
      <c r="J470">
        <v>0</v>
      </c>
      <c r="K470">
        <v>1</v>
      </c>
      <c r="L470">
        <v>0</v>
      </c>
      <c r="M470">
        <v>0</v>
      </c>
      <c r="N470">
        <v>3.2</v>
      </c>
      <c r="O470">
        <v>0</v>
      </c>
      <c r="P470">
        <v>0</v>
      </c>
      <c r="Q470">
        <v>0</v>
      </c>
      <c r="R470">
        <v>0</v>
      </c>
      <c r="S470">
        <v>26.6</v>
      </c>
      <c r="T470">
        <v>0</v>
      </c>
      <c r="U470">
        <v>2.7</v>
      </c>
      <c r="V470">
        <v>29.5</v>
      </c>
      <c r="W470">
        <v>0</v>
      </c>
      <c r="X470">
        <v>3.4</v>
      </c>
      <c r="Y470">
        <v>0</v>
      </c>
      <c r="Z470">
        <v>19.2</v>
      </c>
      <c r="AA470">
        <v>0</v>
      </c>
      <c r="AB470">
        <v>0</v>
      </c>
      <c r="AC470">
        <v>0</v>
      </c>
      <c r="AD470">
        <v>5.0999999999999996</v>
      </c>
      <c r="AE470">
        <v>0</v>
      </c>
      <c r="AF470">
        <v>29.3</v>
      </c>
      <c r="AG470">
        <v>0</v>
      </c>
      <c r="AH470">
        <v>0</v>
      </c>
      <c r="AI470">
        <v>15.7</v>
      </c>
      <c r="AJ470">
        <v>6.2</v>
      </c>
    </row>
    <row r="471" spans="5:36" x14ac:dyDescent="0.25">
      <c r="E471" s="3">
        <v>41275</v>
      </c>
      <c r="F471" s="2">
        <v>17.899999999999999</v>
      </c>
      <c r="G471" s="2">
        <v>3.2</v>
      </c>
      <c r="H471" s="2">
        <v>0</v>
      </c>
      <c r="I471" s="2">
        <v>0</v>
      </c>
      <c r="J471" s="2">
        <v>0</v>
      </c>
      <c r="K471" s="2">
        <v>8.1999999999999993</v>
      </c>
      <c r="L471" s="2">
        <v>23.5</v>
      </c>
      <c r="M471" s="2">
        <v>0</v>
      </c>
      <c r="N471" s="2">
        <v>6.1</v>
      </c>
      <c r="O471" s="2">
        <v>17</v>
      </c>
      <c r="P471" s="2">
        <v>0</v>
      </c>
      <c r="Q471" s="2">
        <v>0</v>
      </c>
      <c r="R471" s="2">
        <v>1.2</v>
      </c>
      <c r="S471" s="2">
        <v>0</v>
      </c>
      <c r="T471" s="2">
        <v>28.2</v>
      </c>
      <c r="U471" s="2">
        <v>17.600000000000001</v>
      </c>
      <c r="V471" s="2">
        <v>1.5</v>
      </c>
      <c r="W471" s="2">
        <v>0.2</v>
      </c>
      <c r="X471" s="2">
        <v>0</v>
      </c>
      <c r="Y471" s="2">
        <v>0</v>
      </c>
      <c r="Z471" s="2">
        <v>0</v>
      </c>
      <c r="AA471" s="2">
        <v>0</v>
      </c>
      <c r="AB471" s="2">
        <v>0</v>
      </c>
      <c r="AC471" s="2">
        <v>0</v>
      </c>
      <c r="AD471" s="2">
        <v>0</v>
      </c>
      <c r="AE471" s="2">
        <v>0</v>
      </c>
      <c r="AF471" s="2">
        <v>0</v>
      </c>
      <c r="AG471" s="2">
        <v>0</v>
      </c>
      <c r="AH471" s="2">
        <v>0</v>
      </c>
      <c r="AI471" s="2">
        <v>0</v>
      </c>
      <c r="AJ471" s="2">
        <v>0</v>
      </c>
    </row>
    <row r="472" spans="5:36" x14ac:dyDescent="0.25">
      <c r="E472" s="4">
        <v>41306</v>
      </c>
      <c r="F472">
        <v>0</v>
      </c>
      <c r="G472">
        <v>0</v>
      </c>
      <c r="H472">
        <v>8.1999999999999993</v>
      </c>
      <c r="I472">
        <v>3.7</v>
      </c>
      <c r="J472">
        <v>27.3</v>
      </c>
      <c r="K472">
        <v>0</v>
      </c>
      <c r="L472">
        <v>3.1</v>
      </c>
      <c r="M472">
        <v>2.7</v>
      </c>
      <c r="N472">
        <v>8.6</v>
      </c>
      <c r="O472">
        <v>1.5</v>
      </c>
      <c r="P472">
        <v>0</v>
      </c>
      <c r="Q472">
        <v>0</v>
      </c>
      <c r="R472">
        <v>13.7</v>
      </c>
      <c r="S472">
        <v>0</v>
      </c>
      <c r="T472">
        <v>0</v>
      </c>
      <c r="U472">
        <v>0</v>
      </c>
      <c r="V472">
        <v>0</v>
      </c>
      <c r="W472">
        <v>33</v>
      </c>
      <c r="X472">
        <v>1.2</v>
      </c>
      <c r="Y472">
        <v>0</v>
      </c>
      <c r="Z472">
        <v>34.1</v>
      </c>
      <c r="AA472">
        <v>0.9</v>
      </c>
      <c r="AB472">
        <v>4.3</v>
      </c>
      <c r="AC472">
        <v>26.5</v>
      </c>
      <c r="AD472">
        <v>0</v>
      </c>
      <c r="AE472">
        <v>31.5</v>
      </c>
      <c r="AF472">
        <v>3.1</v>
      </c>
      <c r="AG472">
        <v>0</v>
      </c>
      <c r="AH472" s="54" t="s">
        <v>84</v>
      </c>
      <c r="AI472" s="54"/>
      <c r="AJ472" s="54"/>
    </row>
    <row r="473" spans="5:36" x14ac:dyDescent="0.25">
      <c r="E473" s="4">
        <v>41334</v>
      </c>
      <c r="F473">
        <v>0</v>
      </c>
      <c r="G473">
        <v>6.1</v>
      </c>
      <c r="H473">
        <v>0</v>
      </c>
      <c r="I473">
        <v>0</v>
      </c>
      <c r="J473">
        <v>9.5</v>
      </c>
      <c r="K473">
        <v>0</v>
      </c>
      <c r="L473">
        <v>0</v>
      </c>
      <c r="M473">
        <v>0</v>
      </c>
      <c r="N473">
        <v>13.6</v>
      </c>
      <c r="O473">
        <v>8.3000000000000007</v>
      </c>
      <c r="P473">
        <v>29.2</v>
      </c>
      <c r="Q473">
        <v>15.8</v>
      </c>
      <c r="R473">
        <v>0.2</v>
      </c>
      <c r="S473">
        <v>0</v>
      </c>
      <c r="T473">
        <v>6.7</v>
      </c>
      <c r="U473">
        <v>0</v>
      </c>
      <c r="V473">
        <v>21.3</v>
      </c>
      <c r="W473">
        <v>0</v>
      </c>
      <c r="X473">
        <v>0</v>
      </c>
      <c r="Y473">
        <v>28.6</v>
      </c>
      <c r="Z473">
        <v>0</v>
      </c>
      <c r="AA473">
        <v>8.6999999999999993</v>
      </c>
      <c r="AB473">
        <v>0</v>
      </c>
      <c r="AC473">
        <v>0</v>
      </c>
      <c r="AD473">
        <v>0</v>
      </c>
      <c r="AE473">
        <v>0</v>
      </c>
      <c r="AF473">
        <v>0.5</v>
      </c>
      <c r="AG473">
        <v>0</v>
      </c>
      <c r="AH473">
        <v>0</v>
      </c>
      <c r="AI473">
        <v>0</v>
      </c>
      <c r="AJ473">
        <v>0</v>
      </c>
    </row>
    <row r="474" spans="5:36" x14ac:dyDescent="0.25">
      <c r="E474" s="4">
        <v>41365</v>
      </c>
      <c r="F474">
        <v>0</v>
      </c>
      <c r="G474">
        <v>0</v>
      </c>
      <c r="H474">
        <v>18.2</v>
      </c>
      <c r="I474">
        <v>0</v>
      </c>
      <c r="J474">
        <v>21.9</v>
      </c>
      <c r="K474">
        <v>0</v>
      </c>
      <c r="L474">
        <v>0</v>
      </c>
      <c r="M474">
        <v>2.2999999999999998</v>
      </c>
      <c r="N474">
        <v>0</v>
      </c>
      <c r="O474">
        <v>0</v>
      </c>
      <c r="P474">
        <v>0</v>
      </c>
      <c r="Q474">
        <v>0</v>
      </c>
      <c r="R474">
        <v>16</v>
      </c>
      <c r="S474">
        <v>0</v>
      </c>
      <c r="T474">
        <v>0</v>
      </c>
      <c r="U474">
        <v>0</v>
      </c>
      <c r="V474">
        <v>0</v>
      </c>
      <c r="W474">
        <v>0</v>
      </c>
      <c r="X474">
        <v>0</v>
      </c>
      <c r="Y474">
        <v>0</v>
      </c>
      <c r="Z474">
        <v>0</v>
      </c>
      <c r="AA474">
        <v>0</v>
      </c>
      <c r="AB474">
        <v>0</v>
      </c>
      <c r="AC474">
        <v>0</v>
      </c>
      <c r="AD474">
        <v>0</v>
      </c>
      <c r="AE474">
        <v>0</v>
      </c>
      <c r="AF474">
        <v>0</v>
      </c>
      <c r="AG474">
        <v>0</v>
      </c>
      <c r="AH474">
        <v>0</v>
      </c>
      <c r="AI474">
        <v>0</v>
      </c>
      <c r="AJ474" s="5" t="s">
        <v>84</v>
      </c>
    </row>
    <row r="475" spans="5:36" x14ac:dyDescent="0.25">
      <c r="E475" s="4">
        <v>41395</v>
      </c>
      <c r="F475">
        <v>0</v>
      </c>
      <c r="G475">
        <v>0</v>
      </c>
      <c r="H475">
        <v>0</v>
      </c>
      <c r="I475">
        <v>0</v>
      </c>
      <c r="J475">
        <v>0</v>
      </c>
      <c r="K475">
        <v>2.2999999999999998</v>
      </c>
      <c r="L475">
        <v>0</v>
      </c>
      <c r="M475">
        <v>0</v>
      </c>
      <c r="N475">
        <v>5.3</v>
      </c>
      <c r="O475">
        <v>0</v>
      </c>
      <c r="P475">
        <v>0</v>
      </c>
      <c r="Q475">
        <v>0</v>
      </c>
      <c r="R475">
        <v>0</v>
      </c>
      <c r="S475">
        <v>0</v>
      </c>
      <c r="T475">
        <v>0</v>
      </c>
      <c r="U475">
        <v>0</v>
      </c>
      <c r="V475">
        <v>0</v>
      </c>
      <c r="W475">
        <v>0</v>
      </c>
      <c r="X475">
        <v>0</v>
      </c>
      <c r="Y475">
        <v>0</v>
      </c>
      <c r="Z475">
        <v>0</v>
      </c>
      <c r="AA475">
        <v>0</v>
      </c>
      <c r="AB475">
        <v>14.7</v>
      </c>
      <c r="AC475">
        <v>0</v>
      </c>
      <c r="AD475">
        <v>4.2</v>
      </c>
      <c r="AE475">
        <v>0</v>
      </c>
      <c r="AF475">
        <v>18.100000000000001</v>
      </c>
      <c r="AG475">
        <v>16.100000000000001</v>
      </c>
      <c r="AH475">
        <v>10.3</v>
      </c>
      <c r="AI475">
        <v>0</v>
      </c>
      <c r="AJ475">
        <v>0</v>
      </c>
    </row>
    <row r="476" spans="5:36" x14ac:dyDescent="0.25">
      <c r="E476" s="4">
        <v>41426</v>
      </c>
      <c r="F476">
        <v>0</v>
      </c>
      <c r="G476">
        <v>22.3</v>
      </c>
      <c r="H476">
        <v>12.8</v>
      </c>
      <c r="I476">
        <v>0</v>
      </c>
      <c r="J476">
        <v>0</v>
      </c>
      <c r="K476">
        <v>0</v>
      </c>
      <c r="L476">
        <v>0</v>
      </c>
      <c r="M476">
        <v>0</v>
      </c>
      <c r="N476">
        <v>0</v>
      </c>
      <c r="O476">
        <v>0</v>
      </c>
      <c r="P476">
        <v>0</v>
      </c>
      <c r="Q476">
        <v>0</v>
      </c>
      <c r="R476">
        <v>0</v>
      </c>
      <c r="S476">
        <v>0</v>
      </c>
      <c r="T476">
        <v>29.8</v>
      </c>
      <c r="U476">
        <v>6.7</v>
      </c>
      <c r="V476">
        <v>0</v>
      </c>
      <c r="W476">
        <v>0</v>
      </c>
      <c r="X476">
        <v>0</v>
      </c>
      <c r="Y476">
        <v>0</v>
      </c>
      <c r="Z476">
        <v>38.5</v>
      </c>
      <c r="AA476">
        <v>11.5</v>
      </c>
      <c r="AB476">
        <v>20.6</v>
      </c>
      <c r="AC476">
        <v>47.3</v>
      </c>
      <c r="AD476">
        <v>26.6</v>
      </c>
      <c r="AE476">
        <v>27.7</v>
      </c>
      <c r="AF476">
        <v>0.3</v>
      </c>
      <c r="AG476">
        <v>0</v>
      </c>
      <c r="AH476">
        <v>0</v>
      </c>
      <c r="AI476">
        <v>7.2</v>
      </c>
      <c r="AJ476" s="5" t="s">
        <v>84</v>
      </c>
    </row>
    <row r="477" spans="5:36" x14ac:dyDescent="0.25">
      <c r="E477" s="4">
        <v>41456</v>
      </c>
      <c r="F477">
        <v>34.1</v>
      </c>
      <c r="G477">
        <v>0</v>
      </c>
      <c r="H477">
        <v>0</v>
      </c>
      <c r="I477">
        <v>0</v>
      </c>
      <c r="J477">
        <v>0</v>
      </c>
      <c r="K477">
        <v>2.2999999999999998</v>
      </c>
      <c r="L477">
        <v>0</v>
      </c>
      <c r="M477">
        <v>0</v>
      </c>
      <c r="N477">
        <v>0</v>
      </c>
      <c r="O477">
        <v>0</v>
      </c>
      <c r="P477">
        <v>0</v>
      </c>
      <c r="Q477">
        <v>0</v>
      </c>
      <c r="R477">
        <v>0</v>
      </c>
      <c r="S477">
        <v>0</v>
      </c>
      <c r="T477">
        <v>0</v>
      </c>
      <c r="U477">
        <v>0</v>
      </c>
      <c r="V477">
        <v>0</v>
      </c>
      <c r="W477">
        <v>0</v>
      </c>
      <c r="X477">
        <v>0</v>
      </c>
      <c r="Y477">
        <v>12.7</v>
      </c>
      <c r="Z477">
        <v>40.4</v>
      </c>
      <c r="AA477">
        <v>25.9</v>
      </c>
      <c r="AB477">
        <v>0</v>
      </c>
      <c r="AC477">
        <v>2.2999999999999998</v>
      </c>
      <c r="AD477">
        <v>0</v>
      </c>
      <c r="AE477">
        <v>0</v>
      </c>
      <c r="AF477">
        <v>0</v>
      </c>
      <c r="AG477">
        <v>0</v>
      </c>
      <c r="AH477">
        <v>0</v>
      </c>
      <c r="AI477">
        <v>0</v>
      </c>
      <c r="AJ477">
        <v>0</v>
      </c>
    </row>
    <row r="478" spans="5:36" x14ac:dyDescent="0.25">
      <c r="E478" s="4">
        <v>41487</v>
      </c>
      <c r="F478">
        <v>0</v>
      </c>
      <c r="G478">
        <v>0</v>
      </c>
      <c r="H478">
        <v>0</v>
      </c>
      <c r="I478">
        <v>0</v>
      </c>
      <c r="J478">
        <v>0</v>
      </c>
      <c r="K478">
        <v>0</v>
      </c>
      <c r="L478">
        <v>0</v>
      </c>
      <c r="M478">
        <v>0</v>
      </c>
      <c r="N478">
        <v>0</v>
      </c>
      <c r="O478">
        <v>0</v>
      </c>
      <c r="P478">
        <v>0</v>
      </c>
      <c r="Q478">
        <v>0</v>
      </c>
      <c r="R478">
        <v>0</v>
      </c>
      <c r="S478">
        <v>15.2</v>
      </c>
      <c r="T478">
        <v>0.5</v>
      </c>
      <c r="U478">
        <v>0</v>
      </c>
      <c r="V478">
        <v>0</v>
      </c>
      <c r="W478">
        <v>0</v>
      </c>
      <c r="X478">
        <v>0</v>
      </c>
      <c r="Y478">
        <v>0</v>
      </c>
      <c r="Z478">
        <v>0</v>
      </c>
      <c r="AA478">
        <v>0</v>
      </c>
      <c r="AB478">
        <v>0</v>
      </c>
      <c r="AC478">
        <v>0</v>
      </c>
      <c r="AD478">
        <v>0</v>
      </c>
      <c r="AE478">
        <v>0</v>
      </c>
      <c r="AF478">
        <v>4.4000000000000004</v>
      </c>
      <c r="AG478">
        <v>0</v>
      </c>
      <c r="AH478">
        <v>0</v>
      </c>
      <c r="AI478">
        <v>0</v>
      </c>
      <c r="AJ478">
        <v>0</v>
      </c>
    </row>
    <row r="479" spans="5:36" x14ac:dyDescent="0.25">
      <c r="E479" s="17">
        <v>41518</v>
      </c>
      <c r="F479" s="15">
        <f>1/1*(Média!E25*'Estação 2'!N1649/Média!E59)</f>
        <v>0</v>
      </c>
      <c r="G479" s="15">
        <f>1/1*(Média!F25*'Estação 2'!O1649/Média!F59)</f>
        <v>0</v>
      </c>
      <c r="H479" s="15">
        <f>1/1*(Média!G25*'Estação 2'!P1649/Média!G59)</f>
        <v>0</v>
      </c>
      <c r="I479" s="15">
        <f>1/1*(Média!H25*'Estação 2'!Q1649/Média!H59)</f>
        <v>10.806247361756018</v>
      </c>
      <c r="J479" s="15">
        <f>1/1*(Média!I25*'Estação 2'!R1649/Média!I59)</f>
        <v>1.9283175355450233</v>
      </c>
      <c r="K479" s="15">
        <f>1/1*(Média!J25*'Estação 2'!S1649/Média!J59)</f>
        <v>0</v>
      </c>
      <c r="L479" s="15">
        <f>1/1*(Média!K25*'Estação 2'!T1649/Média!K59)</f>
        <v>0</v>
      </c>
      <c r="M479" s="15">
        <f>1/1*(Média!L25*'Estação 2'!U1649/Média!L59)</f>
        <v>0</v>
      </c>
      <c r="N479" s="15">
        <f>1/1*(Média!M25*'Estação 2'!V1649/Média!M59)</f>
        <v>0</v>
      </c>
      <c r="O479" s="15">
        <f>1/1*(Média!N25*'Estação 2'!W1649/Média!N59)</f>
        <v>0</v>
      </c>
      <c r="P479" s="15">
        <f>1/1*(Média!O25*'Estação 2'!X1649/Média!O59)</f>
        <v>0</v>
      </c>
      <c r="Q479" s="15">
        <f>1/1*(Média!P25*'Estação 2'!Y1649/Média!P59)</f>
        <v>0</v>
      </c>
      <c r="R479" s="15">
        <f>1/1*(Média!Q25*'Estação 2'!Z1649/Média!Q59)</f>
        <v>0</v>
      </c>
      <c r="S479" s="15">
        <f>1/1*(Média!R25*'Estação 2'!AA1649/Média!R59)</f>
        <v>0</v>
      </c>
      <c r="T479" s="15">
        <f>1/1*(Média!S25*'Estação 2'!AB1649/Média!S59)</f>
        <v>0</v>
      </c>
      <c r="U479" s="15">
        <f>1/1*(Média!T25*'Estação 2'!AC1649/Média!T59)</f>
        <v>0</v>
      </c>
      <c r="V479" s="15">
        <f>1/1*(Média!U25*'Estação 2'!AD1649/Média!U59)</f>
        <v>15.834286531312561</v>
      </c>
      <c r="W479" s="15">
        <f>1/1*(Média!V25*'Estação 2'!AE1649/Média!V59)</f>
        <v>56.331680793219235</v>
      </c>
      <c r="X479" s="15">
        <f>1/1*(Média!W25*'Estação 2'!AF1649/Média!W59)</f>
        <v>0</v>
      </c>
      <c r="Y479" s="15">
        <f>1/1*(Média!X25*'Estação 2'!AG1649/Média!X59)</f>
        <v>1.793436434932385</v>
      </c>
      <c r="Z479" s="15">
        <f>1/1*(Média!Y25*'Estação 2'!AH1649/Média!Y59)</f>
        <v>0</v>
      </c>
      <c r="AA479" s="15">
        <f>1/1*(Média!Z25*'Estação 2'!AI1649/Média!Z59)</f>
        <v>29.999445799157613</v>
      </c>
      <c r="AB479" s="15">
        <f>1/1*(Média!AA25*'Estação 2'!AJ1649/Média!AA59)</f>
        <v>20.477224388514713</v>
      </c>
      <c r="AC479" s="15">
        <f>1/1*(Média!AB25*'Estação 2'!AK1649/Média!AB59)</f>
        <v>4.9348847139197263</v>
      </c>
      <c r="AD479" s="15">
        <f>1/1*(Média!AC25*'Estação 2'!AL1649/Média!AC59)</f>
        <v>2.0070452126169531</v>
      </c>
      <c r="AE479" s="15">
        <f>1/1*(Média!AD25*'Estação 2'!AM1649/Média!AD59)</f>
        <v>0</v>
      </c>
      <c r="AF479" s="15">
        <f>1/1*(Média!AE25*'Estação 2'!AN1649/Média!AE59)</f>
        <v>0</v>
      </c>
      <c r="AG479" s="15">
        <f>1/1*(Média!AF25*'Estação 2'!AO1649/Média!AF59)</f>
        <v>0</v>
      </c>
      <c r="AH479" s="15">
        <f>1/1*(Média!AG25*'Estação 2'!AP1649/Média!AG59)</f>
        <v>19.258571016997983</v>
      </c>
      <c r="AI479" s="15">
        <f>1/1*(Média!AH25*'Estação 2'!AQ1649/Média!AH59)</f>
        <v>0</v>
      </c>
      <c r="AJ479" s="5" t="s">
        <v>84</v>
      </c>
    </row>
    <row r="480" spans="5:36" x14ac:dyDescent="0.25">
      <c r="E480" s="17">
        <v>41548</v>
      </c>
      <c r="F480" s="15">
        <f>1/1*(Média!E28*'Estação 2'!N1647/Média!E62)</f>
        <v>11.440256521884733</v>
      </c>
      <c r="G480" s="15">
        <f>1/1*(Média!F28*'Estação 2'!O1647/Média!F62)</f>
        <v>11.091822229374534</v>
      </c>
      <c r="H480" s="15">
        <f>1/1*(Média!G28*'Estação 2'!P1647/Média!G62)</f>
        <v>16.546274387249433</v>
      </c>
      <c r="I480" s="15">
        <f>1/1*(Média!H28*'Estação 2'!Q1647/Média!H62)</f>
        <v>28.460467109492178</v>
      </c>
      <c r="J480" s="15">
        <f>1/1*(Média!I28*'Estação 2'!R1647/Média!I62)</f>
        <v>0</v>
      </c>
      <c r="K480" s="15">
        <f>1/1*(Média!J28*'Estação 2'!S1647/Média!J62)</f>
        <v>0</v>
      </c>
      <c r="L480" s="15">
        <f>1/1*(Média!K28*'Estação 2'!T1647/Média!K62)</f>
        <v>0</v>
      </c>
      <c r="M480" s="15">
        <f>1/1*(Média!L28*'Estação 2'!U1647/Média!L62)</f>
        <v>0</v>
      </c>
      <c r="N480" s="15">
        <f>1/1*(Média!M28*'Estação 2'!V1647/Média!M62)</f>
        <v>0</v>
      </c>
      <c r="O480" s="15">
        <f>1/1*(Média!N28*'Estação 2'!W1647/Média!N62)</f>
        <v>0</v>
      </c>
      <c r="P480" s="15">
        <f>1/1*(Média!O28*'Estação 2'!X1647/Média!O62)</f>
        <v>0</v>
      </c>
      <c r="Q480" s="15">
        <f>1/1*(Média!P28*'Estação 2'!Y1647/Média!P62)</f>
        <v>0</v>
      </c>
      <c r="R480" s="15">
        <f>1/1*(Média!Q28*'Estação 2'!Z1647/Média!Q62)</f>
        <v>0</v>
      </c>
      <c r="S480" s="15">
        <f>1/1*(Média!R28*'Estação 2'!AA1647/Média!R62)</f>
        <v>0</v>
      </c>
      <c r="T480" s="15">
        <f>1/1*(Média!S28*'Estação 2'!AB1647/Média!S62)</f>
        <v>0</v>
      </c>
      <c r="U480" s="15">
        <f>1/1*(Média!T28*'Estação 2'!AC1647/Média!T62)</f>
        <v>0</v>
      </c>
      <c r="V480" s="15">
        <f>1/1*(Média!U28*'Estação 2'!AD1647/Média!U62)</f>
        <v>16.052976873872399</v>
      </c>
      <c r="W480" s="15">
        <f>1/1*(Média!V28*'Estação 2'!AE1647/Média!V62)</f>
        <v>0</v>
      </c>
      <c r="X480" s="15">
        <f>1/1*(Média!W28*'Estação 2'!AF1647/Média!W62)</f>
        <v>0</v>
      </c>
      <c r="Y480" s="15">
        <f>1/1*(Média!X28*'Estação 2'!AG1647/Média!X62)</f>
        <v>0</v>
      </c>
      <c r="Z480" s="15">
        <f>1/1*(Média!Y28*'Estação 2'!AH1647/Média!Y62)</f>
        <v>0</v>
      </c>
      <c r="AA480" s="15">
        <f>1/1*(Média!Z28*'Estação 2'!AI1647/Média!Z62)</f>
        <v>2.1910308001857293</v>
      </c>
      <c r="AB480" s="15">
        <f>1/1*(Média!AA28*'Estação 2'!AJ1647/Média!AA62)</f>
        <v>0</v>
      </c>
      <c r="AC480" s="15">
        <f>1/1*(Média!AB28*'Estação 2'!AK1647/Média!AB62)</f>
        <v>0</v>
      </c>
      <c r="AD480" s="15">
        <f>1/1*(Média!AC28*'Estação 2'!AL1647/Média!AC62)</f>
        <v>5.8584918665563839</v>
      </c>
      <c r="AE480" s="15">
        <f>1/1*(Média!AD28*'Estação 2'!AM1647/Média!AD62)</f>
        <v>0</v>
      </c>
      <c r="AF480" s="15">
        <f>1/1*(Média!AE28*'Estação 2'!AN1647/Média!AE62)</f>
        <v>7.3843930635838149</v>
      </c>
      <c r="AG480" s="15">
        <f>1/1*(Média!AF28*'Estação 2'!AO1647/Média!AF62)</f>
        <v>0</v>
      </c>
      <c r="AH480" s="15">
        <f>1/1*(Média!AG28*'Estação 2'!AP1647/Média!AG62)</f>
        <v>0</v>
      </c>
      <c r="AI480" s="15">
        <f>1/1*(Média!AH28*'Estação 2'!AQ1647/Média!AH62)</f>
        <v>0</v>
      </c>
      <c r="AJ480" s="15">
        <f>1/1*(Média!AI28*'Estação 2'!AR1647/Média!AI62)</f>
        <v>0</v>
      </c>
    </row>
    <row r="481" spans="5:36" x14ac:dyDescent="0.25">
      <c r="E481" s="17">
        <v>41579</v>
      </c>
      <c r="F481" s="15">
        <f>1/1*(Média!E31*'Estação 2'!N1650/Média!E65)</f>
        <v>0</v>
      </c>
      <c r="G481" s="15">
        <f>1/1*(Média!F31*'Estação 2'!O1650/Média!F65)</f>
        <v>0</v>
      </c>
      <c r="H481" s="15">
        <f>1/1*(Média!G31*'Estação 2'!P1650/Média!G65)</f>
        <v>0</v>
      </c>
      <c r="I481" s="15">
        <f>1/1*(Média!H31*'Estação 2'!Q1650/Média!H65)</f>
        <v>14.52091767881242</v>
      </c>
      <c r="J481" s="15">
        <f>1/1*(Média!I31*'Estação 2'!R1650/Média!I65)</f>
        <v>0.29284202491239042</v>
      </c>
      <c r="K481" s="15">
        <f>1/1*(Média!J31*'Estação 2'!S1650/Média!J65)</f>
        <v>0</v>
      </c>
      <c r="L481" s="15">
        <f>1/1*(Média!K31*'Estação 2'!T1650/Média!K65)</f>
        <v>0</v>
      </c>
      <c r="M481" s="15">
        <f>1/1*(Média!L31*'Estação 2'!U1650/Média!L65)</f>
        <v>1.6924387367317522</v>
      </c>
      <c r="N481" s="15">
        <f>1/1*(Média!M31*'Estação 2'!V1650/Média!M65)</f>
        <v>0</v>
      </c>
      <c r="O481" s="15">
        <f>1/1*(Média!N31*'Estação 2'!W1650/Média!N65)</f>
        <v>0</v>
      </c>
      <c r="P481" s="15">
        <f>1/1*(Média!O31*'Estação 2'!X1650/Média!O65)</f>
        <v>0</v>
      </c>
      <c r="Q481" s="15">
        <f>1/1*(Média!P31*'Estação 2'!Y1650/Média!P65)</f>
        <v>0</v>
      </c>
      <c r="R481" s="15">
        <f>1/1*(Média!Q31*'Estação 2'!Z1650/Média!Q65)</f>
        <v>0</v>
      </c>
      <c r="S481" s="15">
        <f>1/1*(Média!R31*'Estação 2'!AA1650/Média!R65)</f>
        <v>0</v>
      </c>
      <c r="T481" s="15">
        <f>1/1*(Média!S31*'Estação 2'!AB1650/Média!S65)</f>
        <v>0</v>
      </c>
      <c r="U481" s="15">
        <f>1/1*(Média!T31*'Estação 2'!AC1650/Média!T65)</f>
        <v>0</v>
      </c>
      <c r="V481" s="15">
        <f>1/1*(Média!U31*'Estação 2'!AD1650/Média!U65)</f>
        <v>58.647903394504127</v>
      </c>
      <c r="W481" s="15">
        <f>1/1*(Média!V31*'Estação 2'!AE1650/Média!V65)</f>
        <v>0</v>
      </c>
      <c r="X481" s="15">
        <f>1/1*(Média!W31*'Estação 2'!AF1650/Média!W65)</f>
        <v>0</v>
      </c>
      <c r="Y481" s="15">
        <f>1/1*(Média!X31*'Estação 2'!AG1650/Média!X65)</f>
        <v>0</v>
      </c>
      <c r="Z481" s="15">
        <f>1/1*(Média!Y31*'Estação 2'!AH1650/Média!Y65)</f>
        <v>4.9405303413187776</v>
      </c>
      <c r="AA481" s="15">
        <f>1/1*(Média!Z31*'Estação 2'!AI1650/Média!Z65)</f>
        <v>0</v>
      </c>
      <c r="AB481" s="15">
        <f>1/1*(Média!AA31*'Estação 2'!AJ1650/Média!AA65)</f>
        <v>88.791051355521262</v>
      </c>
      <c r="AC481" s="15">
        <f>1/1*(Média!AB31*'Estação 2'!AK1650/Média!AB65)</f>
        <v>0</v>
      </c>
      <c r="AD481" s="15">
        <f>1/1*(Média!AC31*'Estação 2'!AL1650/Média!AC65)</f>
        <v>2.3133773560152187</v>
      </c>
      <c r="AE481" s="15">
        <f>1/1*(Média!AD31*'Estação 2'!AM1650/Média!AD65)</f>
        <v>8.9357677173866055</v>
      </c>
      <c r="AF481" s="15">
        <f>1/1*(Média!AE31*'Estação 2'!AN1650/Média!AE65)</f>
        <v>5.3229317851959363</v>
      </c>
      <c r="AG481" s="15">
        <f>1/1*(Média!AF31*'Estação 2'!AO1650/Média!AF65)</f>
        <v>0</v>
      </c>
      <c r="AH481" s="15">
        <f>1/1*(Média!AG31*'Estação 2'!AP1650/Média!AG65)</f>
        <v>16.346153846153847</v>
      </c>
      <c r="AI481" s="15">
        <f>1/1*(Média!AH31*'Estação 2'!AQ1650/Média!AH65)</f>
        <v>0</v>
      </c>
      <c r="AJ481" s="5" t="s">
        <v>84</v>
      </c>
    </row>
    <row r="482" spans="5:36" x14ac:dyDescent="0.25">
      <c r="E482" s="17">
        <v>41609</v>
      </c>
      <c r="F482" s="15">
        <f>1/1*(Média!E34*'Estação 2'!N1648/Média!E68)</f>
        <v>0</v>
      </c>
      <c r="G482" s="15">
        <f>1/1*(Média!F34*'Estação 2'!O1648/Média!F68)</f>
        <v>0</v>
      </c>
      <c r="H482" s="15">
        <f>1/1*(Média!G34*'Estação 2'!P1648/Média!G68)</f>
        <v>0</v>
      </c>
      <c r="I482" s="15">
        <f>1/1*(Média!H34*'Estação 2'!Q1648/Média!H68)</f>
        <v>0</v>
      </c>
      <c r="J482" s="15">
        <f>1/1*(Média!I34*'Estação 2'!R1648/Média!I68)</f>
        <v>0</v>
      </c>
      <c r="K482" s="15">
        <f>1/1*(Média!J34*'Estação 2'!S1648/Média!J68)</f>
        <v>14.264694126346507</v>
      </c>
      <c r="L482" s="15">
        <f>1/1*(Média!K34*'Estação 2'!T1648/Média!K68)</f>
        <v>0</v>
      </c>
      <c r="M482" s="15">
        <f>1/1*(Média!L34*'Estação 2'!U1648/Média!L68)</f>
        <v>17.273901420719067</v>
      </c>
      <c r="N482" s="15">
        <f>1/1*(Média!M34*'Estação 2'!V1648/Média!M68)</f>
        <v>0</v>
      </c>
      <c r="O482" s="15">
        <f>1/1*(Média!N34*'Estação 2'!W1648/Média!N68)</f>
        <v>0</v>
      </c>
      <c r="P482" s="15">
        <f>1/1*(Média!O34*'Estação 2'!X1648/Média!O68)</f>
        <v>0</v>
      </c>
      <c r="Q482" s="15">
        <f>1/1*(Média!P34*'Estação 2'!Y1648/Média!P68)</f>
        <v>0.40197101730708534</v>
      </c>
      <c r="R482" s="15">
        <f>1/1*(Média!Q34*'Estação 2'!Z1648/Média!Q68)</f>
        <v>0</v>
      </c>
      <c r="S482" s="15">
        <f>1/1*(Média!R34*'Estação 2'!AA1648/Média!R68)</f>
        <v>0</v>
      </c>
      <c r="T482" s="15">
        <f>1/1*(Média!S34*'Estação 2'!AB1648/Média!S68)</f>
        <v>0</v>
      </c>
      <c r="U482" s="15">
        <f>1/1*(Média!T34*'Estação 2'!AC1648/Média!T68)</f>
        <v>1.0434974519481557</v>
      </c>
      <c r="V482" s="15">
        <f>1/1*(Média!U34*'Estação 2'!AD1648/Média!U68)</f>
        <v>0</v>
      </c>
      <c r="W482" s="15">
        <f>1/1*(Média!V34*'Estação 2'!AE1648/Média!V68)</f>
        <v>0</v>
      </c>
      <c r="X482" s="15">
        <f>1/1*(Média!W34*'Estação 2'!AF1648/Média!W68)</f>
        <v>0</v>
      </c>
      <c r="Y482" s="15">
        <f>1/1*(Média!X34*'Estação 2'!AG1648/Média!X68)</f>
        <v>0</v>
      </c>
      <c r="Z482" s="15">
        <f>1/1*(Média!Y34*'Estação 2'!AH1648/Média!Y68)</f>
        <v>0</v>
      </c>
      <c r="AA482" s="15">
        <f>1/1*(Média!Z34*'Estação 2'!AI1648/Média!Z68)</f>
        <v>0</v>
      </c>
      <c r="AB482" s="15">
        <f>1/1*(Média!AA34*'Estação 2'!AJ1648/Média!AA68)</f>
        <v>0</v>
      </c>
      <c r="AC482" s="15">
        <f>1/1*(Média!AB34*'Estação 2'!AK1648/Média!AB68)</f>
        <v>0</v>
      </c>
      <c r="AD482" s="15">
        <f>1/1*(Média!AC34*'Estação 2'!AL1648/Média!AC68)</f>
        <v>0</v>
      </c>
      <c r="AE482" s="15">
        <f>1/1*(Média!AD34*'Estação 2'!AM1648/Média!AD68)</f>
        <v>0</v>
      </c>
      <c r="AF482" s="15">
        <f>1/1*(Média!AE34*'Estação 2'!AN1648/Média!AE68)</f>
        <v>0</v>
      </c>
      <c r="AG482" s="15">
        <f>1/1*(Média!AF34*'Estação 2'!AO1648/Média!AF68)</f>
        <v>0</v>
      </c>
      <c r="AH482" s="15">
        <f>1/1*(Média!AG34*'Estação 2'!AP1648/Média!AG68)</f>
        <v>4.8401472582832801</v>
      </c>
      <c r="AI482" s="15">
        <f>1/1*(Média!AH34*'Estação 2'!AQ1648/Média!AH68)</f>
        <v>4.4891188631130694</v>
      </c>
      <c r="AJ482" s="15">
        <f>1/1*(Média!AI34*'Estação 2'!AR1648/Média!AI68)</f>
        <v>0</v>
      </c>
    </row>
    <row r="483" spans="5:36" x14ac:dyDescent="0.25">
      <c r="E483" s="3">
        <v>41640</v>
      </c>
      <c r="F483" s="2">
        <v>11.2</v>
      </c>
      <c r="G483" s="2">
        <v>0</v>
      </c>
      <c r="H483" s="2">
        <v>0</v>
      </c>
      <c r="I483" s="2">
        <v>0</v>
      </c>
      <c r="J483" s="2">
        <v>0</v>
      </c>
      <c r="K483" s="2">
        <v>0</v>
      </c>
      <c r="L483" s="2">
        <v>0</v>
      </c>
      <c r="M483" s="2">
        <v>0</v>
      </c>
      <c r="N483" s="2">
        <v>12.5</v>
      </c>
      <c r="O483" s="2">
        <v>0</v>
      </c>
      <c r="P483" s="2">
        <v>0</v>
      </c>
      <c r="Q483" s="2">
        <v>0</v>
      </c>
      <c r="R483" s="2">
        <v>39.799999999999997</v>
      </c>
      <c r="S483" s="2">
        <v>0</v>
      </c>
      <c r="T483" s="2">
        <v>0</v>
      </c>
      <c r="U483" s="2">
        <v>5.2</v>
      </c>
      <c r="V483" s="2">
        <v>6.1</v>
      </c>
      <c r="W483" s="2">
        <v>0</v>
      </c>
      <c r="X483" s="2">
        <v>26.6</v>
      </c>
      <c r="Y483" s="2">
        <v>0</v>
      </c>
      <c r="Z483" s="2">
        <v>0</v>
      </c>
      <c r="AA483" s="2">
        <v>0</v>
      </c>
      <c r="AB483" s="2">
        <v>2.2999999999999998</v>
      </c>
      <c r="AC483" s="2">
        <v>0</v>
      </c>
      <c r="AD483" s="2">
        <v>0</v>
      </c>
      <c r="AE483" s="2">
        <v>0</v>
      </c>
      <c r="AF483" s="2">
        <v>0</v>
      </c>
      <c r="AG483" s="2">
        <v>0</v>
      </c>
      <c r="AH483" s="2">
        <v>0</v>
      </c>
      <c r="AI483" s="2">
        <v>0</v>
      </c>
      <c r="AJ483" s="2">
        <v>0</v>
      </c>
    </row>
    <row r="484" spans="5:36" x14ac:dyDescent="0.25">
      <c r="E484" s="1">
        <v>41671</v>
      </c>
      <c r="F484">
        <v>0</v>
      </c>
      <c r="G484">
        <v>0</v>
      </c>
      <c r="H484">
        <v>0</v>
      </c>
      <c r="I484">
        <v>0</v>
      </c>
      <c r="J484">
        <v>0</v>
      </c>
      <c r="K484">
        <v>0</v>
      </c>
      <c r="L484">
        <v>0</v>
      </c>
      <c r="M484">
        <v>0</v>
      </c>
      <c r="N484">
        <v>0</v>
      </c>
      <c r="O484">
        <v>0</v>
      </c>
      <c r="P484">
        <v>0</v>
      </c>
      <c r="Q484">
        <v>0</v>
      </c>
      <c r="R484">
        <v>0.4</v>
      </c>
      <c r="S484">
        <v>0</v>
      </c>
      <c r="T484">
        <v>39.1</v>
      </c>
      <c r="U484">
        <v>2.7</v>
      </c>
      <c r="V484">
        <v>0</v>
      </c>
      <c r="W484">
        <v>0</v>
      </c>
      <c r="X484">
        <v>0</v>
      </c>
      <c r="Y484">
        <v>0</v>
      </c>
      <c r="Z484">
        <v>8.9</v>
      </c>
      <c r="AA484">
        <v>0.1</v>
      </c>
      <c r="AB484">
        <v>11.9</v>
      </c>
      <c r="AC484">
        <v>12.5</v>
      </c>
      <c r="AD484">
        <v>6.8</v>
      </c>
      <c r="AE484">
        <v>0</v>
      </c>
      <c r="AF484">
        <v>29.6</v>
      </c>
      <c r="AG484">
        <v>1.2</v>
      </c>
      <c r="AH484" s="54" t="s">
        <v>84</v>
      </c>
      <c r="AI484" s="54"/>
      <c r="AJ484" s="54"/>
    </row>
    <row r="485" spans="5:36" x14ac:dyDescent="0.25">
      <c r="E485" s="1">
        <v>41699</v>
      </c>
      <c r="F485">
        <v>50.2</v>
      </c>
      <c r="G485">
        <v>0</v>
      </c>
      <c r="H485">
        <v>0.5</v>
      </c>
      <c r="I485">
        <v>33.4</v>
      </c>
      <c r="J485">
        <v>0</v>
      </c>
      <c r="K485">
        <v>0</v>
      </c>
      <c r="L485">
        <v>26.1</v>
      </c>
      <c r="M485">
        <v>5.3</v>
      </c>
      <c r="N485">
        <v>0</v>
      </c>
      <c r="O485">
        <v>0</v>
      </c>
      <c r="P485">
        <v>10.6</v>
      </c>
      <c r="Q485">
        <v>2.5</v>
      </c>
      <c r="R485">
        <v>0</v>
      </c>
      <c r="S485">
        <v>27.4</v>
      </c>
      <c r="T485">
        <v>0.5</v>
      </c>
      <c r="U485">
        <v>0</v>
      </c>
      <c r="V485">
        <v>0</v>
      </c>
      <c r="W485">
        <v>0</v>
      </c>
      <c r="X485">
        <v>0</v>
      </c>
      <c r="Y485">
        <v>0</v>
      </c>
      <c r="Z485">
        <v>19.100000000000001</v>
      </c>
      <c r="AA485">
        <v>0</v>
      </c>
      <c r="AB485">
        <v>7.4</v>
      </c>
      <c r="AC485">
        <v>0</v>
      </c>
      <c r="AD485">
        <v>0</v>
      </c>
      <c r="AE485">
        <v>0</v>
      </c>
      <c r="AF485">
        <v>0</v>
      </c>
      <c r="AG485">
        <v>0</v>
      </c>
      <c r="AH485">
        <v>0</v>
      </c>
      <c r="AI485">
        <v>0</v>
      </c>
      <c r="AJ485">
        <v>24.7</v>
      </c>
    </row>
    <row r="486" spans="5:36" x14ac:dyDescent="0.25">
      <c r="E486" s="1">
        <v>41730</v>
      </c>
      <c r="F486">
        <v>1.9</v>
      </c>
      <c r="G486">
        <v>0</v>
      </c>
      <c r="H486">
        <v>21.6</v>
      </c>
      <c r="I486">
        <v>0</v>
      </c>
      <c r="J486">
        <v>0</v>
      </c>
      <c r="K486">
        <v>1.2</v>
      </c>
      <c r="L486">
        <v>0</v>
      </c>
      <c r="M486">
        <v>0</v>
      </c>
      <c r="N486">
        <v>0</v>
      </c>
      <c r="O486">
        <v>5.2</v>
      </c>
      <c r="P486">
        <v>0</v>
      </c>
      <c r="Q486">
        <v>0</v>
      </c>
      <c r="R486">
        <v>13.1</v>
      </c>
      <c r="S486">
        <v>0.4</v>
      </c>
      <c r="T486">
        <v>0</v>
      </c>
      <c r="U486">
        <v>0</v>
      </c>
      <c r="V486">
        <v>0</v>
      </c>
      <c r="W486">
        <v>17.7</v>
      </c>
      <c r="X486">
        <v>0</v>
      </c>
      <c r="Y486">
        <v>0</v>
      </c>
      <c r="Z486">
        <v>0</v>
      </c>
      <c r="AA486">
        <v>0</v>
      </c>
      <c r="AB486">
        <v>0</v>
      </c>
      <c r="AC486">
        <v>0</v>
      </c>
      <c r="AD486">
        <v>0</v>
      </c>
      <c r="AE486">
        <v>0</v>
      </c>
      <c r="AF486">
        <v>0</v>
      </c>
      <c r="AG486">
        <v>0</v>
      </c>
      <c r="AH486">
        <v>0</v>
      </c>
      <c r="AI486">
        <v>0</v>
      </c>
      <c r="AJ486" s="5" t="s">
        <v>84</v>
      </c>
    </row>
    <row r="487" spans="5:36" x14ac:dyDescent="0.25">
      <c r="E487" s="1">
        <v>41760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34.5</v>
      </c>
      <c r="AC487">
        <v>7.2</v>
      </c>
      <c r="AD487">
        <v>0</v>
      </c>
      <c r="AE487">
        <v>1.6</v>
      </c>
      <c r="AF487">
        <v>25.2</v>
      </c>
      <c r="AG487">
        <v>0</v>
      </c>
      <c r="AH487">
        <v>0</v>
      </c>
      <c r="AI487">
        <v>0</v>
      </c>
      <c r="AJ487">
        <v>0</v>
      </c>
    </row>
    <row r="488" spans="5:36" x14ac:dyDescent="0.25">
      <c r="E488" s="1">
        <v>41791</v>
      </c>
      <c r="F488">
        <v>8.3000000000000007</v>
      </c>
      <c r="G488">
        <v>0</v>
      </c>
      <c r="H488">
        <v>0</v>
      </c>
      <c r="I488">
        <v>0</v>
      </c>
      <c r="J488">
        <v>0</v>
      </c>
      <c r="K488">
        <v>49.9</v>
      </c>
      <c r="L488">
        <v>1.3</v>
      </c>
      <c r="M488">
        <v>0</v>
      </c>
      <c r="N488">
        <v>0</v>
      </c>
      <c r="O488">
        <v>0</v>
      </c>
      <c r="P488">
        <v>0</v>
      </c>
      <c r="Q488">
        <v>0</v>
      </c>
      <c r="R488">
        <v>0</v>
      </c>
      <c r="S488">
        <v>0</v>
      </c>
      <c r="T488">
        <v>0</v>
      </c>
      <c r="U488">
        <v>0</v>
      </c>
      <c r="V488">
        <v>0</v>
      </c>
      <c r="W488">
        <v>20.100000000000001</v>
      </c>
      <c r="X488">
        <v>0</v>
      </c>
      <c r="Y488">
        <v>2.2999999999999998</v>
      </c>
      <c r="Z488">
        <v>0</v>
      </c>
      <c r="AA488">
        <v>0</v>
      </c>
      <c r="AB488">
        <v>0</v>
      </c>
      <c r="AC488">
        <v>0</v>
      </c>
      <c r="AD488">
        <v>0</v>
      </c>
      <c r="AE488">
        <v>0</v>
      </c>
      <c r="AF488">
        <v>0</v>
      </c>
      <c r="AG488">
        <v>0</v>
      </c>
      <c r="AH488">
        <v>0</v>
      </c>
      <c r="AI488">
        <v>0</v>
      </c>
      <c r="AJ488" s="5" t="s">
        <v>84</v>
      </c>
    </row>
    <row r="489" spans="5:36" x14ac:dyDescent="0.25">
      <c r="E489" s="1">
        <v>41821</v>
      </c>
      <c r="F489">
        <v>0</v>
      </c>
      <c r="G489">
        <v>0</v>
      </c>
      <c r="H489">
        <v>0</v>
      </c>
      <c r="I489">
        <v>0</v>
      </c>
      <c r="J489">
        <v>0</v>
      </c>
      <c r="K489">
        <v>0</v>
      </c>
      <c r="L489">
        <v>0</v>
      </c>
      <c r="M489">
        <v>0</v>
      </c>
      <c r="N489">
        <v>0</v>
      </c>
      <c r="O489">
        <v>0</v>
      </c>
      <c r="P489">
        <v>0</v>
      </c>
      <c r="Q489">
        <v>0</v>
      </c>
      <c r="R489">
        <v>0</v>
      </c>
      <c r="S489">
        <v>0</v>
      </c>
      <c r="T489">
        <v>0</v>
      </c>
      <c r="U489">
        <v>0</v>
      </c>
      <c r="V489">
        <v>0</v>
      </c>
      <c r="W489">
        <v>0</v>
      </c>
      <c r="X489">
        <v>14.2</v>
      </c>
      <c r="Y489">
        <v>0</v>
      </c>
      <c r="Z489">
        <v>0</v>
      </c>
      <c r="AA489">
        <v>0</v>
      </c>
      <c r="AB489">
        <v>0</v>
      </c>
      <c r="AC489">
        <v>0</v>
      </c>
      <c r="AD489">
        <v>8.1</v>
      </c>
      <c r="AE489">
        <v>0</v>
      </c>
      <c r="AF489">
        <v>0</v>
      </c>
      <c r="AG489">
        <v>0</v>
      </c>
      <c r="AH489">
        <v>0</v>
      </c>
      <c r="AI489">
        <v>0</v>
      </c>
      <c r="AJ489">
        <v>0</v>
      </c>
    </row>
    <row r="490" spans="5:36" x14ac:dyDescent="0.25">
      <c r="E490" s="1">
        <v>41852</v>
      </c>
      <c r="F490">
        <v>0</v>
      </c>
      <c r="G490">
        <v>0</v>
      </c>
      <c r="H490">
        <v>0</v>
      </c>
      <c r="I490">
        <v>0</v>
      </c>
      <c r="J490">
        <v>0</v>
      </c>
      <c r="K490">
        <v>0</v>
      </c>
      <c r="L490">
        <v>0</v>
      </c>
      <c r="M490">
        <v>0</v>
      </c>
      <c r="N490">
        <v>0</v>
      </c>
      <c r="O490">
        <v>0</v>
      </c>
      <c r="P490">
        <v>0</v>
      </c>
      <c r="Q490">
        <v>0</v>
      </c>
      <c r="R490">
        <v>19</v>
      </c>
      <c r="S490">
        <v>0</v>
      </c>
      <c r="T490">
        <v>0</v>
      </c>
      <c r="U490">
        <v>0</v>
      </c>
      <c r="V490">
        <v>13.5</v>
      </c>
      <c r="W490">
        <v>0.7</v>
      </c>
      <c r="X490">
        <v>0</v>
      </c>
      <c r="Y490">
        <v>0</v>
      </c>
      <c r="Z490">
        <v>0</v>
      </c>
      <c r="AA490">
        <v>0</v>
      </c>
      <c r="AB490">
        <v>0</v>
      </c>
      <c r="AC490">
        <v>0</v>
      </c>
      <c r="AD490">
        <v>0</v>
      </c>
      <c r="AE490">
        <v>3.5</v>
      </c>
      <c r="AF490">
        <v>0</v>
      </c>
      <c r="AG490">
        <v>0</v>
      </c>
      <c r="AH490">
        <v>0</v>
      </c>
      <c r="AI490">
        <v>0</v>
      </c>
      <c r="AJ490">
        <v>0</v>
      </c>
    </row>
    <row r="491" spans="5:36" x14ac:dyDescent="0.25">
      <c r="E491" s="1">
        <v>41883</v>
      </c>
      <c r="F491">
        <v>22.7</v>
      </c>
      <c r="G491">
        <v>0</v>
      </c>
      <c r="H491">
        <v>0</v>
      </c>
      <c r="I491">
        <v>0</v>
      </c>
      <c r="J491">
        <v>0</v>
      </c>
      <c r="K491">
        <v>0</v>
      </c>
      <c r="L491">
        <v>0</v>
      </c>
      <c r="M491">
        <v>0</v>
      </c>
      <c r="N491">
        <v>0</v>
      </c>
      <c r="O491">
        <v>0</v>
      </c>
      <c r="P491">
        <v>0</v>
      </c>
      <c r="Q491">
        <v>0</v>
      </c>
      <c r="R491">
        <v>0</v>
      </c>
      <c r="S491">
        <v>0</v>
      </c>
      <c r="T491">
        <v>0</v>
      </c>
      <c r="U491">
        <v>0</v>
      </c>
      <c r="V491">
        <v>0</v>
      </c>
      <c r="W491">
        <v>0</v>
      </c>
      <c r="X491">
        <v>69.3</v>
      </c>
      <c r="Y491">
        <v>6.7</v>
      </c>
      <c r="Z491">
        <v>3</v>
      </c>
      <c r="AA491">
        <v>0</v>
      </c>
      <c r="AB491">
        <v>0</v>
      </c>
      <c r="AC491">
        <v>12.3</v>
      </c>
      <c r="AD491">
        <v>3.4</v>
      </c>
      <c r="AE491">
        <v>8.6999999999999993</v>
      </c>
      <c r="AF491">
        <v>8</v>
      </c>
      <c r="AG491">
        <v>10.199999999999999</v>
      </c>
      <c r="AH491">
        <v>0.9</v>
      </c>
      <c r="AI491">
        <v>2.4</v>
      </c>
      <c r="AJ491" s="5" t="s">
        <v>84</v>
      </c>
    </row>
    <row r="492" spans="5:36" x14ac:dyDescent="0.25">
      <c r="E492" s="1">
        <v>41913</v>
      </c>
      <c r="F492">
        <v>9.5</v>
      </c>
      <c r="G492">
        <v>1.9</v>
      </c>
      <c r="H492">
        <v>0</v>
      </c>
      <c r="I492">
        <v>0</v>
      </c>
      <c r="J492">
        <v>0</v>
      </c>
      <c r="K492">
        <v>0</v>
      </c>
      <c r="L492">
        <v>0</v>
      </c>
      <c r="M492">
        <v>0</v>
      </c>
      <c r="N492">
        <v>0</v>
      </c>
      <c r="O492">
        <v>0</v>
      </c>
      <c r="P492">
        <v>0</v>
      </c>
      <c r="Q492">
        <v>0</v>
      </c>
      <c r="R492">
        <v>0</v>
      </c>
      <c r="S492">
        <v>0</v>
      </c>
      <c r="T492">
        <v>0</v>
      </c>
      <c r="U492">
        <v>0</v>
      </c>
      <c r="V492">
        <v>0</v>
      </c>
      <c r="W492">
        <v>4.8</v>
      </c>
      <c r="X492">
        <v>0</v>
      </c>
      <c r="Y492">
        <v>20.9</v>
      </c>
      <c r="Z492">
        <v>0</v>
      </c>
      <c r="AA492">
        <v>1.2</v>
      </c>
      <c r="AB492">
        <v>0</v>
      </c>
      <c r="AC492">
        <v>0</v>
      </c>
      <c r="AD492">
        <v>0</v>
      </c>
      <c r="AE492">
        <v>0</v>
      </c>
      <c r="AF492">
        <v>0</v>
      </c>
      <c r="AG492">
        <v>0</v>
      </c>
      <c r="AH492">
        <v>0</v>
      </c>
      <c r="AI492">
        <v>0</v>
      </c>
      <c r="AJ492">
        <v>0</v>
      </c>
    </row>
    <row r="493" spans="5:36" x14ac:dyDescent="0.25">
      <c r="E493" s="1">
        <v>41944</v>
      </c>
      <c r="F493">
        <v>0</v>
      </c>
      <c r="G493">
        <v>55.4</v>
      </c>
      <c r="H493">
        <v>0</v>
      </c>
      <c r="I493">
        <v>0</v>
      </c>
      <c r="J493">
        <v>25.5</v>
      </c>
      <c r="K493">
        <v>14.4</v>
      </c>
      <c r="L493">
        <v>0</v>
      </c>
      <c r="M493">
        <v>16.3</v>
      </c>
      <c r="N493">
        <v>0.4</v>
      </c>
      <c r="O493">
        <v>0</v>
      </c>
      <c r="P493">
        <v>0</v>
      </c>
      <c r="Q493">
        <v>0</v>
      </c>
      <c r="R493">
        <v>0</v>
      </c>
      <c r="S493">
        <v>13.4</v>
      </c>
      <c r="T493">
        <v>8.1999999999999993</v>
      </c>
      <c r="U493">
        <v>0</v>
      </c>
      <c r="V493">
        <v>2.8</v>
      </c>
      <c r="W493">
        <v>0</v>
      </c>
      <c r="X493">
        <v>0</v>
      </c>
      <c r="Y493">
        <v>0</v>
      </c>
      <c r="Z493">
        <v>4.0999999999999996</v>
      </c>
      <c r="AA493">
        <v>0</v>
      </c>
      <c r="AB493">
        <v>0</v>
      </c>
      <c r="AC493">
        <v>5.2</v>
      </c>
      <c r="AD493">
        <v>9.8000000000000007</v>
      </c>
      <c r="AE493">
        <v>15.6</v>
      </c>
      <c r="AF493">
        <v>0</v>
      </c>
      <c r="AG493">
        <v>0</v>
      </c>
      <c r="AH493">
        <v>0</v>
      </c>
      <c r="AI493">
        <v>0</v>
      </c>
      <c r="AJ493" s="5" t="s">
        <v>84</v>
      </c>
    </row>
    <row r="494" spans="5:36" x14ac:dyDescent="0.25">
      <c r="E494" s="1">
        <v>41974</v>
      </c>
      <c r="F494">
        <v>0</v>
      </c>
      <c r="G494">
        <v>0</v>
      </c>
      <c r="H494">
        <v>0</v>
      </c>
      <c r="I494">
        <v>0</v>
      </c>
      <c r="J494">
        <v>0</v>
      </c>
      <c r="K494">
        <v>0</v>
      </c>
      <c r="L494">
        <v>0</v>
      </c>
      <c r="M494">
        <v>0</v>
      </c>
      <c r="N494">
        <v>8.9</v>
      </c>
      <c r="O494">
        <v>0</v>
      </c>
      <c r="P494">
        <v>0</v>
      </c>
      <c r="Q494">
        <v>1.7</v>
      </c>
      <c r="R494">
        <v>13.8</v>
      </c>
      <c r="S494">
        <v>0</v>
      </c>
      <c r="T494">
        <v>0</v>
      </c>
      <c r="U494">
        <v>0</v>
      </c>
      <c r="V494">
        <v>0</v>
      </c>
      <c r="W494">
        <v>0</v>
      </c>
      <c r="X494">
        <v>0</v>
      </c>
      <c r="Y494">
        <v>0</v>
      </c>
      <c r="Z494">
        <v>0</v>
      </c>
      <c r="AA494">
        <v>23.4</v>
      </c>
      <c r="AB494">
        <v>57.8</v>
      </c>
      <c r="AC494">
        <v>0</v>
      </c>
      <c r="AD494">
        <v>19.899999999999999</v>
      </c>
      <c r="AE494">
        <v>0</v>
      </c>
      <c r="AF494">
        <v>0</v>
      </c>
      <c r="AG494">
        <v>13.4</v>
      </c>
      <c r="AH494">
        <v>3.1</v>
      </c>
      <c r="AI494">
        <v>21.4</v>
      </c>
      <c r="AJ494">
        <v>2</v>
      </c>
    </row>
    <row r="495" spans="5:36" x14ac:dyDescent="0.25">
      <c r="E495" s="3">
        <v>42005</v>
      </c>
      <c r="F495" s="2">
        <v>0</v>
      </c>
      <c r="G495" s="2">
        <v>2.4</v>
      </c>
      <c r="H495" s="2">
        <v>0</v>
      </c>
      <c r="I495" s="2">
        <v>21.3</v>
      </c>
      <c r="J495" s="2">
        <v>5.0999999999999996</v>
      </c>
      <c r="K495" s="2">
        <v>18.2</v>
      </c>
      <c r="L495" s="2">
        <v>16.7</v>
      </c>
      <c r="M495" s="2">
        <v>0</v>
      </c>
      <c r="N495" s="2">
        <v>2</v>
      </c>
      <c r="O495" s="2">
        <v>0</v>
      </c>
      <c r="P495" s="2">
        <v>11.8</v>
      </c>
      <c r="Q495" s="2">
        <v>9.6</v>
      </c>
      <c r="R495" s="2">
        <v>2.5</v>
      </c>
      <c r="S495" s="2">
        <v>23.4</v>
      </c>
      <c r="T495" s="2">
        <v>0</v>
      </c>
      <c r="U495" s="2">
        <v>0</v>
      </c>
      <c r="V495" s="2">
        <v>7.5</v>
      </c>
      <c r="W495" s="2">
        <v>0</v>
      </c>
      <c r="X495" s="2">
        <v>0</v>
      </c>
      <c r="Y495" s="2">
        <v>4.3</v>
      </c>
      <c r="Z495" s="2">
        <v>0</v>
      </c>
      <c r="AA495" s="2">
        <v>0</v>
      </c>
      <c r="AB495" s="2">
        <v>0</v>
      </c>
      <c r="AC495" s="2">
        <v>0</v>
      </c>
      <c r="AD495" s="2">
        <v>69.7</v>
      </c>
      <c r="AE495" s="2">
        <v>0</v>
      </c>
      <c r="AF495" s="2">
        <v>0</v>
      </c>
      <c r="AG495" s="2">
        <v>10.4</v>
      </c>
      <c r="AH495" s="2">
        <v>0</v>
      </c>
      <c r="AI495" s="2">
        <v>0</v>
      </c>
      <c r="AJ495" s="2">
        <v>0</v>
      </c>
    </row>
    <row r="496" spans="5:36" x14ac:dyDescent="0.25">
      <c r="E496" s="1">
        <v>42036</v>
      </c>
      <c r="F496">
        <v>0</v>
      </c>
      <c r="G496">
        <v>31.2</v>
      </c>
      <c r="H496">
        <v>0</v>
      </c>
      <c r="I496">
        <v>5.7</v>
      </c>
      <c r="J496">
        <v>0</v>
      </c>
      <c r="K496">
        <v>0</v>
      </c>
      <c r="L496">
        <v>0</v>
      </c>
      <c r="M496">
        <v>0</v>
      </c>
      <c r="N496">
        <v>0</v>
      </c>
      <c r="O496">
        <v>0</v>
      </c>
      <c r="P496">
        <v>26.4</v>
      </c>
      <c r="Q496">
        <v>0</v>
      </c>
      <c r="R496">
        <v>1.7</v>
      </c>
      <c r="S496">
        <v>3.6</v>
      </c>
      <c r="T496">
        <v>20.3</v>
      </c>
      <c r="U496">
        <v>11.5</v>
      </c>
      <c r="V496">
        <v>0.5</v>
      </c>
      <c r="W496">
        <v>12.7</v>
      </c>
      <c r="X496">
        <v>25.9</v>
      </c>
      <c r="Y496">
        <v>0</v>
      </c>
      <c r="Z496">
        <v>17.2</v>
      </c>
      <c r="AA496">
        <v>0</v>
      </c>
      <c r="AB496">
        <v>0</v>
      </c>
      <c r="AC496">
        <v>25.8</v>
      </c>
      <c r="AD496">
        <v>0</v>
      </c>
      <c r="AE496">
        <v>0</v>
      </c>
      <c r="AF496">
        <v>31.9</v>
      </c>
      <c r="AG496">
        <v>0</v>
      </c>
      <c r="AH496" s="54" t="s">
        <v>84</v>
      </c>
      <c r="AI496" s="54"/>
      <c r="AJ496" s="54"/>
    </row>
    <row r="497" spans="5:36" x14ac:dyDescent="0.25">
      <c r="E497" s="1">
        <v>42064</v>
      </c>
      <c r="F497">
        <v>0</v>
      </c>
      <c r="G497">
        <v>0</v>
      </c>
      <c r="H497">
        <v>0</v>
      </c>
      <c r="I497">
        <v>0</v>
      </c>
      <c r="J497">
        <v>0</v>
      </c>
      <c r="K497">
        <v>12.1</v>
      </c>
      <c r="L497">
        <v>0</v>
      </c>
      <c r="M497">
        <v>2.7</v>
      </c>
      <c r="N497">
        <v>0</v>
      </c>
      <c r="O497">
        <v>2.9</v>
      </c>
      <c r="P497">
        <v>0</v>
      </c>
      <c r="Q497">
        <v>2.7</v>
      </c>
      <c r="R497">
        <v>0</v>
      </c>
      <c r="S497">
        <v>0</v>
      </c>
      <c r="T497">
        <v>0</v>
      </c>
      <c r="U497">
        <v>0</v>
      </c>
      <c r="V497">
        <v>0</v>
      </c>
      <c r="W497">
        <v>0</v>
      </c>
      <c r="X497">
        <v>6.3</v>
      </c>
      <c r="Y497">
        <v>0</v>
      </c>
      <c r="Z497">
        <v>9.6999999999999993</v>
      </c>
      <c r="AA497">
        <v>0</v>
      </c>
      <c r="AB497">
        <v>0</v>
      </c>
      <c r="AC497">
        <v>0</v>
      </c>
      <c r="AD497">
        <v>0</v>
      </c>
      <c r="AE497">
        <v>0</v>
      </c>
      <c r="AF497">
        <v>0</v>
      </c>
      <c r="AG497">
        <v>35.6</v>
      </c>
      <c r="AH497">
        <v>34.200000000000003</v>
      </c>
      <c r="AI497">
        <v>10.3</v>
      </c>
      <c r="AJ497">
        <v>0</v>
      </c>
    </row>
    <row r="498" spans="5:36" x14ac:dyDescent="0.25">
      <c r="E498" s="1">
        <v>42095</v>
      </c>
      <c r="F498">
        <v>0</v>
      </c>
      <c r="G498">
        <v>0</v>
      </c>
      <c r="H498">
        <v>0</v>
      </c>
      <c r="I498">
        <v>0</v>
      </c>
      <c r="J498">
        <v>0</v>
      </c>
      <c r="K498">
        <v>0</v>
      </c>
      <c r="L498">
        <v>0</v>
      </c>
      <c r="M498">
        <v>0</v>
      </c>
      <c r="N498">
        <v>0</v>
      </c>
      <c r="O498">
        <v>0</v>
      </c>
      <c r="P498">
        <v>0</v>
      </c>
      <c r="Q498">
        <v>0</v>
      </c>
      <c r="R498">
        <v>0</v>
      </c>
      <c r="S498">
        <v>0</v>
      </c>
      <c r="T498">
        <v>0</v>
      </c>
      <c r="U498">
        <v>0</v>
      </c>
      <c r="V498">
        <v>0</v>
      </c>
      <c r="W498">
        <v>18.899999999999999</v>
      </c>
      <c r="X498">
        <v>0</v>
      </c>
      <c r="Y498">
        <v>0</v>
      </c>
      <c r="Z498">
        <v>8</v>
      </c>
      <c r="AA498">
        <v>23.3</v>
      </c>
      <c r="AB498">
        <v>0</v>
      </c>
      <c r="AC498">
        <v>0</v>
      </c>
      <c r="AD498">
        <v>8.6</v>
      </c>
      <c r="AE498">
        <v>0</v>
      </c>
      <c r="AF498">
        <v>0</v>
      </c>
      <c r="AG498">
        <v>0</v>
      </c>
      <c r="AH498">
        <v>0</v>
      </c>
      <c r="AI498">
        <v>0</v>
      </c>
      <c r="AJ498" s="5" t="s">
        <v>84</v>
      </c>
    </row>
    <row r="499" spans="5:36" x14ac:dyDescent="0.25">
      <c r="E499" s="1">
        <v>42125</v>
      </c>
      <c r="F499">
        <v>0</v>
      </c>
      <c r="G499">
        <v>0</v>
      </c>
      <c r="H499">
        <v>0</v>
      </c>
      <c r="I499">
        <v>16.5</v>
      </c>
      <c r="J499">
        <v>0</v>
      </c>
      <c r="K499">
        <v>0</v>
      </c>
      <c r="L499">
        <v>0</v>
      </c>
      <c r="M499">
        <v>0</v>
      </c>
      <c r="N499">
        <v>0</v>
      </c>
      <c r="O499">
        <v>10.7</v>
      </c>
      <c r="P499">
        <v>21.2</v>
      </c>
      <c r="Q499">
        <v>0</v>
      </c>
      <c r="R499">
        <v>11.7</v>
      </c>
      <c r="S499">
        <v>0.3</v>
      </c>
      <c r="T499">
        <v>0</v>
      </c>
      <c r="U499">
        <v>0</v>
      </c>
      <c r="V499">
        <v>0</v>
      </c>
      <c r="W499">
        <v>0</v>
      </c>
      <c r="X499">
        <v>0</v>
      </c>
      <c r="Y499">
        <v>0</v>
      </c>
      <c r="Z499">
        <v>0</v>
      </c>
      <c r="AA499">
        <v>0</v>
      </c>
      <c r="AB499">
        <v>0</v>
      </c>
      <c r="AC499">
        <v>0</v>
      </c>
      <c r="AD499">
        <v>0</v>
      </c>
      <c r="AE499">
        <v>15.2</v>
      </c>
      <c r="AF499">
        <v>21.6</v>
      </c>
      <c r="AG499">
        <v>0</v>
      </c>
      <c r="AH499">
        <v>0</v>
      </c>
      <c r="AI499">
        <v>0</v>
      </c>
      <c r="AJ499">
        <v>0</v>
      </c>
    </row>
    <row r="500" spans="5:36" x14ac:dyDescent="0.25">
      <c r="E500" s="1">
        <v>42156</v>
      </c>
      <c r="F500">
        <v>1.6</v>
      </c>
      <c r="G500">
        <v>0</v>
      </c>
      <c r="H500">
        <v>0</v>
      </c>
      <c r="I500">
        <v>0</v>
      </c>
      <c r="J500">
        <v>0</v>
      </c>
      <c r="K500">
        <v>0</v>
      </c>
      <c r="L500">
        <v>0</v>
      </c>
      <c r="M500">
        <v>0</v>
      </c>
      <c r="N500">
        <v>0</v>
      </c>
      <c r="O500">
        <v>0</v>
      </c>
      <c r="P500">
        <v>0</v>
      </c>
      <c r="Q500">
        <v>13.4</v>
      </c>
      <c r="R500">
        <v>3.9</v>
      </c>
      <c r="S500">
        <v>0</v>
      </c>
      <c r="T500">
        <v>20.6</v>
      </c>
      <c r="U500">
        <v>0</v>
      </c>
      <c r="V500">
        <v>0</v>
      </c>
      <c r="W500">
        <v>0</v>
      </c>
      <c r="X500">
        <v>14.4</v>
      </c>
      <c r="Y500">
        <v>0</v>
      </c>
      <c r="Z500">
        <v>0</v>
      </c>
      <c r="AA500">
        <v>0</v>
      </c>
      <c r="AB500">
        <v>0</v>
      </c>
      <c r="AC500">
        <v>0</v>
      </c>
      <c r="AD500">
        <v>0</v>
      </c>
      <c r="AE500">
        <v>0</v>
      </c>
      <c r="AF500">
        <v>0</v>
      </c>
      <c r="AG500">
        <v>0</v>
      </c>
      <c r="AH500">
        <v>0</v>
      </c>
      <c r="AI500">
        <v>0</v>
      </c>
      <c r="AJ500" s="5" t="s">
        <v>84</v>
      </c>
    </row>
    <row r="501" spans="5:36" x14ac:dyDescent="0.25">
      <c r="E501" s="1">
        <v>42186</v>
      </c>
      <c r="F501">
        <v>0</v>
      </c>
      <c r="G501">
        <v>0</v>
      </c>
      <c r="H501">
        <v>0</v>
      </c>
      <c r="I501">
        <v>0</v>
      </c>
      <c r="J501">
        <v>0</v>
      </c>
      <c r="K501">
        <v>0</v>
      </c>
      <c r="L501">
        <v>20.399999999999999</v>
      </c>
      <c r="M501">
        <v>0</v>
      </c>
      <c r="N501">
        <v>0</v>
      </c>
      <c r="O501">
        <v>0</v>
      </c>
      <c r="P501">
        <v>37.6</v>
      </c>
      <c r="Q501">
        <v>2.7</v>
      </c>
      <c r="R501">
        <v>0</v>
      </c>
      <c r="S501">
        <v>10.6</v>
      </c>
      <c r="T501">
        <v>0</v>
      </c>
      <c r="U501">
        <v>0</v>
      </c>
      <c r="V501">
        <v>4.3</v>
      </c>
      <c r="W501">
        <v>0</v>
      </c>
      <c r="X501">
        <v>0</v>
      </c>
      <c r="Y501">
        <v>0</v>
      </c>
      <c r="Z501">
        <v>4</v>
      </c>
      <c r="AA501">
        <v>0</v>
      </c>
      <c r="AB501">
        <v>0</v>
      </c>
      <c r="AC501">
        <v>9.9</v>
      </c>
      <c r="AD501">
        <v>9.1</v>
      </c>
      <c r="AE501">
        <v>0</v>
      </c>
      <c r="AF501">
        <v>0</v>
      </c>
      <c r="AG501">
        <v>0</v>
      </c>
      <c r="AH501">
        <v>0</v>
      </c>
      <c r="AI501">
        <v>0</v>
      </c>
      <c r="AJ501">
        <v>0</v>
      </c>
    </row>
    <row r="502" spans="5:36" x14ac:dyDescent="0.25">
      <c r="E502" s="1">
        <v>42217</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23.1</v>
      </c>
      <c r="AG502">
        <v>0</v>
      </c>
      <c r="AH502">
        <v>0</v>
      </c>
      <c r="AI502">
        <v>0</v>
      </c>
      <c r="AJ502">
        <v>0</v>
      </c>
    </row>
    <row r="503" spans="5:36" x14ac:dyDescent="0.25">
      <c r="E503" s="1">
        <v>42248</v>
      </c>
      <c r="F503">
        <v>0</v>
      </c>
      <c r="G503">
        <v>0</v>
      </c>
      <c r="H503">
        <v>1.2</v>
      </c>
      <c r="I503">
        <v>14.7</v>
      </c>
      <c r="J503">
        <v>0</v>
      </c>
      <c r="K503">
        <v>0</v>
      </c>
      <c r="L503">
        <v>0</v>
      </c>
      <c r="M503">
        <v>71.5</v>
      </c>
      <c r="N503">
        <v>0</v>
      </c>
      <c r="O503">
        <v>0</v>
      </c>
      <c r="P503">
        <v>0</v>
      </c>
      <c r="Q503">
        <v>0</v>
      </c>
      <c r="R503">
        <v>0</v>
      </c>
      <c r="S503">
        <v>0</v>
      </c>
      <c r="T503">
        <v>0</v>
      </c>
      <c r="U503">
        <v>0</v>
      </c>
      <c r="V503">
        <v>0</v>
      </c>
      <c r="W503">
        <v>0</v>
      </c>
      <c r="X503">
        <v>0</v>
      </c>
      <c r="Y503">
        <v>0</v>
      </c>
      <c r="Z503">
        <v>0</v>
      </c>
      <c r="AA503">
        <v>0</v>
      </c>
      <c r="AB503">
        <v>0</v>
      </c>
      <c r="AC503">
        <v>0</v>
      </c>
      <c r="AD503">
        <v>8.1999999999999993</v>
      </c>
      <c r="AE503">
        <v>33.799999999999997</v>
      </c>
      <c r="AF503">
        <v>0</v>
      </c>
      <c r="AG503">
        <v>31.9</v>
      </c>
      <c r="AH503">
        <v>0</v>
      </c>
      <c r="AI503">
        <v>4</v>
      </c>
      <c r="AJ503" s="5" t="s">
        <v>84</v>
      </c>
    </row>
    <row r="504" spans="5:36" x14ac:dyDescent="0.25">
      <c r="E504" s="1">
        <v>42278</v>
      </c>
      <c r="F504">
        <v>0</v>
      </c>
      <c r="G504">
        <v>0</v>
      </c>
      <c r="H504">
        <v>24.4</v>
      </c>
      <c r="I504">
        <v>0</v>
      </c>
      <c r="J504">
        <v>0</v>
      </c>
      <c r="K504">
        <v>0</v>
      </c>
      <c r="L504">
        <v>0</v>
      </c>
      <c r="M504">
        <v>0</v>
      </c>
      <c r="N504">
        <v>61.5</v>
      </c>
      <c r="O504">
        <v>3.5</v>
      </c>
      <c r="P504">
        <v>0.2</v>
      </c>
      <c r="Q504">
        <v>12.7</v>
      </c>
      <c r="R504">
        <v>0</v>
      </c>
      <c r="S504">
        <v>0</v>
      </c>
      <c r="T504">
        <v>0</v>
      </c>
      <c r="U504">
        <v>0</v>
      </c>
      <c r="V504">
        <v>0</v>
      </c>
      <c r="W504">
        <v>0</v>
      </c>
      <c r="X504">
        <v>0</v>
      </c>
      <c r="Y504">
        <v>0</v>
      </c>
      <c r="Z504">
        <v>37.9</v>
      </c>
      <c r="AA504">
        <v>39.799999999999997</v>
      </c>
      <c r="AB504">
        <v>2.6</v>
      </c>
      <c r="AC504">
        <v>0</v>
      </c>
      <c r="AD504">
        <v>0</v>
      </c>
      <c r="AE504">
        <v>0</v>
      </c>
      <c r="AF504">
        <v>0</v>
      </c>
      <c r="AG504">
        <v>0</v>
      </c>
      <c r="AH504">
        <v>0</v>
      </c>
      <c r="AI504">
        <v>0</v>
      </c>
      <c r="AJ504">
        <v>34.1</v>
      </c>
    </row>
    <row r="505" spans="5:36" x14ac:dyDescent="0.25">
      <c r="E505" s="1">
        <v>42309</v>
      </c>
      <c r="F505">
        <v>0</v>
      </c>
      <c r="G505">
        <v>0</v>
      </c>
      <c r="H505">
        <v>2</v>
      </c>
      <c r="I505">
        <v>0.4</v>
      </c>
      <c r="J505">
        <v>16.399999999999999</v>
      </c>
      <c r="K505">
        <v>24.6</v>
      </c>
      <c r="L505">
        <v>0</v>
      </c>
      <c r="M505">
        <v>0</v>
      </c>
      <c r="N505">
        <v>0</v>
      </c>
      <c r="O505">
        <v>0</v>
      </c>
      <c r="P505">
        <v>2.4</v>
      </c>
      <c r="Q505">
        <v>11</v>
      </c>
      <c r="R505">
        <v>0</v>
      </c>
      <c r="S505">
        <v>7.3</v>
      </c>
      <c r="T505">
        <v>1.2</v>
      </c>
      <c r="U505">
        <v>19.2</v>
      </c>
      <c r="V505">
        <v>0</v>
      </c>
      <c r="W505">
        <v>0</v>
      </c>
      <c r="X505">
        <v>9.3000000000000007</v>
      </c>
      <c r="Y505">
        <v>32.299999999999997</v>
      </c>
      <c r="Z505">
        <v>36.1</v>
      </c>
      <c r="AA505">
        <v>0</v>
      </c>
      <c r="AB505">
        <v>0</v>
      </c>
      <c r="AC505">
        <v>0</v>
      </c>
      <c r="AD505">
        <v>0</v>
      </c>
      <c r="AE505">
        <v>0</v>
      </c>
      <c r="AF505">
        <v>0</v>
      </c>
      <c r="AG505">
        <v>1.2</v>
      </c>
      <c r="AH505">
        <v>0</v>
      </c>
      <c r="AI505">
        <v>2.4</v>
      </c>
      <c r="AJ505" s="5" t="s">
        <v>84</v>
      </c>
    </row>
    <row r="506" spans="5:36" x14ac:dyDescent="0.25">
      <c r="E506" s="1">
        <v>42339</v>
      </c>
      <c r="F506">
        <v>11.2</v>
      </c>
      <c r="G506">
        <v>0</v>
      </c>
      <c r="H506">
        <v>27.2</v>
      </c>
      <c r="I506">
        <v>0</v>
      </c>
      <c r="J506">
        <v>0</v>
      </c>
      <c r="K506">
        <v>0</v>
      </c>
      <c r="L506">
        <v>1.5</v>
      </c>
      <c r="M506">
        <v>21</v>
      </c>
      <c r="N506">
        <v>0</v>
      </c>
      <c r="O506">
        <v>0</v>
      </c>
      <c r="P506">
        <v>26</v>
      </c>
      <c r="Q506">
        <v>0</v>
      </c>
      <c r="R506">
        <v>0</v>
      </c>
      <c r="S506">
        <v>0</v>
      </c>
      <c r="T506">
        <v>0</v>
      </c>
      <c r="U506">
        <v>0</v>
      </c>
      <c r="V506">
        <v>0</v>
      </c>
      <c r="W506">
        <v>0</v>
      </c>
      <c r="X506">
        <v>6.7</v>
      </c>
      <c r="Y506">
        <v>2.6</v>
      </c>
      <c r="Z506">
        <v>29.7</v>
      </c>
      <c r="AA506">
        <v>0</v>
      </c>
      <c r="AB506">
        <v>0</v>
      </c>
      <c r="AC506">
        <v>3.6</v>
      </c>
      <c r="AD506">
        <v>2.8</v>
      </c>
      <c r="AE506">
        <v>14.7</v>
      </c>
      <c r="AF506">
        <v>29.3</v>
      </c>
      <c r="AG506">
        <v>55.5</v>
      </c>
      <c r="AH506">
        <v>1.3</v>
      </c>
      <c r="AI506">
        <v>1.8</v>
      </c>
      <c r="AJ506">
        <v>0</v>
      </c>
    </row>
  </sheetData>
  <mergeCells count="41">
    <mergeCell ref="AH148:AJ148"/>
    <mergeCell ref="AH16:AJ16"/>
    <mergeCell ref="AI28:AJ28"/>
    <mergeCell ref="AH40:AJ40"/>
    <mergeCell ref="AH52:AJ52"/>
    <mergeCell ref="AH64:AJ64"/>
    <mergeCell ref="AI76:AJ76"/>
    <mergeCell ref="AH88:AJ88"/>
    <mergeCell ref="AH100:AJ100"/>
    <mergeCell ref="AH112:AJ112"/>
    <mergeCell ref="AI124:AJ124"/>
    <mergeCell ref="AH136:AJ136"/>
    <mergeCell ref="AH292:AJ292"/>
    <mergeCell ref="AH160:AJ160"/>
    <mergeCell ref="AI172:AJ172"/>
    <mergeCell ref="AH184:AJ184"/>
    <mergeCell ref="AH196:AJ196"/>
    <mergeCell ref="AH208:AJ208"/>
    <mergeCell ref="AI220:AJ220"/>
    <mergeCell ref="AH232:AJ232"/>
    <mergeCell ref="AH244:AJ244"/>
    <mergeCell ref="AH256:AJ256"/>
    <mergeCell ref="AI268:AJ268"/>
    <mergeCell ref="AH280:AJ280"/>
    <mergeCell ref="AH436:AJ436"/>
    <mergeCell ref="AH304:AJ304"/>
    <mergeCell ref="AI316:AJ316"/>
    <mergeCell ref="AH328:AJ328"/>
    <mergeCell ref="AH340:AJ340"/>
    <mergeCell ref="AH352:AJ352"/>
    <mergeCell ref="AI364:AJ364"/>
    <mergeCell ref="AH376:AJ376"/>
    <mergeCell ref="AH388:AJ388"/>
    <mergeCell ref="AH400:AJ400"/>
    <mergeCell ref="AI412:AJ412"/>
    <mergeCell ref="AH424:AJ424"/>
    <mergeCell ref="AH448:AJ448"/>
    <mergeCell ref="AI460:AJ460"/>
    <mergeCell ref="AH472:AJ472"/>
    <mergeCell ref="AH484:AJ484"/>
    <mergeCell ref="AH496:AJ496"/>
  </mergeCells>
  <conditionalFormatting sqref="F8:AJ15 F17:AJ27 F16:AH16 F29:AJ39 F28:AI28 F41:AJ51 F40:AH40 F53:AJ63 F52:AH52 F65:AJ75 F64:AH64 F497:AJ506 F496:AH496 F485:AJ495 F484:AH484 F472:AH472 F461:AJ471 F460:AI460 F449:AJ459 F448:AH448 F437:AJ447 F436:AH436 F425:AJ435 F424:AH424 F413:AJ423 F412:AI412 F401:AJ411 F400:AH400 F389:AJ399 F388:AH388 F377:AJ387 F376:AH376 F365:AJ375 F364:AI364 F353:AJ363 F352:AH352 F341:AJ351 F340:AH340 F329:AJ339 F328:AH328 F317:AJ327 F316:AI316 F305:AJ315 F304:AH304 F293:AJ303 F292:AH292 F281:AJ291 F280:AH280 F269:AJ279 F268:AI268 F257:AJ267 F256:AH256 F245:AJ255 F244:AH244 F233:AJ243 F232:AH232 F221:AJ231 F220:AI220 F213:AJ219 F197:AJ207 F196:AH196 F185:AJ195 F184:AH184 F173:AJ183 F172:AI172 F161:AJ171 F160:AH160 F149:AJ159 F148:AH148 F137:AJ147 F136:AH136 F125:AJ135 F124:AI124 F113:AJ123 F112:AH112 F101:AJ111 F100:AH100 F89:AJ99 F88:AH88 F76:AI76 F77:AJ87 F208:AH209 F210:AI210 AI209:AJ209 F211:AJ211 F212:AI212 F473:AJ483">
    <cfRule type="containsBlanks" dxfId="3" priority="4">
      <formula>LEN(TRIM(F8))=0</formula>
    </cfRule>
  </conditionalFormatting>
  <conditionalFormatting sqref="F8:AJ15 F17:AJ27 F16:AH16 F29:AJ39 F28:AI28 F41:AJ51 F40:AH40 F53:AJ63 F52:AH52 F65:AJ75 F64:AH64 F497:AJ506 F496:AH496 F485:AJ495 F484:AH484 F472:AH472 F461:AJ471 F460:AI460 F449:AJ459 F448:AH448 F437:AJ447 F436:AH436 F425:AJ435 F424:AH424 F413:AJ423 F412:AI412 F401:AJ411 F400:AH400 F389:AJ399 F388:AH388 F377:AJ387 F376:AH376 F365:AJ375 F364:AI364 F353:AJ363 F352:AH352 F341:AJ351 F340:AH340 F329:AJ339 F328:AH328 F317:AJ327 F316:AI316 F305:AJ315 F304:AH304 F293:AJ303 F292:AH292 F281:AJ291 F280:AH280 F269:AJ279 F268:AI268 F257:AJ267 F256:AH256 F245:AJ255 F244:AH244 F233:AJ243 F232:AH232 F221:AJ231 F220:AI220 F213:AJ219 F197:AJ207 F196:AH196 F185:AJ195 F184:AH184 F173:AJ183 F172:AI172 F161:AJ171 F160:AH160 F149:AJ159 F148:AH148 F137:AJ147 F136:AH136 F125:AJ135 F124:AI124 F113:AJ123 F112:AH112 F101:AJ111 F100:AH100 F89:AJ99 F88:AH88 F76:AI76 F77:AJ87 F208:AH209 F210:AI210 AI209:AJ209 F211:AJ211 F212:AI212 F473:AJ483">
    <cfRule type="containsText" dxfId="2" priority="3" operator="containsText" text="01/12">
      <formula>NOT(ISERROR(SEARCH("01/12",F8)))</formula>
    </cfRule>
  </conditionalFormatting>
  <conditionalFormatting sqref="E8:E506">
    <cfRule type="containsText" dxfId="1" priority="2" operator="containsText" text="01/12">
      <formula>NOT(ISERROR(SEARCH("01/12",E8)))</formula>
    </cfRule>
  </conditionalFormatting>
  <conditionalFormatting sqref="E7:E506">
    <cfRule type="beginsWith" dxfId="0" priority="1" operator="beginsWith" text="01/12">
      <formula>LEFT(E7,LEN("01/12"))="01/12"</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2"/>
  <sheetViews>
    <sheetView workbookViewId="0"/>
  </sheetViews>
  <sheetFormatPr defaultRowHeight="15" x14ac:dyDescent="0.25"/>
  <cols>
    <col min="3" max="3" width="25.85546875" bestFit="1" customWidth="1"/>
    <col min="4" max="4" width="18.140625" bestFit="1" customWidth="1"/>
  </cols>
  <sheetData>
    <row r="1" spans="2:4" x14ac:dyDescent="0.25">
      <c r="B1" s="11" t="s">
        <v>87</v>
      </c>
      <c r="C1" s="11" t="s">
        <v>114</v>
      </c>
      <c r="D1" s="11" t="s">
        <v>105</v>
      </c>
    </row>
    <row r="2" spans="2:4" x14ac:dyDescent="0.25">
      <c r="B2" s="12">
        <v>1975</v>
      </c>
      <c r="C2" s="12">
        <f>MAX(seleçao1975)</f>
        <v>73.599999999999994</v>
      </c>
      <c r="D2" s="12">
        <f>SUM(seleçao1975)</f>
        <v>1446.5999999999995</v>
      </c>
    </row>
    <row r="3" spans="2:4" x14ac:dyDescent="0.25">
      <c r="B3" s="12">
        <v>1976</v>
      </c>
      <c r="C3" s="12">
        <f>MAX(seleçao1976)</f>
        <v>42.8</v>
      </c>
      <c r="D3" s="12">
        <f>SUM(seleçao1976)</f>
        <v>1452.6000000000006</v>
      </c>
    </row>
    <row r="4" spans="2:4" x14ac:dyDescent="0.25">
      <c r="B4" s="12">
        <v>1977</v>
      </c>
      <c r="C4" s="12">
        <f>MAX(seleçao1977)</f>
        <v>75.8</v>
      </c>
      <c r="D4" s="12">
        <f>SUM(seleçao1977)</f>
        <v>898.10000000000025</v>
      </c>
    </row>
    <row r="5" spans="2:4" x14ac:dyDescent="0.25">
      <c r="B5" s="12">
        <v>1978</v>
      </c>
      <c r="C5" s="12">
        <f>MAX(seleçao1978)</f>
        <v>50.8</v>
      </c>
      <c r="D5" s="12">
        <f>SUM(seleçao1978)</f>
        <v>1111.7</v>
      </c>
    </row>
    <row r="6" spans="2:4" x14ac:dyDescent="0.25">
      <c r="B6" s="12">
        <v>1979</v>
      </c>
      <c r="C6" s="12">
        <f>MAX(seleçao1979)</f>
        <v>61.8</v>
      </c>
      <c r="D6" s="12">
        <f>SUM(seleçao1979)</f>
        <v>1250.4999999999995</v>
      </c>
    </row>
    <row r="7" spans="2:4" x14ac:dyDescent="0.25">
      <c r="B7" s="12">
        <v>1980</v>
      </c>
      <c r="C7" s="12">
        <f>MAX(seleçao1980)</f>
        <v>65.2</v>
      </c>
      <c r="D7" s="12">
        <f>SUM(seleçao1980)</f>
        <v>1298.8999999999999</v>
      </c>
    </row>
    <row r="8" spans="2:4" x14ac:dyDescent="0.25">
      <c r="B8" s="12">
        <v>1981</v>
      </c>
      <c r="C8" s="12">
        <f>MAX(seleçao1981)</f>
        <v>64.2</v>
      </c>
      <c r="D8" s="12">
        <f>SUM(seleçao1981)</f>
        <v>1028.2000000000003</v>
      </c>
    </row>
    <row r="9" spans="2:4" x14ac:dyDescent="0.25">
      <c r="B9" s="12">
        <v>1982</v>
      </c>
      <c r="C9" s="12">
        <f>MAX(seleçao1982)</f>
        <v>63</v>
      </c>
      <c r="D9" s="12">
        <f>SUM(seleçao1982)</f>
        <v>1367.4000000000008</v>
      </c>
    </row>
    <row r="10" spans="2:4" x14ac:dyDescent="0.25">
      <c r="B10" s="12">
        <v>1983</v>
      </c>
      <c r="C10" s="12">
        <f>MAX(seleçao1983)</f>
        <v>54</v>
      </c>
      <c r="D10" s="12">
        <f>SUM(seleçao1983)</f>
        <v>1611.0000000000007</v>
      </c>
    </row>
    <row r="11" spans="2:4" x14ac:dyDescent="0.25">
      <c r="B11" s="12">
        <v>1984</v>
      </c>
      <c r="C11" s="12">
        <f>MAX(seleçao1984)</f>
        <v>56.8</v>
      </c>
      <c r="D11" s="12">
        <f>SUM(seleçao1984)</f>
        <v>1272.9999999999995</v>
      </c>
    </row>
    <row r="12" spans="2:4" x14ac:dyDescent="0.25">
      <c r="B12" s="12">
        <v>1985</v>
      </c>
      <c r="C12" s="12">
        <f>MAX(seleçao1985)</f>
        <v>51.8</v>
      </c>
      <c r="D12" s="12">
        <f>SUM(seleçao1985)</f>
        <v>802.4</v>
      </c>
    </row>
    <row r="13" spans="2:4" x14ac:dyDescent="0.25">
      <c r="B13" s="12">
        <v>1986</v>
      </c>
      <c r="C13" s="12">
        <f>MAX(seleçao1986)</f>
        <v>62</v>
      </c>
      <c r="D13" s="12">
        <f>SUM(seleçao1986)</f>
        <v>1300.1000000000001</v>
      </c>
    </row>
    <row r="14" spans="2:4" x14ac:dyDescent="0.25">
      <c r="B14" s="12">
        <v>1987</v>
      </c>
      <c r="C14" s="12">
        <f>MAX(seleçao1987)</f>
        <v>50.5</v>
      </c>
      <c r="D14" s="12">
        <f>SUM(seleçao1987)</f>
        <v>1043.1000000000006</v>
      </c>
    </row>
    <row r="15" spans="2:4" x14ac:dyDescent="0.25">
      <c r="B15" s="12">
        <v>1988</v>
      </c>
      <c r="C15" s="12">
        <f>MAX(seleçao1988)</f>
        <v>54.4</v>
      </c>
      <c r="D15" s="12">
        <f>SUM(seleçao1988)</f>
        <v>1262.9000000000008</v>
      </c>
    </row>
    <row r="16" spans="2:4" x14ac:dyDescent="0.25">
      <c r="B16" s="12">
        <v>1989</v>
      </c>
      <c r="C16" s="12">
        <f>MAX(seleçao1989)</f>
        <v>51.4</v>
      </c>
      <c r="D16" s="12">
        <f>SUM(seleçao1989)</f>
        <v>1423.7000000000005</v>
      </c>
    </row>
    <row r="17" spans="2:4" x14ac:dyDescent="0.25">
      <c r="B17" s="12">
        <v>1990</v>
      </c>
      <c r="C17" s="12">
        <f>MAX(seleçao1990)</f>
        <v>98</v>
      </c>
      <c r="D17" s="12">
        <f>SUM(seleçao1990)</f>
        <v>1697.3</v>
      </c>
    </row>
    <row r="18" spans="2:4" x14ac:dyDescent="0.25">
      <c r="B18" s="12">
        <v>1991</v>
      </c>
      <c r="C18" s="12">
        <f>MAX(seleçao1991)</f>
        <v>52.1</v>
      </c>
      <c r="D18" s="12">
        <f>SUM(seleçao1991)</f>
        <v>1010.4251080955373</v>
      </c>
    </row>
    <row r="19" spans="2:4" x14ac:dyDescent="0.25">
      <c r="B19" s="12">
        <v>1992</v>
      </c>
      <c r="C19" s="12">
        <f>MAX(seleçao1992)</f>
        <v>68.599999999999994</v>
      </c>
      <c r="D19" s="12">
        <f>SUM(seleçao1992)</f>
        <v>1343.4000000000008</v>
      </c>
    </row>
    <row r="20" spans="2:4" x14ac:dyDescent="0.25">
      <c r="B20" s="12">
        <v>1993</v>
      </c>
      <c r="C20" s="12">
        <f>MAX(seleçao1993)</f>
        <v>57.3</v>
      </c>
      <c r="D20" s="12">
        <f>SUM(seleçao1993)</f>
        <v>1461.3999999999999</v>
      </c>
    </row>
    <row r="21" spans="2:4" x14ac:dyDescent="0.25">
      <c r="B21" s="12">
        <v>1994</v>
      </c>
      <c r="C21" s="12">
        <f>MAX(seleçao1994)</f>
        <v>48.6</v>
      </c>
      <c r="D21" s="12">
        <f>SUM(seleçao1994)</f>
        <v>1360.6999999999998</v>
      </c>
    </row>
    <row r="22" spans="2:4" x14ac:dyDescent="0.25">
      <c r="B22" s="12">
        <v>1995</v>
      </c>
      <c r="C22" s="12">
        <f>MAX(seleçao1995)</f>
        <v>51.6</v>
      </c>
      <c r="D22" s="12">
        <f>SUM(seleçao1995)</f>
        <v>1528.6000000000001</v>
      </c>
    </row>
    <row r="23" spans="2:4" x14ac:dyDescent="0.25">
      <c r="B23" s="12">
        <v>1996</v>
      </c>
      <c r="C23" s="12">
        <f>MAX(seleçao1996)</f>
        <v>56.2</v>
      </c>
      <c r="D23" s="12">
        <f>SUM(seleçao1996)</f>
        <v>2286.8000000000002</v>
      </c>
    </row>
    <row r="24" spans="2:4" x14ac:dyDescent="0.25">
      <c r="B24" s="12">
        <v>1997</v>
      </c>
      <c r="C24" s="12">
        <f>MAX(seleçao1997)</f>
        <v>63</v>
      </c>
      <c r="D24" s="12">
        <f>SUM(seleçao1997)</f>
        <v>1805.7000000000003</v>
      </c>
    </row>
    <row r="25" spans="2:4" x14ac:dyDescent="0.25">
      <c r="B25" s="12">
        <v>1998</v>
      </c>
      <c r="C25" s="12">
        <f>MAX(seleçao1998)</f>
        <v>70.400000000000006</v>
      </c>
      <c r="D25" s="12">
        <f>SUM(seleçao1998)</f>
        <v>2105.2999999999993</v>
      </c>
    </row>
    <row r="26" spans="2:4" x14ac:dyDescent="0.25">
      <c r="B26" s="12">
        <v>1999</v>
      </c>
      <c r="C26" s="12">
        <f>MAX(seleçao1999)</f>
        <v>52.1</v>
      </c>
      <c r="D26" s="12">
        <f>SUM(seleçao1999)</f>
        <v>1243.0000000000002</v>
      </c>
    </row>
    <row r="27" spans="2:4" x14ac:dyDescent="0.25">
      <c r="B27" s="12">
        <v>2000</v>
      </c>
      <c r="C27" s="12">
        <f>MAX(seleçao2000)</f>
        <v>100.6</v>
      </c>
      <c r="D27" s="12">
        <f>SUM(seleçao2000)</f>
        <v>1464.4999999999995</v>
      </c>
    </row>
    <row r="28" spans="2:4" x14ac:dyDescent="0.25">
      <c r="B28" s="12">
        <v>2001</v>
      </c>
      <c r="C28" s="12">
        <f>MAX(seleçao2001)</f>
        <v>59.5</v>
      </c>
      <c r="D28" s="12">
        <f>SUM(seleçao2001)</f>
        <v>1638.8999999999999</v>
      </c>
    </row>
    <row r="29" spans="2:4" x14ac:dyDescent="0.25">
      <c r="B29" s="12">
        <v>2002</v>
      </c>
      <c r="C29" s="12">
        <f>MAX(seleçao2002)</f>
        <v>38.200000000000003</v>
      </c>
      <c r="D29" s="12">
        <f>SUM(seleçao2002)</f>
        <v>1503.8</v>
      </c>
    </row>
    <row r="30" spans="2:4" x14ac:dyDescent="0.25">
      <c r="B30" s="12">
        <v>2003</v>
      </c>
      <c r="C30" s="12">
        <f>MAX(seleçao2003)</f>
        <v>41.8</v>
      </c>
      <c r="D30" s="12">
        <f>SUM(seleçao2003)</f>
        <v>1471.3999999999996</v>
      </c>
    </row>
    <row r="31" spans="2:4" x14ac:dyDescent="0.25">
      <c r="B31" s="12">
        <v>2004</v>
      </c>
      <c r="C31" s="12">
        <f>MAX(seleçao2004)</f>
        <v>47.3</v>
      </c>
      <c r="D31" s="12">
        <f>SUM(seleçao2004)</f>
        <v>1585.3</v>
      </c>
    </row>
    <row r="32" spans="2:4" x14ac:dyDescent="0.25">
      <c r="B32" s="12">
        <v>2005</v>
      </c>
      <c r="C32" s="12">
        <f>MAX(seleçao2005)</f>
        <v>55.1</v>
      </c>
      <c r="D32" s="12">
        <f>SUM(seleçao2005)</f>
        <v>1479.5999999999995</v>
      </c>
    </row>
    <row r="33" spans="2:4" x14ac:dyDescent="0.25">
      <c r="B33" s="12">
        <v>2006</v>
      </c>
      <c r="C33" s="12">
        <f>MAX(seleçao2006)</f>
        <v>46.9</v>
      </c>
      <c r="D33" s="12">
        <f>SUM(seleçao2006)</f>
        <v>1229.4000000000003</v>
      </c>
    </row>
    <row r="34" spans="2:4" x14ac:dyDescent="0.25">
      <c r="B34" s="12">
        <v>2007</v>
      </c>
      <c r="C34" s="12">
        <f>MAX(seleçao2007)</f>
        <v>38.700000000000003</v>
      </c>
      <c r="D34" s="12">
        <f>SUM(seleçao2007)</f>
        <v>1131.7</v>
      </c>
    </row>
    <row r="35" spans="2:4" x14ac:dyDescent="0.25">
      <c r="B35" s="12">
        <v>2008</v>
      </c>
      <c r="C35" s="12">
        <f>MAX(seleçao2008)</f>
        <v>46</v>
      </c>
      <c r="D35" s="12">
        <f>SUM(seleçao2008)</f>
        <v>1370.9999999999995</v>
      </c>
    </row>
    <row r="36" spans="2:4" x14ac:dyDescent="0.25">
      <c r="B36" s="12">
        <v>2009</v>
      </c>
      <c r="C36" s="12">
        <f>MAX(seleçao2009)</f>
        <v>55.3</v>
      </c>
      <c r="D36" s="12">
        <f>SUM(seleçao2009)</f>
        <v>1702.7000000000003</v>
      </c>
    </row>
    <row r="37" spans="2:4" x14ac:dyDescent="0.25">
      <c r="B37" s="12">
        <v>2010</v>
      </c>
      <c r="C37" s="12">
        <f>MAX(seleçao2010)</f>
        <v>64.8</v>
      </c>
      <c r="D37" s="12">
        <f>SUM(seleçao2010)</f>
        <v>1691.8999999999996</v>
      </c>
    </row>
    <row r="38" spans="2:4" x14ac:dyDescent="0.25">
      <c r="B38" s="12">
        <v>2011</v>
      </c>
      <c r="C38" s="12">
        <f>MAX(seleçao2011)</f>
        <v>71</v>
      </c>
      <c r="D38" s="12">
        <f>SUM(seleçao2011)</f>
        <v>1431.6999999999996</v>
      </c>
    </row>
    <row r="39" spans="2:4" x14ac:dyDescent="0.25">
      <c r="B39" s="12">
        <v>2012</v>
      </c>
      <c r="C39" s="12">
        <f>MAX(seleçao2012)</f>
        <v>77.5</v>
      </c>
      <c r="D39" s="12">
        <f>SUM(seleçao2012)</f>
        <v>1687.4</v>
      </c>
    </row>
    <row r="40" spans="2:4" x14ac:dyDescent="0.25">
      <c r="B40" s="12">
        <v>2013</v>
      </c>
      <c r="C40" s="12">
        <f>MAX(seleçao2013)</f>
        <v>88.791051355521262</v>
      </c>
      <c r="D40" s="12">
        <f>SUM(seleçao2013)</f>
        <v>1501.5140970144407</v>
      </c>
    </row>
    <row r="41" spans="2:4" x14ac:dyDescent="0.25">
      <c r="B41" s="12">
        <v>2014</v>
      </c>
      <c r="C41" s="12">
        <f>MAX(seleçao2014)</f>
        <v>69.3</v>
      </c>
      <c r="D41" s="12">
        <f>SUM(seleçao2014)</f>
        <v>1217.5000000000002</v>
      </c>
    </row>
    <row r="42" spans="2:4" x14ac:dyDescent="0.25">
      <c r="B42" s="12">
        <v>2015</v>
      </c>
      <c r="C42" s="12">
        <f>MAX(seleçao2015)</f>
        <v>71.5</v>
      </c>
      <c r="D42" s="12">
        <f>SUM(seleçao2015)</f>
        <v>1650.1000000000004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4"/>
  <sheetViews>
    <sheetView topLeftCell="D1" workbookViewId="0">
      <selection activeCell="N27" sqref="N27"/>
    </sheetView>
  </sheetViews>
  <sheetFormatPr defaultRowHeight="15" x14ac:dyDescent="0.25"/>
  <cols>
    <col min="3" max="3" width="25.85546875" bestFit="1" customWidth="1"/>
    <col min="5" max="5" width="20.42578125" style="9" bestFit="1" customWidth="1"/>
    <col min="6" max="7" width="12" bestFit="1" customWidth="1"/>
    <col min="10" max="10" width="13.7109375" bestFit="1" customWidth="1"/>
  </cols>
  <sheetData>
    <row r="3" spans="2:16" x14ac:dyDescent="0.25">
      <c r="B3" s="11" t="s">
        <v>87</v>
      </c>
      <c r="C3" s="11" t="s">
        <v>114</v>
      </c>
      <c r="E3" s="11" t="s">
        <v>113</v>
      </c>
      <c r="F3" s="27" t="s">
        <v>112</v>
      </c>
      <c r="G3" s="11" t="s">
        <v>111</v>
      </c>
      <c r="H3" s="11" t="s">
        <v>110</v>
      </c>
      <c r="I3" s="11" t="s">
        <v>88</v>
      </c>
      <c r="J3" s="27" t="s">
        <v>109</v>
      </c>
      <c r="K3" s="11" t="s">
        <v>108</v>
      </c>
    </row>
    <row r="4" spans="2:16" x14ac:dyDescent="0.25">
      <c r="B4" s="12">
        <v>1975</v>
      </c>
      <c r="C4" s="12">
        <f>MAX(seleçao1975)</f>
        <v>73.599999999999994</v>
      </c>
      <c r="E4" s="12">
        <v>41</v>
      </c>
      <c r="F4" s="12">
        <f>MAX(seleçao2002)</f>
        <v>38.200000000000003</v>
      </c>
      <c r="G4" s="31">
        <f>E4/($E$4+1)</f>
        <v>0.97619047619047616</v>
      </c>
      <c r="H4" s="12">
        <f>1/G4</f>
        <v>1.024390243902439</v>
      </c>
      <c r="I4" s="70">
        <f>AVERAGE(F4:F44)</f>
        <v>60.202220764768811</v>
      </c>
      <c r="J4" s="70">
        <f>_xlfn.STDEV.S(F4:F44)</f>
        <v>14.271736067670956</v>
      </c>
      <c r="K4" s="28">
        <f>(-0.7797*$J$4*(LN(LN(H4/(H4-1))))+$I$4+(0.45*$J$4))</f>
        <v>51.953084941428358</v>
      </c>
      <c r="M4" s="12" t="s">
        <v>107</v>
      </c>
      <c r="N4" s="12" t="s">
        <v>106</v>
      </c>
    </row>
    <row r="5" spans="2:16" x14ac:dyDescent="0.25">
      <c r="B5" s="12">
        <v>1976</v>
      </c>
      <c r="C5" s="12">
        <f>MAX(seleçao1976)</f>
        <v>42.8</v>
      </c>
      <c r="E5" s="12">
        <v>40</v>
      </c>
      <c r="F5" s="12">
        <f>MAX(seleçao2007)</f>
        <v>38.700000000000003</v>
      </c>
      <c r="G5" s="31">
        <f>E5/($E$4+1)</f>
        <v>0.95238095238095233</v>
      </c>
      <c r="H5" s="12">
        <f>1/G5</f>
        <v>1.05</v>
      </c>
      <c r="I5" s="70"/>
      <c r="J5" s="70"/>
      <c r="K5" s="28">
        <f>(-0.7797*$J$4*(LN(LN(H5/(H5-1))))+$I$4+(0.45*$J$4))</f>
        <v>54.235573858278308</v>
      </c>
      <c r="M5" s="26">
        <v>2</v>
      </c>
      <c r="N5" s="26">
        <f>K24</f>
        <v>70.70293778350792</v>
      </c>
    </row>
    <row r="6" spans="2:16" x14ac:dyDescent="0.25">
      <c r="B6" s="12">
        <v>1977</v>
      </c>
      <c r="C6" s="12">
        <f>MAX(seleçao1977)</f>
        <v>75.8</v>
      </c>
      <c r="E6" s="12">
        <v>39</v>
      </c>
      <c r="F6" s="12">
        <f>MAX(seleçao2003)</f>
        <v>41.8</v>
      </c>
      <c r="G6" s="31">
        <f>E6/($E$4+1)</f>
        <v>0.9285714285714286</v>
      </c>
      <c r="H6" s="12">
        <f>1/G6</f>
        <v>1.0769230769230769</v>
      </c>
      <c r="I6" s="70"/>
      <c r="J6" s="70"/>
      <c r="K6" s="28">
        <f>(-0.7797*$J$4*(LN(LN(H6/(H6-1))))+$I$4+(0.45*$J$4))</f>
        <v>55.825966117648207</v>
      </c>
      <c r="M6" s="26">
        <v>3</v>
      </c>
      <c r="N6" s="32">
        <f>K31</f>
        <v>76.669679686571385</v>
      </c>
      <c r="P6" s="33"/>
    </row>
    <row r="7" spans="2:16" x14ac:dyDescent="0.25">
      <c r="B7" s="12">
        <v>1978</v>
      </c>
      <c r="C7" s="12">
        <f>MAX(seleçao1978)</f>
        <v>50.8</v>
      </c>
      <c r="E7" s="12">
        <v>38</v>
      </c>
      <c r="F7" s="12">
        <f>MAX(seleçao1976)</f>
        <v>42.8</v>
      </c>
      <c r="G7" s="31">
        <f>E7/($E$4+1)</f>
        <v>0.90476190476190477</v>
      </c>
      <c r="H7" s="12">
        <f>1/G7</f>
        <v>1.1052631578947367</v>
      </c>
      <c r="I7" s="70"/>
      <c r="J7" s="70"/>
      <c r="K7" s="28">
        <f>(-0.7797*$J$4*(LN(LN(H7/(H7-1))))+$I$4+(0.45*$J$4))</f>
        <v>57.110337763614709</v>
      </c>
      <c r="M7" s="30">
        <v>5</v>
      </c>
      <c r="N7" s="29">
        <f>((M7-M6)*(N8-N6)/(M8-M6)+N6)</f>
        <v>82.598970271392901</v>
      </c>
      <c r="P7" s="33"/>
    </row>
    <row r="8" spans="2:16" x14ac:dyDescent="0.25">
      <c r="B8" s="12">
        <v>1979</v>
      </c>
      <c r="C8" s="12">
        <f>MAX(seleçao1979)</f>
        <v>61.8</v>
      </c>
      <c r="E8" s="12">
        <v>37</v>
      </c>
      <c r="F8" s="12">
        <f>MAX(seleçao2008)</f>
        <v>46</v>
      </c>
      <c r="G8" s="31">
        <f>E8/($E$4+1)</f>
        <v>0.88095238095238093</v>
      </c>
      <c r="H8" s="12">
        <f>1/G8</f>
        <v>1.1351351351351351</v>
      </c>
      <c r="I8" s="70"/>
      <c r="J8" s="70"/>
      <c r="K8" s="28">
        <f>(-0.7797*$J$4*(LN(LN(H8/(H8-1))))+$I$4+(0.45*$J$4))</f>
        <v>58.219866014345726</v>
      </c>
      <c r="M8" s="26">
        <v>6</v>
      </c>
      <c r="N8" s="32">
        <f>K38</f>
        <v>85.563615563803666</v>
      </c>
    </row>
    <row r="9" spans="2:16" x14ac:dyDescent="0.25">
      <c r="B9" s="12">
        <v>1980</v>
      </c>
      <c r="C9" s="12">
        <f>MAX(seleçao1980)</f>
        <v>65.2</v>
      </c>
      <c r="E9" s="12">
        <v>36</v>
      </c>
      <c r="F9" s="12">
        <f>MAX(seleçao2006)</f>
        <v>46.9</v>
      </c>
      <c r="G9" s="31">
        <f t="shared" ref="G9:G43" si="0">E9/($E$4+1)</f>
        <v>0.8571428571428571</v>
      </c>
      <c r="H9" s="12">
        <f t="shared" ref="H9:H44" si="1">1/G9</f>
        <v>1.1666666666666667</v>
      </c>
      <c r="I9" s="70"/>
      <c r="J9" s="70"/>
      <c r="K9" s="28">
        <f t="shared" ref="K9:K44" si="2">(-0.7797*$J$4*(LN(LN(H9/(H9-1))))+$I$4+(0.45*$J$4))</f>
        <v>59.216478615081513</v>
      </c>
      <c r="M9" s="35">
        <v>7</v>
      </c>
      <c r="N9" s="26">
        <f>K39</f>
        <v>87.431299259851698</v>
      </c>
    </row>
    <row r="10" spans="2:16" x14ac:dyDescent="0.25">
      <c r="B10" s="12">
        <v>1981</v>
      </c>
      <c r="C10" s="12">
        <f>MAX(seleçao1981)</f>
        <v>64.2</v>
      </c>
      <c r="E10" s="12">
        <v>35</v>
      </c>
      <c r="F10" s="12">
        <f>MAX(seleçao2004)</f>
        <v>47.3</v>
      </c>
      <c r="G10" s="31">
        <f t="shared" si="0"/>
        <v>0.83333333333333337</v>
      </c>
      <c r="H10" s="12">
        <f t="shared" si="1"/>
        <v>1.2</v>
      </c>
      <c r="I10" s="70"/>
      <c r="J10" s="70"/>
      <c r="K10" s="28">
        <f t="shared" si="2"/>
        <v>60.134864684346127</v>
      </c>
      <c r="M10" s="30">
        <v>10</v>
      </c>
      <c r="N10" s="29">
        <f>4.447*M10+72.717</f>
        <v>117.187</v>
      </c>
    </row>
    <row r="11" spans="2:16" x14ac:dyDescent="0.25">
      <c r="B11" s="12">
        <v>1982</v>
      </c>
      <c r="C11" s="12">
        <f>MAX(seleçao1982)</f>
        <v>63</v>
      </c>
      <c r="E11" s="12">
        <v>34</v>
      </c>
      <c r="F11" s="12">
        <f>MAX(seleçao1994)</f>
        <v>48.6</v>
      </c>
      <c r="G11" s="31">
        <f t="shared" si="0"/>
        <v>0.80952380952380953</v>
      </c>
      <c r="H11" s="12">
        <f t="shared" si="1"/>
        <v>1.2352941176470589</v>
      </c>
      <c r="I11" s="70"/>
      <c r="J11" s="70"/>
      <c r="K11" s="28">
        <f t="shared" si="2"/>
        <v>60.996685927834847</v>
      </c>
      <c r="M11" s="35">
        <v>14</v>
      </c>
      <c r="N11" s="53">
        <f>K42</f>
        <v>95.581289599312342</v>
      </c>
    </row>
    <row r="12" spans="2:16" x14ac:dyDescent="0.25">
      <c r="B12" s="12">
        <v>1983</v>
      </c>
      <c r="C12" s="12">
        <f>MAX(seleçao1983)</f>
        <v>54</v>
      </c>
      <c r="E12" s="12">
        <v>33</v>
      </c>
      <c r="F12" s="12">
        <f>MAX(seleçao1987)</f>
        <v>50.5</v>
      </c>
      <c r="G12" s="31">
        <f t="shared" si="0"/>
        <v>0.7857142857142857</v>
      </c>
      <c r="H12" s="12">
        <f t="shared" si="1"/>
        <v>1.2727272727272727</v>
      </c>
      <c r="I12" s="70"/>
      <c r="J12" s="70"/>
      <c r="K12" s="28">
        <f t="shared" si="2"/>
        <v>61.816553330489441</v>
      </c>
      <c r="M12" s="35">
        <v>21</v>
      </c>
      <c r="N12" s="53">
        <f>K43</f>
        <v>100.23259415011761</v>
      </c>
    </row>
    <row r="13" spans="2:16" x14ac:dyDescent="0.25">
      <c r="B13" s="12">
        <v>1984</v>
      </c>
      <c r="C13" s="12">
        <f>MAX(seleçao1984)</f>
        <v>56.8</v>
      </c>
      <c r="E13" s="12">
        <v>32</v>
      </c>
      <c r="F13" s="12">
        <f>MAX(seleçao1978)</f>
        <v>50.8</v>
      </c>
      <c r="G13" s="31">
        <f t="shared" si="0"/>
        <v>0.76190476190476186</v>
      </c>
      <c r="H13" s="12">
        <f t="shared" si="1"/>
        <v>1.3125</v>
      </c>
      <c r="I13" s="70"/>
      <c r="J13" s="70"/>
      <c r="K13" s="28">
        <f t="shared" si="2"/>
        <v>62.604922364247265</v>
      </c>
      <c r="M13" s="30">
        <v>25</v>
      </c>
      <c r="N13" s="29">
        <f>4.447*M13+72.717</f>
        <v>183.892</v>
      </c>
    </row>
    <row r="14" spans="2:16" x14ac:dyDescent="0.25">
      <c r="B14" s="12">
        <v>1985</v>
      </c>
      <c r="C14" s="12">
        <f>MAX(seleçao1985)</f>
        <v>51.8</v>
      </c>
      <c r="E14" s="12">
        <v>31</v>
      </c>
      <c r="F14" s="12">
        <f>MAX(seleçao1989)</f>
        <v>51.4</v>
      </c>
      <c r="G14" s="31">
        <f t="shared" si="0"/>
        <v>0.73809523809523814</v>
      </c>
      <c r="H14" s="12">
        <f t="shared" si="1"/>
        <v>1.3548387096774193</v>
      </c>
      <c r="I14" s="70"/>
      <c r="J14" s="70"/>
      <c r="K14" s="28">
        <f t="shared" si="2"/>
        <v>63.369644393106981</v>
      </c>
      <c r="M14" s="35">
        <v>42</v>
      </c>
      <c r="N14" s="53">
        <f>K44</f>
        <v>108.08226024509425</v>
      </c>
    </row>
    <row r="15" spans="2:16" x14ac:dyDescent="0.25">
      <c r="B15" s="12">
        <v>1986</v>
      </c>
      <c r="C15" s="12">
        <f>MAX(seleçao1986)</f>
        <v>62</v>
      </c>
      <c r="E15" s="12">
        <v>30</v>
      </c>
      <c r="F15" s="12">
        <f>MAX(seleçao1995)</f>
        <v>51.6</v>
      </c>
      <c r="G15" s="31">
        <f t="shared" si="0"/>
        <v>0.7142857142857143</v>
      </c>
      <c r="H15" s="12">
        <f t="shared" si="1"/>
        <v>1.4</v>
      </c>
      <c r="I15" s="70"/>
      <c r="J15" s="70"/>
      <c r="K15" s="28">
        <f t="shared" si="2"/>
        <v>64.116864427202344</v>
      </c>
      <c r="M15" s="30">
        <v>50</v>
      </c>
      <c r="N15" s="29">
        <f>4.447*M15+72.717</f>
        <v>295.06700000000001</v>
      </c>
    </row>
    <row r="16" spans="2:16" x14ac:dyDescent="0.25">
      <c r="B16" s="12">
        <v>1987</v>
      </c>
      <c r="C16" s="12">
        <f>MAX(seleçao1987)</f>
        <v>50.5</v>
      </c>
      <c r="E16" s="12">
        <v>29</v>
      </c>
      <c r="F16" s="12">
        <f>MAX(seleçao1985)</f>
        <v>51.8</v>
      </c>
      <c r="G16" s="31">
        <f t="shared" si="0"/>
        <v>0.69047619047619047</v>
      </c>
      <c r="H16" s="12">
        <f t="shared" si="1"/>
        <v>1.4482758620689655</v>
      </c>
      <c r="I16" s="70"/>
      <c r="J16" s="70"/>
      <c r="K16" s="28">
        <f t="shared" si="2"/>
        <v>64.851573767583176</v>
      </c>
      <c r="M16" s="77"/>
      <c r="N16" s="78"/>
    </row>
    <row r="17" spans="2:14" x14ac:dyDescent="0.25">
      <c r="B17" s="12">
        <v>1988</v>
      </c>
      <c r="C17" s="12">
        <f>MAX(seleçao1988)</f>
        <v>54.4</v>
      </c>
      <c r="E17" s="12">
        <v>28</v>
      </c>
      <c r="F17" s="12">
        <f>MAX(seleçao1991)</f>
        <v>52.1</v>
      </c>
      <c r="G17" s="31">
        <f t="shared" si="0"/>
        <v>0.66666666666666663</v>
      </c>
      <c r="H17" s="12">
        <f t="shared" si="1"/>
        <v>1.5</v>
      </c>
      <c r="I17" s="70"/>
      <c r="J17" s="70"/>
      <c r="K17" s="28">
        <f t="shared" si="2"/>
        <v>65.577968559635778</v>
      </c>
      <c r="M17" s="77"/>
      <c r="N17" s="78"/>
    </row>
    <row r="18" spans="2:14" x14ac:dyDescent="0.25">
      <c r="B18" s="12">
        <v>1989</v>
      </c>
      <c r="C18" s="12">
        <f>MAX(seleçao1989)</f>
        <v>51.4</v>
      </c>
      <c r="E18" s="12">
        <v>27</v>
      </c>
      <c r="F18" s="12">
        <f>MAX(seleçao1999)</f>
        <v>52.1</v>
      </c>
      <c r="G18" s="31">
        <f t="shared" si="0"/>
        <v>0.6428571428571429</v>
      </c>
      <c r="H18" s="12">
        <f t="shared" si="1"/>
        <v>1.5555555555555554</v>
      </c>
      <c r="I18" s="70"/>
      <c r="J18" s="70"/>
      <c r="K18" s="28">
        <f t="shared" si="2"/>
        <v>66.299693732351329</v>
      </c>
      <c r="M18" s="77"/>
      <c r="N18" s="78"/>
    </row>
    <row r="19" spans="2:14" x14ac:dyDescent="0.25">
      <c r="B19" s="12">
        <v>1990</v>
      </c>
      <c r="C19" s="12">
        <f>MAX(seleçao1990)</f>
        <v>98</v>
      </c>
      <c r="E19" s="12">
        <v>26</v>
      </c>
      <c r="F19" s="12">
        <f>MAX(seleçao1983)</f>
        <v>54</v>
      </c>
      <c r="G19" s="31">
        <f t="shared" si="0"/>
        <v>0.61904761904761907</v>
      </c>
      <c r="H19" s="12">
        <f t="shared" si="1"/>
        <v>1.6153846153846154</v>
      </c>
      <c r="I19" s="70"/>
      <c r="J19" s="70"/>
      <c r="K19" s="28">
        <f t="shared" si="2"/>
        <v>67.020016769345332</v>
      </c>
      <c r="M19" s="79"/>
      <c r="N19" s="79"/>
    </row>
    <row r="20" spans="2:14" x14ac:dyDescent="0.25">
      <c r="B20" s="12">
        <v>1991</v>
      </c>
      <c r="C20" s="12">
        <f>MAX(seleçao1991)</f>
        <v>52.1</v>
      </c>
      <c r="E20" s="12">
        <v>25</v>
      </c>
      <c r="F20" s="12">
        <f>MAX(seleçao1988)</f>
        <v>54.4</v>
      </c>
      <c r="G20" s="31">
        <f t="shared" si="0"/>
        <v>0.59523809523809523</v>
      </c>
      <c r="H20" s="12">
        <f t="shared" si="1"/>
        <v>1.68</v>
      </c>
      <c r="I20" s="70"/>
      <c r="J20" s="70"/>
      <c r="K20" s="28">
        <f t="shared" si="2"/>
        <v>67.741957542905155</v>
      </c>
      <c r="M20" s="79"/>
      <c r="N20" s="79"/>
    </row>
    <row r="21" spans="2:14" x14ac:dyDescent="0.25">
      <c r="B21" s="12">
        <v>1992</v>
      </c>
      <c r="C21" s="12">
        <f>MAX(seleçao1992)</f>
        <v>68.599999999999994</v>
      </c>
      <c r="E21" s="12">
        <v>24</v>
      </c>
      <c r="F21" s="12">
        <f>MAX(seleçao2005)</f>
        <v>55.1</v>
      </c>
      <c r="G21" s="31">
        <f t="shared" si="0"/>
        <v>0.5714285714285714</v>
      </c>
      <c r="H21" s="12">
        <f t="shared" si="1"/>
        <v>1.75</v>
      </c>
      <c r="I21" s="70"/>
      <c r="J21" s="70"/>
      <c r="K21" s="28">
        <f t="shared" si="2"/>
        <v>68.468390518544936</v>
      </c>
      <c r="M21" s="6"/>
    </row>
    <row r="22" spans="2:14" x14ac:dyDescent="0.25">
      <c r="B22" s="12">
        <v>1993</v>
      </c>
      <c r="C22" s="12">
        <f>MAX(seleçao1993)</f>
        <v>57.3</v>
      </c>
      <c r="E22" s="12">
        <v>23</v>
      </c>
      <c r="F22" s="12">
        <f>MAX(seleçao2009)</f>
        <v>55.3</v>
      </c>
      <c r="G22" s="31">
        <f t="shared" si="0"/>
        <v>0.54761904761904767</v>
      </c>
      <c r="H22" s="12">
        <f t="shared" si="1"/>
        <v>1.826086956521739</v>
      </c>
      <c r="I22" s="70"/>
      <c r="J22" s="70"/>
      <c r="K22" s="28">
        <f t="shared" si="2"/>
        <v>69.202130053798186</v>
      </c>
      <c r="M22" s="6"/>
    </row>
    <row r="23" spans="2:14" x14ac:dyDescent="0.25">
      <c r="B23" s="12">
        <v>1994</v>
      </c>
      <c r="C23" s="12">
        <f>MAX(seleçao1994)</f>
        <v>48.6</v>
      </c>
      <c r="E23" s="12">
        <v>22</v>
      </c>
      <c r="F23" s="12">
        <f>MAX(seleçao1996)</f>
        <v>56.2</v>
      </c>
      <c r="G23" s="31">
        <f t="shared" si="0"/>
        <v>0.52380952380952384</v>
      </c>
      <c r="H23" s="12">
        <f t="shared" si="1"/>
        <v>1.9090909090909089</v>
      </c>
      <c r="I23" s="70"/>
      <c r="J23" s="70"/>
      <c r="K23" s="28">
        <f t="shared" si="2"/>
        <v>69.946006339407305</v>
      </c>
      <c r="M23" s="6"/>
    </row>
    <row r="24" spans="2:14" x14ac:dyDescent="0.25">
      <c r="B24" s="12">
        <v>1995</v>
      </c>
      <c r="C24" s="12">
        <f>MAX(seleçao1995)</f>
        <v>51.6</v>
      </c>
      <c r="E24" s="12">
        <v>21</v>
      </c>
      <c r="F24" s="12">
        <f>MAX(seleçao1984)</f>
        <v>56.8</v>
      </c>
      <c r="G24" s="31">
        <f t="shared" si="0"/>
        <v>0.5</v>
      </c>
      <c r="H24" s="12">
        <f t="shared" si="1"/>
        <v>2</v>
      </c>
      <c r="I24" s="70"/>
      <c r="J24" s="70"/>
      <c r="K24" s="28">
        <f t="shared" si="2"/>
        <v>70.70293778350792</v>
      </c>
    </row>
    <row r="25" spans="2:14" x14ac:dyDescent="0.25">
      <c r="B25" s="12">
        <v>1996</v>
      </c>
      <c r="C25" s="12">
        <f>MAX(seleçao1996)</f>
        <v>56.2</v>
      </c>
      <c r="E25" s="12">
        <v>20</v>
      </c>
      <c r="F25" s="12">
        <f>MAX(seleçao1993)</f>
        <v>57.3</v>
      </c>
      <c r="G25" s="31">
        <f t="shared" si="0"/>
        <v>0.47619047619047616</v>
      </c>
      <c r="H25" s="12">
        <f t="shared" si="1"/>
        <v>2.1</v>
      </c>
      <c r="I25" s="70"/>
      <c r="J25" s="70"/>
      <c r="K25" s="28">
        <f t="shared" si="2"/>
        <v>71.476004819238796</v>
      </c>
    </row>
    <row r="26" spans="2:14" x14ac:dyDescent="0.25">
      <c r="B26" s="12">
        <v>1997</v>
      </c>
      <c r="C26" s="12">
        <f>MAX(seleçao1997)</f>
        <v>63</v>
      </c>
      <c r="E26" s="12">
        <v>19</v>
      </c>
      <c r="F26" s="12">
        <f>MAX(seleçao2001)</f>
        <v>59.5</v>
      </c>
      <c r="G26" s="31">
        <f t="shared" si="0"/>
        <v>0.45238095238095238</v>
      </c>
      <c r="H26" s="12">
        <f t="shared" si="1"/>
        <v>2.2105263157894735</v>
      </c>
      <c r="I26" s="70"/>
      <c r="J26" s="70"/>
      <c r="K26" s="28">
        <f t="shared" si="2"/>
        <v>72.268529985994434</v>
      </c>
    </row>
    <row r="27" spans="2:14" x14ac:dyDescent="0.25">
      <c r="B27" s="12">
        <v>1998</v>
      </c>
      <c r="C27" s="12">
        <f>MAX(seleçao1998)</f>
        <v>70.400000000000006</v>
      </c>
      <c r="E27" s="12">
        <v>18</v>
      </c>
      <c r="F27" s="12">
        <f>MAX(seleçao1979)</f>
        <v>61.8</v>
      </c>
      <c r="G27" s="31">
        <f t="shared" si="0"/>
        <v>0.42857142857142855</v>
      </c>
      <c r="H27" s="12">
        <f t="shared" si="1"/>
        <v>2.3333333333333335</v>
      </c>
      <c r="I27" s="70"/>
      <c r="J27" s="70"/>
      <c r="K27" s="28">
        <f t="shared" si="2"/>
        <v>73.084169622962847</v>
      </c>
    </row>
    <row r="28" spans="2:14" x14ac:dyDescent="0.25">
      <c r="B28" s="12">
        <v>1999</v>
      </c>
      <c r="C28" s="12">
        <f>MAX(seleçao1999)</f>
        <v>52.1</v>
      </c>
      <c r="E28" s="12">
        <v>17</v>
      </c>
      <c r="F28" s="12">
        <f>MAX(seleçao1986)</f>
        <v>62</v>
      </c>
      <c r="G28" s="31">
        <f t="shared" si="0"/>
        <v>0.40476190476190477</v>
      </c>
      <c r="H28" s="12">
        <f t="shared" si="1"/>
        <v>2.4705882352941178</v>
      </c>
      <c r="I28" s="70"/>
      <c r="J28" s="70"/>
      <c r="K28" s="28">
        <f t="shared" si="2"/>
        <v>73.927023681883597</v>
      </c>
    </row>
    <row r="29" spans="2:14" x14ac:dyDescent="0.25">
      <c r="B29" s="12">
        <v>2000</v>
      </c>
      <c r="C29" s="12">
        <f>MAX(seleçao2000)</f>
        <v>100.6</v>
      </c>
      <c r="E29" s="12">
        <v>16</v>
      </c>
      <c r="F29" s="12">
        <f>MAX(seleçao1982)</f>
        <v>63</v>
      </c>
      <c r="G29" s="31">
        <f t="shared" si="0"/>
        <v>0.38095238095238093</v>
      </c>
      <c r="H29" s="12">
        <f t="shared" si="1"/>
        <v>2.625</v>
      </c>
      <c r="I29" s="70"/>
      <c r="J29" s="70"/>
      <c r="K29" s="28">
        <f t="shared" si="2"/>
        <v>74.80177221814246</v>
      </c>
    </row>
    <row r="30" spans="2:14" x14ac:dyDescent="0.25">
      <c r="B30" s="12">
        <v>2001</v>
      </c>
      <c r="C30" s="12">
        <f>MAX(seleçao2001)</f>
        <v>59.5</v>
      </c>
      <c r="E30" s="12">
        <v>15</v>
      </c>
      <c r="F30" s="12">
        <f>MAX(seleçao1997)</f>
        <v>63</v>
      </c>
      <c r="G30" s="31">
        <f t="shared" si="0"/>
        <v>0.35714285714285715</v>
      </c>
      <c r="H30" s="12">
        <f t="shared" si="1"/>
        <v>2.8</v>
      </c>
      <c r="I30" s="70"/>
      <c r="J30" s="70"/>
      <c r="K30" s="28">
        <f t="shared" si="2"/>
        <v>75.713850457784616</v>
      </c>
    </row>
    <row r="31" spans="2:14" x14ac:dyDescent="0.25">
      <c r="B31" s="12">
        <v>2002</v>
      </c>
      <c r="C31" s="12">
        <f>MAX(seleçao2002)</f>
        <v>38.200000000000003</v>
      </c>
      <c r="E31" s="12">
        <v>14</v>
      </c>
      <c r="F31" s="12">
        <f>MAX(seleçao1981)</f>
        <v>64.2</v>
      </c>
      <c r="G31" s="31">
        <f t="shared" si="0"/>
        <v>0.33333333333333331</v>
      </c>
      <c r="H31" s="12">
        <f t="shared" si="1"/>
        <v>3</v>
      </c>
      <c r="I31" s="70"/>
      <c r="J31" s="70"/>
      <c r="K31" s="28">
        <f t="shared" si="2"/>
        <v>76.669679686571385</v>
      </c>
    </row>
    <row r="32" spans="2:14" x14ac:dyDescent="0.25">
      <c r="B32" s="12">
        <v>2003</v>
      </c>
      <c r="C32" s="12">
        <f>MAX(seleçao2003)</f>
        <v>41.8</v>
      </c>
      <c r="E32" s="12">
        <v>13</v>
      </c>
      <c r="F32" s="12">
        <f>MAX(seleçao2010)</f>
        <v>64.8</v>
      </c>
      <c r="G32" s="31">
        <f t="shared" si="0"/>
        <v>0.30952380952380953</v>
      </c>
      <c r="H32" s="12">
        <f t="shared" si="1"/>
        <v>3.2307692307692308</v>
      </c>
      <c r="I32" s="70"/>
      <c r="J32" s="70"/>
      <c r="K32" s="28">
        <f t="shared" si="2"/>
        <v>77.676979856372938</v>
      </c>
    </row>
    <row r="33" spans="2:11" x14ac:dyDescent="0.25">
      <c r="B33" s="12">
        <v>2004</v>
      </c>
      <c r="C33" s="12">
        <f>MAX(seleçao2004)</f>
        <v>47.3</v>
      </c>
      <c r="E33" s="12">
        <v>12</v>
      </c>
      <c r="F33" s="12">
        <f>MAX(seleçao1980)</f>
        <v>65.2</v>
      </c>
      <c r="G33" s="31">
        <f t="shared" si="0"/>
        <v>0.2857142857142857</v>
      </c>
      <c r="H33" s="12">
        <f t="shared" si="1"/>
        <v>3.5</v>
      </c>
      <c r="I33" s="70"/>
      <c r="J33" s="70"/>
      <c r="K33" s="28">
        <f t="shared" si="2"/>
        <v>78.745204100967626</v>
      </c>
    </row>
    <row r="34" spans="2:11" x14ac:dyDescent="0.25">
      <c r="B34" s="12">
        <v>2005</v>
      </c>
      <c r="C34" s="12">
        <f>MAX(seleçao2005)</f>
        <v>55.1</v>
      </c>
      <c r="E34" s="12">
        <v>11</v>
      </c>
      <c r="F34" s="12">
        <f>MAX(seleçao1992)</f>
        <v>68.599999999999994</v>
      </c>
      <c r="G34" s="31">
        <f t="shared" si="0"/>
        <v>0.26190476190476192</v>
      </c>
      <c r="H34" s="12">
        <f t="shared" si="1"/>
        <v>3.8181818181818179</v>
      </c>
      <c r="I34" s="70"/>
      <c r="J34" s="70"/>
      <c r="K34" s="28">
        <f t="shared" si="2"/>
        <v>79.886159709486634</v>
      </c>
    </row>
    <row r="35" spans="2:11" x14ac:dyDescent="0.25">
      <c r="B35" s="12">
        <v>2006</v>
      </c>
      <c r="C35" s="12">
        <f>MAX(seleçao2006)</f>
        <v>46.9</v>
      </c>
      <c r="E35" s="12">
        <v>10</v>
      </c>
      <c r="F35" s="12">
        <f>MAX(seleçao2014)</f>
        <v>69.3</v>
      </c>
      <c r="G35" s="31">
        <f t="shared" si="0"/>
        <v>0.23809523809523808</v>
      </c>
      <c r="H35" s="12">
        <f t="shared" si="1"/>
        <v>4.2</v>
      </c>
      <c r="I35" s="70"/>
      <c r="J35" s="70"/>
      <c r="K35" s="28">
        <f t="shared" si="2"/>
        <v>81.114923169309705</v>
      </c>
    </row>
    <row r="36" spans="2:11" x14ac:dyDescent="0.25">
      <c r="B36" s="12">
        <v>2007</v>
      </c>
      <c r="C36" s="12">
        <f>MAX(seleçao2007)</f>
        <v>38.700000000000003</v>
      </c>
      <c r="E36" s="12">
        <v>9</v>
      </c>
      <c r="F36" s="12">
        <f>MAX(seleçao1998)</f>
        <v>70.400000000000006</v>
      </c>
      <c r="G36" s="31">
        <f t="shared" si="0"/>
        <v>0.21428571428571427</v>
      </c>
      <c r="H36" s="12">
        <f t="shared" si="1"/>
        <v>4.666666666666667</v>
      </c>
      <c r="I36" s="70"/>
      <c r="J36" s="70"/>
      <c r="K36" s="28">
        <f t="shared" si="2"/>
        <v>82.451236483279558</v>
      </c>
    </row>
    <row r="37" spans="2:11" x14ac:dyDescent="0.25">
      <c r="B37" s="12">
        <v>2008</v>
      </c>
      <c r="C37" s="12">
        <f>MAX(seleçao2008)</f>
        <v>46</v>
      </c>
      <c r="E37" s="12">
        <v>8</v>
      </c>
      <c r="F37" s="12">
        <f>MAX(seleçao2011)</f>
        <v>71</v>
      </c>
      <c r="G37" s="31">
        <f t="shared" si="0"/>
        <v>0.19047619047619047</v>
      </c>
      <c r="H37" s="12">
        <f t="shared" si="1"/>
        <v>5.25</v>
      </c>
      <c r="I37" s="70"/>
      <c r="J37" s="70"/>
      <c r="K37" s="28">
        <f t="shared" si="2"/>
        <v>83.921727060916879</v>
      </c>
    </row>
    <row r="38" spans="2:11" x14ac:dyDescent="0.25">
      <c r="B38" s="12">
        <v>2009</v>
      </c>
      <c r="C38" s="12">
        <f>MAX(seleçao2009)</f>
        <v>55.3</v>
      </c>
      <c r="E38" s="12">
        <v>7</v>
      </c>
      <c r="F38" s="12">
        <f>MAX(seleçao2015)</f>
        <v>71.5</v>
      </c>
      <c r="G38" s="31">
        <f t="shared" si="0"/>
        <v>0.16666666666666666</v>
      </c>
      <c r="H38" s="12">
        <f t="shared" si="1"/>
        <v>6</v>
      </c>
      <c r="I38" s="70"/>
      <c r="J38" s="70"/>
      <c r="K38" s="28">
        <f t="shared" si="2"/>
        <v>85.563615563803666</v>
      </c>
    </row>
    <row r="39" spans="2:11" x14ac:dyDescent="0.25">
      <c r="B39" s="12">
        <v>2010</v>
      </c>
      <c r="C39" s="12">
        <f>MAX(seleçao2010)</f>
        <v>64.8</v>
      </c>
      <c r="E39" s="12">
        <v>6</v>
      </c>
      <c r="F39" s="12">
        <f>MAX(seleçao1975)</f>
        <v>73.599999999999994</v>
      </c>
      <c r="G39" s="31">
        <f t="shared" si="0"/>
        <v>0.14285714285714285</v>
      </c>
      <c r="H39" s="12">
        <f t="shared" si="1"/>
        <v>7</v>
      </c>
      <c r="I39" s="70"/>
      <c r="J39" s="70"/>
      <c r="K39" s="28">
        <f t="shared" si="2"/>
        <v>87.431299259851698</v>
      </c>
    </row>
    <row r="40" spans="2:11" x14ac:dyDescent="0.25">
      <c r="B40" s="12">
        <v>2011</v>
      </c>
      <c r="C40" s="12">
        <f>MAX(seleçao2011)</f>
        <v>71</v>
      </c>
      <c r="E40" s="12">
        <v>5</v>
      </c>
      <c r="F40" s="12">
        <f>MAX(seleçao1977)</f>
        <v>75.8</v>
      </c>
      <c r="G40" s="31">
        <f t="shared" si="0"/>
        <v>0.11904761904761904</v>
      </c>
      <c r="H40" s="12">
        <f t="shared" si="1"/>
        <v>8.4</v>
      </c>
      <c r="I40" s="70"/>
      <c r="J40" s="70"/>
      <c r="K40" s="28">
        <f t="shared" si="2"/>
        <v>89.608989968717069</v>
      </c>
    </row>
    <row r="41" spans="2:11" x14ac:dyDescent="0.25">
      <c r="B41" s="12">
        <v>2012</v>
      </c>
      <c r="C41" s="12">
        <f>MAX(seleçao2012)</f>
        <v>77.5</v>
      </c>
      <c r="E41" s="12">
        <v>4</v>
      </c>
      <c r="F41" s="12">
        <f>MAX(seleçao2012)</f>
        <v>77.5</v>
      </c>
      <c r="G41" s="31">
        <f t="shared" si="0"/>
        <v>9.5238095238095233E-2</v>
      </c>
      <c r="H41" s="12">
        <f t="shared" si="1"/>
        <v>10.5</v>
      </c>
      <c r="I41" s="70"/>
      <c r="J41" s="70"/>
      <c r="K41" s="28">
        <f t="shared" si="2"/>
        <v>92.237631949498379</v>
      </c>
    </row>
    <row r="42" spans="2:11" x14ac:dyDescent="0.25">
      <c r="B42" s="12">
        <v>2013</v>
      </c>
      <c r="C42" s="12">
        <f>MAX(seleçao2013)</f>
        <v>88.791051355521262</v>
      </c>
      <c r="E42" s="12">
        <v>3</v>
      </c>
      <c r="F42" s="12">
        <f>MAX(seleçao2013)</f>
        <v>88.791051355521262</v>
      </c>
      <c r="G42" s="31">
        <f t="shared" si="0"/>
        <v>7.1428571428571425E-2</v>
      </c>
      <c r="H42" s="12">
        <f t="shared" si="1"/>
        <v>14</v>
      </c>
      <c r="I42" s="70"/>
      <c r="J42" s="70"/>
      <c r="K42" s="28">
        <f t="shared" si="2"/>
        <v>95.581289599312342</v>
      </c>
    </row>
    <row r="43" spans="2:11" x14ac:dyDescent="0.25">
      <c r="B43" s="12">
        <v>2014</v>
      </c>
      <c r="C43" s="12">
        <f>MAX(seleçao2014)</f>
        <v>69.3</v>
      </c>
      <c r="E43" s="12">
        <v>2</v>
      </c>
      <c r="F43" s="12">
        <f>MAX(seleçao1990)</f>
        <v>98</v>
      </c>
      <c r="G43" s="31">
        <f t="shared" si="0"/>
        <v>4.7619047619047616E-2</v>
      </c>
      <c r="H43" s="12">
        <f t="shared" si="1"/>
        <v>21</v>
      </c>
      <c r="I43" s="70"/>
      <c r="J43" s="70"/>
      <c r="K43" s="28">
        <f t="shared" si="2"/>
        <v>100.23259415011761</v>
      </c>
    </row>
    <row r="44" spans="2:11" x14ac:dyDescent="0.25">
      <c r="B44" s="12">
        <v>2015</v>
      </c>
      <c r="C44" s="12">
        <f>MAX(seleçao2015)</f>
        <v>71.5</v>
      </c>
      <c r="E44" s="12">
        <v>1</v>
      </c>
      <c r="F44" s="12">
        <f>MAX(seleçao2000)</f>
        <v>100.6</v>
      </c>
      <c r="G44" s="31">
        <f>E44/($E$4+1)</f>
        <v>2.3809523809523808E-2</v>
      </c>
      <c r="H44" s="12">
        <f t="shared" si="1"/>
        <v>42</v>
      </c>
      <c r="I44" s="70"/>
      <c r="J44" s="70"/>
      <c r="K44" s="28">
        <f t="shared" si="2"/>
        <v>108.08226024509425</v>
      </c>
    </row>
  </sheetData>
  <sortState ref="F4:F44">
    <sortCondition ref="F4:F44"/>
  </sortState>
  <mergeCells count="2">
    <mergeCell ref="I4:I44"/>
    <mergeCell ref="J4:J44"/>
  </mergeCells>
  <pageMargins left="0.511811024" right="0.511811024" top="0.78740157499999996" bottom="0.78740157499999996" header="0.31496062000000002" footer="0.31496062000000002"/>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3"/>
  <sheetViews>
    <sheetView workbookViewId="0">
      <selection activeCell="F27" sqref="F27"/>
    </sheetView>
  </sheetViews>
  <sheetFormatPr defaultRowHeight="15" x14ac:dyDescent="0.25"/>
  <cols>
    <col min="2" max="2" width="15.42578125" bestFit="1" customWidth="1"/>
    <col min="3" max="3" width="10" customWidth="1"/>
    <col min="4" max="4" width="17.85546875" customWidth="1"/>
    <col min="6" max="6" width="9.5703125" bestFit="1" customWidth="1"/>
    <col min="7" max="7" width="10" bestFit="1" customWidth="1"/>
  </cols>
  <sheetData>
    <row r="2" spans="2:18" ht="21" x14ac:dyDescent="0.35">
      <c r="D2" s="72" t="s">
        <v>115</v>
      </c>
      <c r="E2" s="72"/>
      <c r="F2" s="72"/>
      <c r="G2" s="72"/>
      <c r="H2" s="76"/>
    </row>
    <row r="3" spans="2:18" ht="18.75" x14ac:dyDescent="0.25">
      <c r="D3" s="71" t="s">
        <v>116</v>
      </c>
      <c r="E3" s="71"/>
      <c r="F3" s="71"/>
      <c r="G3" s="71"/>
    </row>
    <row r="4" spans="2:18" x14ac:dyDescent="0.25">
      <c r="B4" s="37" t="s">
        <v>117</v>
      </c>
      <c r="C4" s="37" t="s">
        <v>118</v>
      </c>
      <c r="D4" s="38">
        <v>5</v>
      </c>
      <c r="E4" s="37">
        <v>10</v>
      </c>
      <c r="F4" s="37">
        <v>25</v>
      </c>
      <c r="G4" s="37">
        <v>50</v>
      </c>
    </row>
    <row r="5" spans="2:18" x14ac:dyDescent="0.25">
      <c r="B5" s="37">
        <v>5</v>
      </c>
      <c r="C5" s="51">
        <v>0.34</v>
      </c>
      <c r="D5" s="32">
        <f>C5*Determinação_TR!$N$7</f>
        <v>28.083649892273588</v>
      </c>
      <c r="E5" s="32">
        <f>C5*Determinação_TR!$N$10</f>
        <v>39.843580000000003</v>
      </c>
      <c r="F5" s="34">
        <f>C5*Determinação_TR!$N$13</f>
        <v>62.52328</v>
      </c>
      <c r="G5" s="28">
        <f>C5*Determinação_TR!$N$15</f>
        <v>100.32278000000001</v>
      </c>
    </row>
    <row r="6" spans="2:18" x14ac:dyDescent="0.25">
      <c r="B6" s="37">
        <v>10</v>
      </c>
      <c r="C6" s="51">
        <v>0.54</v>
      </c>
      <c r="D6" s="32">
        <f>C6*Determinação_TR!$N$7</f>
        <v>44.603443946552169</v>
      </c>
      <c r="E6" s="32">
        <f>C6*Determinação_TR!$N$10</f>
        <v>63.28098</v>
      </c>
      <c r="F6" s="34">
        <f>C6*Determinação_TR!$N$13</f>
        <v>99.301680000000005</v>
      </c>
      <c r="G6" s="28">
        <f>C6*Determinação_TR!$N$15</f>
        <v>159.33618000000001</v>
      </c>
    </row>
    <row r="7" spans="2:18" x14ac:dyDescent="0.25">
      <c r="B7" s="37">
        <v>15</v>
      </c>
      <c r="C7" s="51">
        <v>0.7</v>
      </c>
      <c r="D7" s="32">
        <f>C7*Determinação_TR!$N$7</f>
        <v>57.819279189975028</v>
      </c>
      <c r="E7" s="32">
        <f>C7*Determinação_TR!$N$10</f>
        <v>82.030899999999988</v>
      </c>
      <c r="F7" s="34">
        <f>C7*Determinação_TR!$N$13</f>
        <v>128.7244</v>
      </c>
      <c r="G7" s="28">
        <f>C7*Determinação_TR!$N$15</f>
        <v>206.54689999999999</v>
      </c>
    </row>
    <row r="8" spans="2:18" x14ac:dyDescent="0.25">
      <c r="B8" s="37">
        <v>20</v>
      </c>
      <c r="C8" s="51">
        <v>0.81</v>
      </c>
      <c r="D8" s="32">
        <f>C8*Determinação_TR!$N$7</f>
        <v>66.905165919828249</v>
      </c>
      <c r="E8" s="32">
        <f>C8*Determinação_TR!$N$10</f>
        <v>94.921469999999999</v>
      </c>
      <c r="F8" s="34">
        <f>C8*Determinação_TR!$N$13</f>
        <v>148.95251999999999</v>
      </c>
      <c r="G8" s="28">
        <f>C8*Determinação_TR!$N$15</f>
        <v>239.00427000000002</v>
      </c>
    </row>
    <row r="9" spans="2:18" x14ac:dyDescent="0.25">
      <c r="B9" s="37">
        <v>25</v>
      </c>
      <c r="C9" s="51">
        <v>0.91</v>
      </c>
      <c r="D9" s="32">
        <f>C9*Determinação_TR!$N$7</f>
        <v>75.165062946967538</v>
      </c>
      <c r="E9" s="32">
        <f>C9*Determinação_TR!$N$10</f>
        <v>106.64017</v>
      </c>
      <c r="F9" s="34">
        <f>C9*Determinação_TR!$N$13</f>
        <v>167.34172000000001</v>
      </c>
      <c r="G9" s="28">
        <f>C9*Determinação_TR!$N$15</f>
        <v>268.51097000000004</v>
      </c>
    </row>
    <row r="10" spans="2:18" x14ac:dyDescent="0.25">
      <c r="B10" s="37">
        <v>30</v>
      </c>
      <c r="C10" s="51">
        <v>0.74</v>
      </c>
      <c r="D10" s="32">
        <f>C10*Determinação_TR!$N$7</f>
        <v>61.123238000830746</v>
      </c>
      <c r="E10" s="32">
        <f>C10*Determinação_TR!$N$10</f>
        <v>86.718379999999996</v>
      </c>
      <c r="F10" s="34">
        <f>C10*Determinação_TR!$N$13</f>
        <v>136.08008000000001</v>
      </c>
      <c r="G10" s="28">
        <f>C10*Determinação_TR!$N$15</f>
        <v>218.34958</v>
      </c>
    </row>
    <row r="11" spans="2:18" x14ac:dyDescent="0.25">
      <c r="B11" s="39"/>
      <c r="C11" s="39"/>
      <c r="D11" s="40"/>
    </row>
    <row r="13" spans="2:18" ht="21" x14ac:dyDescent="0.35">
      <c r="D13" s="73" t="s">
        <v>119</v>
      </c>
      <c r="E13" s="74"/>
      <c r="F13" s="74"/>
      <c r="G13" s="75"/>
    </row>
    <row r="14" spans="2:18" ht="18.75" x14ac:dyDescent="0.25">
      <c r="D14" s="71" t="s">
        <v>120</v>
      </c>
      <c r="E14" s="71"/>
      <c r="F14" s="71"/>
      <c r="G14" s="71"/>
    </row>
    <row r="15" spans="2:18" x14ac:dyDescent="0.25">
      <c r="B15" s="37" t="s">
        <v>117</v>
      </c>
      <c r="C15" s="37" t="s">
        <v>118</v>
      </c>
      <c r="D15" s="38" t="s">
        <v>121</v>
      </c>
      <c r="E15" s="37" t="s">
        <v>122</v>
      </c>
      <c r="F15" s="37" t="s">
        <v>123</v>
      </c>
      <c r="G15" s="37" t="s">
        <v>124</v>
      </c>
      <c r="J15" s="6"/>
      <c r="K15" s="6"/>
      <c r="L15" s="6"/>
      <c r="M15" s="6"/>
      <c r="N15" s="6"/>
      <c r="O15" s="6"/>
      <c r="P15" s="6"/>
      <c r="Q15" s="6"/>
      <c r="R15" s="6"/>
    </row>
    <row r="16" spans="2:18" x14ac:dyDescent="0.25">
      <c r="B16" s="37">
        <v>5</v>
      </c>
      <c r="C16" s="52">
        <f>60/B16</f>
        <v>12</v>
      </c>
      <c r="D16" s="32">
        <f t="shared" ref="D16:D21" si="0">D5*C16</f>
        <v>337.00379870728307</v>
      </c>
      <c r="E16" s="32">
        <f>C16*E5</f>
        <v>478.12296000000003</v>
      </c>
      <c r="F16" s="32">
        <f>C16*F5</f>
        <v>750.27936</v>
      </c>
      <c r="G16" s="32">
        <f>C16*G5</f>
        <v>1203.87336</v>
      </c>
      <c r="J16" s="6"/>
      <c r="K16" s="6"/>
      <c r="L16" s="6"/>
      <c r="M16" s="6"/>
      <c r="N16" s="6"/>
      <c r="O16" s="6"/>
      <c r="P16" s="6"/>
      <c r="Q16" s="6"/>
      <c r="R16" s="6"/>
    </row>
    <row r="17" spans="2:18" x14ac:dyDescent="0.25">
      <c r="B17" s="37">
        <v>10</v>
      </c>
      <c r="C17" s="52">
        <f t="shared" ref="C17:C21" si="1">60/B17</f>
        <v>6</v>
      </c>
      <c r="D17" s="32">
        <f t="shared" si="0"/>
        <v>267.620663679313</v>
      </c>
      <c r="E17" s="32">
        <f t="shared" ref="E17:E21" si="2">C17*E6</f>
        <v>379.68588</v>
      </c>
      <c r="F17" s="32">
        <f t="shared" ref="F17:F21" si="3">C17*F6</f>
        <v>595.81007999999997</v>
      </c>
      <c r="G17" s="32">
        <f t="shared" ref="G17:G21" si="4">C17*G6</f>
        <v>956.01708000000008</v>
      </c>
      <c r="J17" s="6"/>
      <c r="K17" s="6"/>
      <c r="L17" s="6"/>
      <c r="M17" s="6"/>
      <c r="N17" s="6"/>
      <c r="O17" s="6"/>
      <c r="P17" s="6"/>
      <c r="Q17" s="6"/>
      <c r="R17" s="6"/>
    </row>
    <row r="18" spans="2:18" x14ac:dyDescent="0.25">
      <c r="B18" s="37">
        <v>15</v>
      </c>
      <c r="C18" s="52">
        <f t="shared" si="1"/>
        <v>4</v>
      </c>
      <c r="D18" s="32">
        <f t="shared" si="0"/>
        <v>231.27711675990011</v>
      </c>
      <c r="E18" s="32">
        <f t="shared" si="2"/>
        <v>328.12359999999995</v>
      </c>
      <c r="F18" s="32">
        <f t="shared" si="3"/>
        <v>514.89760000000001</v>
      </c>
      <c r="G18" s="32">
        <f t="shared" si="4"/>
        <v>826.18759999999997</v>
      </c>
      <c r="J18" s="6"/>
      <c r="K18" s="6"/>
      <c r="L18" s="6"/>
      <c r="M18" s="6"/>
      <c r="N18" s="6"/>
      <c r="O18" s="6"/>
      <c r="P18" s="6"/>
      <c r="Q18" s="6"/>
      <c r="R18" s="6"/>
    </row>
    <row r="19" spans="2:18" x14ac:dyDescent="0.25">
      <c r="B19" s="37">
        <v>20</v>
      </c>
      <c r="C19" s="52">
        <f t="shared" si="1"/>
        <v>3</v>
      </c>
      <c r="D19" s="32">
        <f t="shared" si="0"/>
        <v>200.71549775948475</v>
      </c>
      <c r="E19" s="32">
        <f t="shared" si="2"/>
        <v>284.76441</v>
      </c>
      <c r="F19" s="32">
        <f t="shared" si="3"/>
        <v>446.85755999999998</v>
      </c>
      <c r="G19" s="32">
        <f t="shared" si="4"/>
        <v>717.01281000000006</v>
      </c>
      <c r="J19" s="6"/>
      <c r="K19" s="6"/>
      <c r="L19" s="6"/>
      <c r="M19" s="6"/>
      <c r="N19" s="6"/>
      <c r="O19" s="6"/>
      <c r="P19" s="6"/>
      <c r="Q19" s="6"/>
      <c r="R19" s="6"/>
    </row>
    <row r="20" spans="2:18" x14ac:dyDescent="0.25">
      <c r="B20" s="37">
        <v>25</v>
      </c>
      <c r="C20" s="52">
        <f t="shared" si="1"/>
        <v>2.4</v>
      </c>
      <c r="D20" s="32">
        <f t="shared" si="0"/>
        <v>180.39615107272209</v>
      </c>
      <c r="E20" s="32">
        <f t="shared" si="2"/>
        <v>255.93640799999997</v>
      </c>
      <c r="F20" s="32">
        <f t="shared" si="3"/>
        <v>401.62012800000002</v>
      </c>
      <c r="G20" s="32">
        <f t="shared" si="4"/>
        <v>644.42632800000013</v>
      </c>
      <c r="J20" s="6"/>
      <c r="K20" s="6"/>
      <c r="L20" s="6"/>
      <c r="M20" s="6"/>
      <c r="N20" s="6"/>
      <c r="O20" s="6"/>
      <c r="P20" s="6"/>
      <c r="Q20" s="6"/>
      <c r="R20" s="6"/>
    </row>
    <row r="21" spans="2:18" x14ac:dyDescent="0.25">
      <c r="B21" s="37">
        <v>30</v>
      </c>
      <c r="C21" s="52">
        <f t="shared" si="1"/>
        <v>2</v>
      </c>
      <c r="D21" s="32">
        <f t="shared" si="0"/>
        <v>122.24647600166149</v>
      </c>
      <c r="E21" s="32">
        <f t="shared" si="2"/>
        <v>173.43675999999999</v>
      </c>
      <c r="F21" s="32">
        <f t="shared" si="3"/>
        <v>272.16016000000002</v>
      </c>
      <c r="G21" s="32">
        <f t="shared" si="4"/>
        <v>436.69916000000001</v>
      </c>
      <c r="J21" s="6"/>
      <c r="K21" s="6"/>
      <c r="L21" s="6"/>
      <c r="M21" s="6"/>
      <c r="N21" s="6"/>
      <c r="O21" s="6"/>
      <c r="P21" s="6"/>
      <c r="Q21" s="6"/>
      <c r="R21" s="6"/>
    </row>
    <row r="22" spans="2:18" x14ac:dyDescent="0.25">
      <c r="J22" s="6"/>
      <c r="K22" s="6"/>
      <c r="L22" s="6"/>
      <c r="M22" s="6"/>
      <c r="N22" s="6"/>
      <c r="O22" s="6"/>
      <c r="P22" s="6"/>
      <c r="Q22" s="6"/>
      <c r="R22" s="6"/>
    </row>
    <row r="23" spans="2:18" x14ac:dyDescent="0.25">
      <c r="J23" s="6"/>
      <c r="K23" s="6"/>
      <c r="L23" s="6"/>
      <c r="M23" s="6"/>
      <c r="N23" s="6"/>
      <c r="O23" s="6"/>
      <c r="P23" s="6"/>
      <c r="Q23" s="6"/>
      <c r="R23" s="6"/>
    </row>
    <row r="24" spans="2:18" x14ac:dyDescent="0.25">
      <c r="J24" s="6"/>
      <c r="K24" s="6"/>
      <c r="L24" s="6"/>
      <c r="M24" s="6"/>
      <c r="N24" s="6"/>
      <c r="O24" s="6"/>
      <c r="P24" s="6"/>
      <c r="Q24" s="6"/>
      <c r="R24" s="6"/>
    </row>
    <row r="25" spans="2:18" x14ac:dyDescent="0.25">
      <c r="J25" s="6"/>
      <c r="K25" s="6"/>
      <c r="L25" s="6"/>
      <c r="M25" s="6"/>
      <c r="N25" s="6"/>
      <c r="O25" s="6"/>
      <c r="P25" s="6"/>
      <c r="Q25" s="6"/>
      <c r="R25" s="6"/>
    </row>
    <row r="26" spans="2:18" x14ac:dyDescent="0.25">
      <c r="J26" s="6"/>
      <c r="K26" s="6"/>
      <c r="L26" s="6"/>
      <c r="M26" s="6"/>
      <c r="N26" s="6"/>
      <c r="O26" s="6"/>
      <c r="P26" s="6"/>
      <c r="Q26" s="6"/>
      <c r="R26" s="6"/>
    </row>
    <row r="27" spans="2:18" x14ac:dyDescent="0.25">
      <c r="J27" s="6"/>
      <c r="K27" s="6"/>
      <c r="L27" s="6"/>
      <c r="M27" s="6"/>
      <c r="N27" s="6"/>
      <c r="O27" s="6"/>
      <c r="P27" s="6"/>
      <c r="Q27" s="6"/>
      <c r="R27" s="6"/>
    </row>
    <row r="28" spans="2:18" x14ac:dyDescent="0.25">
      <c r="J28" s="6"/>
      <c r="K28" s="6"/>
      <c r="L28" s="6"/>
      <c r="M28" s="6"/>
      <c r="N28" s="6"/>
      <c r="O28" s="6"/>
      <c r="P28" s="6"/>
      <c r="Q28" s="6"/>
      <c r="R28" s="6"/>
    </row>
    <row r="29" spans="2:18" x14ac:dyDescent="0.25">
      <c r="J29" s="6"/>
      <c r="K29" s="6"/>
      <c r="L29" s="6"/>
      <c r="M29" s="6"/>
      <c r="N29" s="6"/>
      <c r="O29" s="6"/>
      <c r="P29" s="6"/>
      <c r="Q29" s="6"/>
      <c r="R29" s="6"/>
    </row>
    <row r="30" spans="2:18" x14ac:dyDescent="0.25">
      <c r="D30" s="6"/>
      <c r="E30" s="6"/>
      <c r="F30" s="6"/>
      <c r="J30" s="6"/>
      <c r="K30" s="6"/>
      <c r="L30" s="6"/>
      <c r="M30" s="6"/>
      <c r="N30" s="6"/>
      <c r="O30" s="6"/>
      <c r="P30" s="6"/>
      <c r="Q30" s="6"/>
      <c r="R30" s="6"/>
    </row>
    <row r="31" spans="2:18" x14ac:dyDescent="0.25">
      <c r="D31" s="6"/>
      <c r="E31" s="6"/>
      <c r="F31" s="6"/>
      <c r="J31" s="6"/>
      <c r="K31" s="6"/>
      <c r="L31" s="6"/>
      <c r="M31" s="6"/>
      <c r="N31" s="6"/>
      <c r="O31" s="6"/>
      <c r="P31" s="6"/>
      <c r="Q31" s="6"/>
      <c r="R31" s="6"/>
    </row>
    <row r="32" spans="2:18" x14ac:dyDescent="0.25">
      <c r="D32" s="6"/>
      <c r="E32" s="6"/>
      <c r="F32" s="6"/>
      <c r="J32" s="6"/>
      <c r="K32" s="6"/>
      <c r="L32" s="6"/>
      <c r="M32" s="6"/>
      <c r="N32" s="6"/>
      <c r="O32" s="6"/>
      <c r="P32" s="6"/>
      <c r="Q32" s="6"/>
      <c r="R32" s="6"/>
    </row>
    <row r="33" spans="4:18" x14ac:dyDescent="0.25">
      <c r="D33" s="6"/>
      <c r="E33" s="6"/>
      <c r="F33" s="6"/>
      <c r="J33" s="6"/>
      <c r="K33" s="6"/>
      <c r="L33" s="6"/>
      <c r="M33" s="6"/>
      <c r="N33" s="6"/>
      <c r="O33" s="6"/>
      <c r="P33" s="6"/>
      <c r="Q33" s="6"/>
      <c r="R33" s="6"/>
    </row>
    <row r="34" spans="4:18" x14ac:dyDescent="0.25">
      <c r="D34" s="6"/>
      <c r="E34" s="6"/>
      <c r="F34" s="6"/>
      <c r="J34" s="6"/>
      <c r="K34" s="6"/>
      <c r="L34" s="6"/>
      <c r="M34" s="6"/>
      <c r="N34" s="6"/>
      <c r="O34" s="6"/>
      <c r="P34" s="6"/>
      <c r="Q34" s="6"/>
      <c r="R34" s="6"/>
    </row>
    <row r="35" spans="4:18" x14ac:dyDescent="0.25">
      <c r="D35" s="6"/>
      <c r="E35" s="6"/>
      <c r="F35" s="6"/>
      <c r="J35" s="6"/>
      <c r="K35" s="6"/>
      <c r="L35" s="6"/>
      <c r="M35" s="6"/>
      <c r="N35" s="6"/>
      <c r="O35" s="6"/>
      <c r="P35" s="6"/>
      <c r="Q35" s="6"/>
      <c r="R35" s="6"/>
    </row>
    <row r="36" spans="4:18" x14ac:dyDescent="0.25">
      <c r="J36" s="6"/>
      <c r="K36" s="6"/>
      <c r="L36" s="6"/>
      <c r="M36" s="6"/>
      <c r="N36" s="6"/>
      <c r="O36" s="6"/>
      <c r="P36" s="6"/>
      <c r="Q36" s="6"/>
      <c r="R36" s="6"/>
    </row>
    <row r="37" spans="4:18" x14ac:dyDescent="0.25">
      <c r="J37" s="6"/>
      <c r="K37" s="6"/>
      <c r="L37" s="6"/>
      <c r="M37" s="6"/>
      <c r="N37" s="6"/>
      <c r="O37" s="6"/>
      <c r="P37" s="6"/>
      <c r="Q37" s="6"/>
      <c r="R37" s="6"/>
    </row>
    <row r="38" spans="4:18" x14ac:dyDescent="0.25">
      <c r="J38" s="6"/>
      <c r="K38" s="6"/>
      <c r="L38" s="6"/>
      <c r="M38" s="6"/>
      <c r="N38" s="6"/>
      <c r="O38" s="6"/>
      <c r="P38" s="6"/>
      <c r="Q38" s="6"/>
      <c r="R38" s="6"/>
    </row>
    <row r="39" spans="4:18" x14ac:dyDescent="0.25">
      <c r="J39" s="6"/>
      <c r="K39" s="6"/>
      <c r="L39" s="6"/>
      <c r="M39" s="6"/>
      <c r="N39" s="6"/>
      <c r="O39" s="6"/>
      <c r="P39" s="6"/>
      <c r="Q39" s="6"/>
      <c r="R39" s="6"/>
    </row>
    <row r="40" spans="4:18" x14ac:dyDescent="0.25">
      <c r="J40" s="6"/>
      <c r="K40" s="6"/>
      <c r="L40" s="6"/>
      <c r="M40" s="6"/>
      <c r="N40" s="6"/>
      <c r="O40" s="6"/>
      <c r="P40" s="6"/>
      <c r="Q40" s="6"/>
      <c r="R40" s="6"/>
    </row>
    <row r="41" spans="4:18" x14ac:dyDescent="0.25">
      <c r="J41" s="6"/>
      <c r="K41" s="6"/>
      <c r="L41" s="6"/>
      <c r="M41" s="6"/>
      <c r="N41" s="6"/>
      <c r="O41" s="6"/>
      <c r="P41" s="6"/>
      <c r="Q41" s="6"/>
      <c r="R41" s="6"/>
    </row>
    <row r="42" spans="4:18" x14ac:dyDescent="0.25">
      <c r="J42" s="6"/>
      <c r="K42" s="6"/>
      <c r="L42" s="6"/>
      <c r="M42" s="6"/>
      <c r="N42" s="6"/>
      <c r="O42" s="6"/>
      <c r="P42" s="6"/>
      <c r="Q42" s="6"/>
      <c r="R42" s="6"/>
    </row>
    <row r="43" spans="4:18" x14ac:dyDescent="0.25">
      <c r="J43" s="6"/>
      <c r="K43" s="6"/>
      <c r="L43" s="6"/>
      <c r="M43" s="6"/>
      <c r="N43" s="6"/>
      <c r="O43" s="6"/>
      <c r="P43" s="6"/>
      <c r="Q43" s="6"/>
      <c r="R43" s="6"/>
    </row>
  </sheetData>
  <mergeCells count="4">
    <mergeCell ref="D3:G3"/>
    <mergeCell ref="D2:G2"/>
    <mergeCell ref="D13:G13"/>
    <mergeCell ref="D14:G14"/>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C30"/>
  <sheetViews>
    <sheetView tabSelected="1" zoomScale="115" zoomScaleNormal="115" workbookViewId="0">
      <selection activeCell="A29" sqref="A29"/>
    </sheetView>
  </sheetViews>
  <sheetFormatPr defaultRowHeight="15" x14ac:dyDescent="0.25"/>
  <cols>
    <col min="2" max="2" width="15.28515625" style="9" bestFit="1" customWidth="1"/>
    <col min="8" max="8" width="15.28515625" bestFit="1" customWidth="1"/>
    <col min="22" max="22" width="12.7109375" bestFit="1" customWidth="1"/>
  </cols>
  <sheetData>
    <row r="3" spans="2:29" x14ac:dyDescent="0.25">
      <c r="C3" s="61" t="s">
        <v>119</v>
      </c>
      <c r="D3" s="61"/>
      <c r="E3" s="61"/>
      <c r="F3" s="61"/>
      <c r="I3" s="61" t="s">
        <v>125</v>
      </c>
      <c r="J3" s="61"/>
      <c r="K3" s="61"/>
      <c r="L3" s="61"/>
    </row>
    <row r="4" spans="2:29" x14ac:dyDescent="0.25">
      <c r="C4" s="61" t="s">
        <v>116</v>
      </c>
      <c r="D4" s="61"/>
      <c r="E4" s="61"/>
      <c r="F4" s="61"/>
      <c r="I4" s="61" t="s">
        <v>126</v>
      </c>
      <c r="J4" s="61"/>
      <c r="K4" s="61"/>
      <c r="L4" s="61"/>
    </row>
    <row r="5" spans="2:29" x14ac:dyDescent="0.25">
      <c r="B5" s="26" t="str">
        <f>[1]Altura_Pluviométrica!B15</f>
        <v>DURAÇÃO (min)</v>
      </c>
      <c r="C5" s="30">
        <v>5</v>
      </c>
      <c r="D5" s="26">
        <v>10</v>
      </c>
      <c r="E5" s="26">
        <v>20</v>
      </c>
      <c r="F5" s="26">
        <v>50</v>
      </c>
      <c r="H5" s="26" t="str">
        <f>B5</f>
        <v>DURAÇÃO (min)</v>
      </c>
      <c r="I5" s="28">
        <f>LN(C5)</f>
        <v>1.6094379124341003</v>
      </c>
      <c r="J5" s="28">
        <f>LN(D5)</f>
        <v>2.3025850929940459</v>
      </c>
      <c r="K5" s="28">
        <f>LN(E5)</f>
        <v>2.9957322735539909</v>
      </c>
      <c r="L5" s="28">
        <f>LN(F5)</f>
        <v>3.912023005428146</v>
      </c>
      <c r="N5" s="26" t="s">
        <v>127</v>
      </c>
      <c r="O5" s="26" t="s">
        <v>128</v>
      </c>
      <c r="P5" s="26" t="s">
        <v>129</v>
      </c>
      <c r="Q5" s="26" t="s">
        <v>130</v>
      </c>
      <c r="R5" s="30" t="s">
        <v>131</v>
      </c>
      <c r="S5" s="30" t="s">
        <v>132</v>
      </c>
      <c r="T5" s="26" t="s">
        <v>133</v>
      </c>
      <c r="U5" s="26" t="s">
        <v>134</v>
      </c>
      <c r="V5" s="26" t="s">
        <v>135</v>
      </c>
      <c r="W5" s="26" t="s">
        <v>136</v>
      </c>
    </row>
    <row r="6" spans="2:29" x14ac:dyDescent="0.25">
      <c r="B6" s="26">
        <f>[1]Altura_Pluviométrica!B16</f>
        <v>5</v>
      </c>
      <c r="C6" s="29">
        <f>Altura_Pluviométrica!D16</f>
        <v>337.00379870728307</v>
      </c>
      <c r="D6" s="36">
        <f>Altura_Pluviométrica!E16</f>
        <v>478.12296000000003</v>
      </c>
      <c r="E6" s="36">
        <f>Altura_Pluviométrica!F16</f>
        <v>750.27936</v>
      </c>
      <c r="F6" s="36">
        <f>Altura_Pluviométrica!G16</f>
        <v>1203.87336</v>
      </c>
      <c r="H6" s="26">
        <f>B6</f>
        <v>5</v>
      </c>
      <c r="I6" s="41">
        <f>LN(C6)</f>
        <v>5.8200942024172679</v>
      </c>
      <c r="J6" s="42">
        <f>LN(D6)</f>
        <v>6.1698679379050319</v>
      </c>
      <c r="K6" s="28">
        <f>LN(E6)</f>
        <v>6.6204456171769026</v>
      </c>
      <c r="L6" s="28">
        <f>LN(F6)</f>
        <v>7.0932994376124237</v>
      </c>
      <c r="N6" s="26">
        <f>H6</f>
        <v>5</v>
      </c>
      <c r="O6" s="43">
        <v>59</v>
      </c>
      <c r="P6" s="26">
        <f>N6+O6</f>
        <v>64</v>
      </c>
      <c r="Q6" s="26">
        <f>LN(P6)</f>
        <v>4.1588830833596715</v>
      </c>
      <c r="R6" s="30">
        <f>0.1827</f>
        <v>0.1827</v>
      </c>
      <c r="S6" s="30">
        <f>C5</f>
        <v>5</v>
      </c>
      <c r="T6" s="26">
        <f>S6^R6</f>
        <v>1.3418433548690027</v>
      </c>
      <c r="U6" s="26">
        <f>T6/C6</f>
        <v>3.9816861412725786E-3</v>
      </c>
      <c r="V6" s="44">
        <f>LN(U6)</f>
        <v>-5.5260498958155582</v>
      </c>
      <c r="W6" s="44">
        <f>Q6</f>
        <v>4.1588830833596715</v>
      </c>
    </row>
    <row r="7" spans="2:29" x14ac:dyDescent="0.25">
      <c r="B7" s="26">
        <f>[1]Altura_Pluviométrica!B17</f>
        <v>10</v>
      </c>
      <c r="C7" s="29">
        <f>Altura_Pluviométrica!D17</f>
        <v>267.620663679313</v>
      </c>
      <c r="D7" s="36">
        <f>Altura_Pluviométrica!E17</f>
        <v>379.68588</v>
      </c>
      <c r="E7" s="36">
        <f>Altura_Pluviométrica!F17</f>
        <v>595.81007999999997</v>
      </c>
      <c r="F7" s="36">
        <f>Altura_Pluviométrica!G17</f>
        <v>956.01708000000008</v>
      </c>
      <c r="H7" s="26">
        <f>B7</f>
        <v>10</v>
      </c>
      <c r="I7" s="41">
        <f>LN(C7)</f>
        <v>5.5895705438054355</v>
      </c>
      <c r="J7" s="42">
        <f>LN(D7)</f>
        <v>5.9393442792931994</v>
      </c>
      <c r="K7" s="28">
        <f>LN(E7)</f>
        <v>6.3899219585650702</v>
      </c>
      <c r="L7" s="28">
        <f>LN(F7)</f>
        <v>6.8627757790005912</v>
      </c>
      <c r="N7" s="26">
        <f>H7</f>
        <v>10</v>
      </c>
      <c r="O7" s="26">
        <f>O6</f>
        <v>59</v>
      </c>
      <c r="P7" s="26">
        <f t="shared" ref="P7:P11" si="0">N7+O7</f>
        <v>69</v>
      </c>
      <c r="Q7" s="26">
        <f t="shared" ref="Q7:Q11" si="1">LN(P7)</f>
        <v>4.2341065045972597</v>
      </c>
      <c r="R7" s="30">
        <f>R6</f>
        <v>0.1827</v>
      </c>
      <c r="S7" s="30">
        <f>S6</f>
        <v>5</v>
      </c>
      <c r="T7" s="26">
        <f t="shared" ref="T7:T11" si="2">S7^R7</f>
        <v>1.3418433548690027</v>
      </c>
      <c r="U7" s="26">
        <f>T7/C7</f>
        <v>5.0139751408617662E-3</v>
      </c>
      <c r="V7" s="44">
        <f t="shared" ref="V7:V11" si="3">LN(U7)</f>
        <v>-5.2955262372037257</v>
      </c>
      <c r="W7" s="44">
        <f t="shared" ref="W7:W11" si="4">Q7</f>
        <v>4.2341065045972597</v>
      </c>
    </row>
    <row r="8" spans="2:29" x14ac:dyDescent="0.25">
      <c r="B8" s="26">
        <f>[1]Altura_Pluviométrica!B18</f>
        <v>15</v>
      </c>
      <c r="C8" s="29">
        <f>Altura_Pluviométrica!D18</f>
        <v>231.27711675990011</v>
      </c>
      <c r="D8" s="36">
        <f>Altura_Pluviométrica!E18</f>
        <v>328.12359999999995</v>
      </c>
      <c r="E8" s="36">
        <f>Altura_Pluviométrica!F18</f>
        <v>514.89760000000001</v>
      </c>
      <c r="F8" s="36">
        <f>Altura_Pluviométrica!G18</f>
        <v>826.18759999999997</v>
      </c>
      <c r="H8" s="26">
        <f>B8</f>
        <v>15</v>
      </c>
      <c r="I8" s="41">
        <f>LN(C8)</f>
        <v>5.4436166311823557</v>
      </c>
      <c r="J8" s="42">
        <f>LN(D8)</f>
        <v>5.7933903666701188</v>
      </c>
      <c r="K8" s="28">
        <f>LN(E8)</f>
        <v>6.2439680459419904</v>
      </c>
      <c r="L8" s="28">
        <f>LN(F8)</f>
        <v>6.7168218663775114</v>
      </c>
      <c r="N8" s="26">
        <f>H8</f>
        <v>15</v>
      </c>
      <c r="O8" s="26">
        <f t="shared" ref="O8:O11" si="5">O7</f>
        <v>59</v>
      </c>
      <c r="P8" s="26">
        <f t="shared" si="0"/>
        <v>74</v>
      </c>
      <c r="Q8" s="26">
        <f t="shared" si="1"/>
        <v>4.3040650932041702</v>
      </c>
      <c r="R8" s="30">
        <f t="shared" ref="R8:S11" si="6">R7</f>
        <v>0.1827</v>
      </c>
      <c r="S8" s="30">
        <f t="shared" si="6"/>
        <v>5</v>
      </c>
      <c r="T8" s="26">
        <f t="shared" si="2"/>
        <v>1.3418433548690027</v>
      </c>
      <c r="U8" s="26">
        <f>T8/C8</f>
        <v>5.8018855201400444E-3</v>
      </c>
      <c r="V8" s="44">
        <f t="shared" si="3"/>
        <v>-5.149572324580646</v>
      </c>
      <c r="W8" s="44">
        <f t="shared" si="4"/>
        <v>4.3040650932041702</v>
      </c>
      <c r="AB8" s="2">
        <f>R6</f>
        <v>0.1827</v>
      </c>
    </row>
    <row r="9" spans="2:29" x14ac:dyDescent="0.25">
      <c r="B9" s="26">
        <f>[1]Altura_Pluviométrica!B19</f>
        <v>20</v>
      </c>
      <c r="C9" s="29">
        <f>Altura_Pluviométrica!D19</f>
        <v>200.71549775948475</v>
      </c>
      <c r="D9" s="36">
        <f>Altura_Pluviométrica!E19</f>
        <v>284.76441</v>
      </c>
      <c r="E9" s="36">
        <f>Altura_Pluviométrica!F19</f>
        <v>446.85755999999998</v>
      </c>
      <c r="F9" s="36">
        <f>Altura_Pluviométrica!G19</f>
        <v>717.01281000000006</v>
      </c>
      <c r="H9" s="26">
        <f>B9</f>
        <v>20</v>
      </c>
      <c r="I9" s="41">
        <f>LN(C9)</f>
        <v>5.3018884713536547</v>
      </c>
      <c r="J9" s="42">
        <f>LN(D9)</f>
        <v>5.6516622068414177</v>
      </c>
      <c r="K9" s="28">
        <f>LN(E9)</f>
        <v>6.1022398861132894</v>
      </c>
      <c r="L9" s="28">
        <f>LN(F9)</f>
        <v>6.5750937065488104</v>
      </c>
      <c r="N9" s="26">
        <f>H9</f>
        <v>20</v>
      </c>
      <c r="O9" s="26">
        <f t="shared" si="5"/>
        <v>59</v>
      </c>
      <c r="P9" s="26">
        <f t="shared" si="0"/>
        <v>79</v>
      </c>
      <c r="Q9" s="26">
        <f t="shared" si="1"/>
        <v>4.3694478524670215</v>
      </c>
      <c r="R9" s="30">
        <f t="shared" si="6"/>
        <v>0.1827</v>
      </c>
      <c r="S9" s="30">
        <f t="shared" si="6"/>
        <v>5</v>
      </c>
      <c r="T9" s="26">
        <f t="shared" si="2"/>
        <v>1.3418433548690027</v>
      </c>
      <c r="U9" s="26">
        <f>T9/C9</f>
        <v>6.6853001878156883E-3</v>
      </c>
      <c r="V9" s="44">
        <f t="shared" si="3"/>
        <v>-5.0078441647519449</v>
      </c>
      <c r="W9" s="44">
        <f t="shared" si="4"/>
        <v>4.3694478524670215</v>
      </c>
      <c r="AA9" s="9" t="s">
        <v>132</v>
      </c>
    </row>
    <row r="10" spans="2:29" x14ac:dyDescent="0.25">
      <c r="B10" s="26">
        <f>[1]Altura_Pluviométrica!B20</f>
        <v>25</v>
      </c>
      <c r="C10" s="29">
        <f>Altura_Pluviométrica!D20</f>
        <v>180.39615107272209</v>
      </c>
      <c r="D10" s="36">
        <f>Altura_Pluviométrica!E20</f>
        <v>255.93640799999997</v>
      </c>
      <c r="E10" s="36">
        <f>Altura_Pluviométrica!F20</f>
        <v>401.62012800000002</v>
      </c>
      <c r="F10" s="36">
        <f>Altura_Pluviométrica!G20</f>
        <v>644.42632800000013</v>
      </c>
      <c r="H10" s="26">
        <f>B10</f>
        <v>25</v>
      </c>
      <c r="I10" s="41">
        <f>LN(C10)</f>
        <v>5.1951552718838565</v>
      </c>
      <c r="J10" s="42">
        <f>LN(D10)</f>
        <v>5.5449290073716195</v>
      </c>
      <c r="K10" s="28">
        <f>LN(E10)</f>
        <v>5.9955066866434903</v>
      </c>
      <c r="L10" s="28">
        <f>LN(F10)</f>
        <v>6.4683605070790113</v>
      </c>
      <c r="N10" s="26">
        <f>H10</f>
        <v>25</v>
      </c>
      <c r="O10" s="26">
        <f t="shared" si="5"/>
        <v>59</v>
      </c>
      <c r="P10" s="26">
        <f t="shared" si="0"/>
        <v>84</v>
      </c>
      <c r="Q10" s="26">
        <f t="shared" si="1"/>
        <v>4.4308167988433134</v>
      </c>
      <c r="R10" s="30">
        <f t="shared" si="6"/>
        <v>0.1827</v>
      </c>
      <c r="S10" s="30">
        <f t="shared" si="6"/>
        <v>5</v>
      </c>
      <c r="T10" s="26">
        <f t="shared" si="2"/>
        <v>1.3418433548690027</v>
      </c>
      <c r="U10" s="26">
        <f>T10/C10</f>
        <v>7.4383147694103129E-3</v>
      </c>
      <c r="V10" s="44">
        <f t="shared" si="3"/>
        <v>-4.9011109652821458</v>
      </c>
      <c r="W10" s="44">
        <f t="shared" si="4"/>
        <v>4.4308167988433134</v>
      </c>
      <c r="Y10" t="s">
        <v>137</v>
      </c>
      <c r="Z10" s="45">
        <f>AA17</f>
        <v>435.1540037310811</v>
      </c>
      <c r="AC10" s="46">
        <f>AA16</f>
        <v>0.34439999999999998</v>
      </c>
    </row>
    <row r="11" spans="2:29" x14ac:dyDescent="0.25">
      <c r="B11" s="26">
        <f>[1]Altura_Pluviométrica!B21</f>
        <v>30</v>
      </c>
      <c r="C11" s="29">
        <f>Altura_Pluviométrica!D21</f>
        <v>122.24647600166149</v>
      </c>
      <c r="D11" s="36">
        <f>Altura_Pluviométrica!E21</f>
        <v>173.43675999999999</v>
      </c>
      <c r="E11" s="36">
        <f>Altura_Pluviométrica!F21</f>
        <v>272.16016000000002</v>
      </c>
      <c r="F11" s="36">
        <f>Altura_Pluviométrica!G21</f>
        <v>436.69916000000001</v>
      </c>
      <c r="H11" s="26">
        <f>B11</f>
        <v>30</v>
      </c>
      <c r="I11" s="41">
        <f>LN(C11)</f>
        <v>4.8060393017772212</v>
      </c>
      <c r="J11" s="42">
        <f>LN(D11)</f>
        <v>5.1558130372649851</v>
      </c>
      <c r="K11" s="28">
        <f>LN(E11)</f>
        <v>5.6063907165368558</v>
      </c>
      <c r="L11" s="28">
        <f>LN(F11)</f>
        <v>6.0792445369723769</v>
      </c>
      <c r="N11" s="26">
        <f>H11</f>
        <v>30</v>
      </c>
      <c r="O11" s="26">
        <f t="shared" si="5"/>
        <v>59</v>
      </c>
      <c r="P11" s="26">
        <f t="shared" si="0"/>
        <v>89</v>
      </c>
      <c r="Q11" s="26">
        <f t="shared" si="1"/>
        <v>4.4886363697321396</v>
      </c>
      <c r="R11" s="30">
        <f t="shared" si="6"/>
        <v>0.1827</v>
      </c>
      <c r="S11" s="30">
        <f t="shared" si="6"/>
        <v>5</v>
      </c>
      <c r="T11" s="26">
        <f t="shared" si="2"/>
        <v>1.3418433548690027</v>
      </c>
      <c r="U11" s="26">
        <f>T11/C11</f>
        <v>1.097654017323792E-2</v>
      </c>
      <c r="V11" s="44">
        <f t="shared" si="3"/>
        <v>-4.5119949951755114</v>
      </c>
      <c r="W11" s="44">
        <f t="shared" si="4"/>
        <v>4.4886363697321396</v>
      </c>
      <c r="AA11" s="47" t="s">
        <v>138</v>
      </c>
      <c r="AB11" s="48">
        <f>O6</f>
        <v>59</v>
      </c>
      <c r="AC11" t="s">
        <v>139</v>
      </c>
    </row>
    <row r="14" spans="2:29" x14ac:dyDescent="0.25">
      <c r="N14" s="26" t="s">
        <v>140</v>
      </c>
      <c r="O14" s="26">
        <v>5</v>
      </c>
    </row>
    <row r="15" spans="2:29" x14ac:dyDescent="0.25">
      <c r="N15" s="49" t="s">
        <v>128</v>
      </c>
      <c r="O15" s="49" t="s">
        <v>141</v>
      </c>
    </row>
    <row r="16" spans="2:29" x14ac:dyDescent="0.25">
      <c r="N16" s="26">
        <v>3</v>
      </c>
      <c r="O16" s="26">
        <v>0.90069999999999995</v>
      </c>
      <c r="W16" s="50" t="s">
        <v>142</v>
      </c>
      <c r="X16">
        <v>0.34439999999999998</v>
      </c>
      <c r="Z16" t="s">
        <v>143</v>
      </c>
      <c r="AA16" s="46">
        <f>X16</f>
        <v>0.34439999999999998</v>
      </c>
    </row>
    <row r="17" spans="14:27" x14ac:dyDescent="0.25">
      <c r="N17" s="26"/>
      <c r="O17" s="26"/>
      <c r="W17" s="50" t="s">
        <v>144</v>
      </c>
      <c r="X17">
        <v>6.0757000000000003</v>
      </c>
      <c r="Z17" t="s">
        <v>145</v>
      </c>
      <c r="AA17" s="45">
        <f>EXP(X17)</f>
        <v>435.1540037310811</v>
      </c>
    </row>
    <row r="18" spans="14:27" x14ac:dyDescent="0.25">
      <c r="N18" s="35"/>
      <c r="O18" s="35"/>
    </row>
    <row r="19" spans="14:27" x14ac:dyDescent="0.25">
      <c r="N19" s="35">
        <v>4</v>
      </c>
      <c r="O19" s="35">
        <v>0.90559999999999996</v>
      </c>
    </row>
    <row r="20" spans="14:27" x14ac:dyDescent="0.25">
      <c r="N20" s="26"/>
      <c r="O20" s="35"/>
    </row>
    <row r="21" spans="14:27" x14ac:dyDescent="0.25">
      <c r="N21" s="35"/>
      <c r="O21" s="35"/>
    </row>
    <row r="22" spans="14:27" x14ac:dyDescent="0.25">
      <c r="N22" s="35"/>
      <c r="O22" s="35"/>
    </row>
    <row r="23" spans="14:27" x14ac:dyDescent="0.25">
      <c r="N23" s="35">
        <v>5</v>
      </c>
      <c r="O23" s="26">
        <v>0.90980000000000005</v>
      </c>
    </row>
    <row r="24" spans="14:27" x14ac:dyDescent="0.25">
      <c r="N24" s="26">
        <v>10</v>
      </c>
      <c r="O24" s="26">
        <v>0.92859999999999998</v>
      </c>
    </row>
    <row r="25" spans="14:27" x14ac:dyDescent="0.25">
      <c r="N25" s="26">
        <v>15</v>
      </c>
      <c r="O25" s="26">
        <v>0.93140000000000001</v>
      </c>
    </row>
    <row r="26" spans="14:27" x14ac:dyDescent="0.25">
      <c r="N26" s="26">
        <v>20</v>
      </c>
      <c r="O26" s="35">
        <v>0.93640000000000001</v>
      </c>
    </row>
    <row r="27" spans="14:27" x14ac:dyDescent="0.25">
      <c r="N27" s="26">
        <v>30</v>
      </c>
      <c r="O27" s="35">
        <v>0.94259999999999999</v>
      </c>
    </row>
    <row r="28" spans="14:27" x14ac:dyDescent="0.25">
      <c r="N28" s="26">
        <v>40</v>
      </c>
      <c r="O28" s="35">
        <v>0.94620000000000004</v>
      </c>
    </row>
    <row r="29" spans="14:27" x14ac:dyDescent="0.25">
      <c r="N29" s="26">
        <v>60</v>
      </c>
      <c r="O29" s="35">
        <v>0.95020000000000004</v>
      </c>
    </row>
    <row r="30" spans="14:27" x14ac:dyDescent="0.25">
      <c r="N30" s="43">
        <v>59</v>
      </c>
      <c r="O30" s="43">
        <v>0.95</v>
      </c>
    </row>
  </sheetData>
  <mergeCells count="4">
    <mergeCell ref="C4:F4"/>
    <mergeCell ref="C3:F3"/>
    <mergeCell ref="I4:L4"/>
    <mergeCell ref="I3:L3"/>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42</vt:i4>
      </vt:variant>
    </vt:vector>
  </HeadingPairs>
  <TitlesOfParts>
    <vt:vector size="50" baseType="lpstr">
      <vt:lpstr>Estação 1 (BASE)</vt:lpstr>
      <vt:lpstr>Estação 2</vt:lpstr>
      <vt:lpstr>Média</vt:lpstr>
      <vt:lpstr>Tabela Completa</vt:lpstr>
      <vt:lpstr>Máximo Anual</vt:lpstr>
      <vt:lpstr>Determinação_TR</vt:lpstr>
      <vt:lpstr>Altura_Pluviométrica</vt:lpstr>
      <vt:lpstr>Equação_Chuva_Intensa</vt:lpstr>
      <vt:lpstr>plan1</vt:lpstr>
      <vt:lpstr>seleçao1975</vt:lpstr>
      <vt:lpstr>seleçao1976</vt:lpstr>
      <vt:lpstr>seleçao1977</vt:lpstr>
      <vt:lpstr>seleçao1978</vt:lpstr>
      <vt:lpstr>seleçao1979</vt:lpstr>
      <vt:lpstr>seleçao1980</vt:lpstr>
      <vt:lpstr>seleçao1981</vt:lpstr>
      <vt:lpstr>seleçao1982</vt:lpstr>
      <vt:lpstr>seleçao1983</vt:lpstr>
      <vt:lpstr>seleçao1984</vt:lpstr>
      <vt:lpstr>seleçao1985</vt:lpstr>
      <vt:lpstr>seleçao1986</vt:lpstr>
      <vt:lpstr>seleçao1987</vt:lpstr>
      <vt:lpstr>seleçao1988</vt:lpstr>
      <vt:lpstr>seleçao1989</vt:lpstr>
      <vt:lpstr>seleçao1990</vt:lpstr>
      <vt:lpstr>seleçao1991</vt:lpstr>
      <vt:lpstr>seleçao1992</vt:lpstr>
      <vt:lpstr>seleçao1993</vt:lpstr>
      <vt:lpstr>seleçao1994</vt:lpstr>
      <vt:lpstr>seleçao1995</vt:lpstr>
      <vt:lpstr>seleçao1996</vt:lpstr>
      <vt:lpstr>seleçao1997</vt:lpstr>
      <vt:lpstr>seleçao1998</vt:lpstr>
      <vt:lpstr>seleçao1999</vt:lpstr>
      <vt:lpstr>seleçao2000</vt:lpstr>
      <vt:lpstr>seleçao2001</vt:lpstr>
      <vt:lpstr>seleçao2002</vt:lpstr>
      <vt:lpstr>seleçao2003</vt:lpstr>
      <vt:lpstr>seleçao2004</vt:lpstr>
      <vt:lpstr>seleçao2005</vt:lpstr>
      <vt:lpstr>seleçao2006</vt:lpstr>
      <vt:lpstr>seleçao2007</vt:lpstr>
      <vt:lpstr>seleçao2008</vt:lpstr>
      <vt:lpstr>seleçao2009</vt:lpstr>
      <vt:lpstr>seleçao2010</vt:lpstr>
      <vt:lpstr>seleçao2011</vt:lpstr>
      <vt:lpstr>seleçao2012</vt:lpstr>
      <vt:lpstr>seleçao2013</vt:lpstr>
      <vt:lpstr>seleçao2014</vt:lpstr>
      <vt:lpstr>seleçao2015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Gabriel</cp:lastModifiedBy>
  <dcterms:created xsi:type="dcterms:W3CDTF">2019-03-19T21:26:23Z</dcterms:created>
  <dcterms:modified xsi:type="dcterms:W3CDTF">2019-04-21T13:37:08Z</dcterms:modified>
</cp:coreProperties>
</file>