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T\Google Drive\UFJF\Teoria dos Grafos\Repositório do Trabalho\grafo_lista_adjacencia\Desempenho\Heuristicas\"/>
    </mc:Choice>
  </mc:AlternateContent>
  <bookViews>
    <workbookView xWindow="0" yWindow="0" windowWidth="24000" windowHeight="9735"/>
  </bookViews>
  <sheets>
    <sheet name="Tabelas relatorio" sheetId="13" r:id="rId1"/>
    <sheet name="FINAL" sheetId="12" r:id="rId2"/>
    <sheet name="01 - 3271.stp" sheetId="1" r:id="rId3"/>
    <sheet name="02 - 23.stp" sheetId="9" r:id="rId4"/>
    <sheet name="03 - 2338.stp" sheetId="8" r:id="rId5"/>
    <sheet name="04 - 4003.stp" sheetId="7" r:id="rId6"/>
    <sheet name="05 - 342.stp" sheetId="6" r:id="rId7"/>
    <sheet name="06 - 575.stp" sheetId="5" r:id="rId8"/>
    <sheet name="07 - 59797.stp" sheetId="4" r:id="rId9"/>
    <sheet name="08 - 236949.stp" sheetId="3" r:id="rId10"/>
    <sheet name="09 - 121106.stp" sheetId="2" r:id="rId11"/>
    <sheet name="10 - 1172.stp" sheetId="10" r:id="rId12"/>
  </sheets>
  <calcPr calcId="152511"/>
</workbook>
</file>

<file path=xl/calcChain.xml><?xml version="1.0" encoding="utf-8"?>
<calcChain xmlns="http://schemas.openxmlformats.org/spreadsheetml/2006/main">
  <c r="A34" i="13" l="1"/>
  <c r="B34" i="13"/>
  <c r="C34" i="13"/>
  <c r="D34" i="13"/>
  <c r="F34" i="13"/>
  <c r="A35" i="13"/>
  <c r="B35" i="13"/>
  <c r="C35" i="13"/>
  <c r="D35" i="13"/>
  <c r="F35" i="13"/>
  <c r="A36" i="13"/>
  <c r="B36" i="13"/>
  <c r="C36" i="13"/>
  <c r="D36" i="13"/>
  <c r="E36" i="13"/>
  <c r="F36" i="13"/>
  <c r="A37" i="13"/>
  <c r="B37" i="13"/>
  <c r="C37" i="13"/>
  <c r="D37" i="13"/>
  <c r="F37" i="13"/>
  <c r="A38" i="13"/>
  <c r="B38" i="13"/>
  <c r="C38" i="13"/>
  <c r="D38" i="13"/>
  <c r="F38" i="13"/>
  <c r="A39" i="13"/>
  <c r="B39" i="13"/>
  <c r="C39" i="13"/>
  <c r="D39" i="13"/>
  <c r="F39" i="13"/>
  <c r="A40" i="13"/>
  <c r="B40" i="13"/>
  <c r="C40" i="13"/>
  <c r="D40" i="13"/>
  <c r="F40" i="13"/>
  <c r="A41" i="13"/>
  <c r="B41" i="13"/>
  <c r="C41" i="13"/>
  <c r="D41" i="13"/>
  <c r="F41" i="13"/>
  <c r="A42" i="13"/>
  <c r="B42" i="13"/>
  <c r="C42" i="13"/>
  <c r="D42" i="13"/>
  <c r="F42" i="13"/>
  <c r="F33" i="13"/>
  <c r="D33" i="13"/>
  <c r="C33" i="13"/>
  <c r="B33" i="13"/>
  <c r="A33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E27" i="13"/>
  <c r="E18" i="13"/>
  <c r="D18" i="13"/>
  <c r="C18" i="13"/>
  <c r="B19" i="13"/>
  <c r="B20" i="13"/>
  <c r="B21" i="13"/>
  <c r="B22" i="13"/>
  <c r="B23" i="13"/>
  <c r="B24" i="13"/>
  <c r="B25" i="13"/>
  <c r="B26" i="13"/>
  <c r="B27" i="13"/>
  <c r="B18" i="13"/>
  <c r="A19" i="13"/>
  <c r="A20" i="13"/>
  <c r="A21" i="13"/>
  <c r="A22" i="13"/>
  <c r="A23" i="13"/>
  <c r="A24" i="13"/>
  <c r="A25" i="13"/>
  <c r="A26" i="13"/>
  <c r="A27" i="13"/>
  <c r="A18" i="13"/>
  <c r="C6" i="13"/>
  <c r="A5" i="13"/>
  <c r="A6" i="13"/>
  <c r="A7" i="13"/>
  <c r="A8" i="13"/>
  <c r="A9" i="13"/>
  <c r="A10" i="13"/>
  <c r="A11" i="13"/>
  <c r="A12" i="13"/>
  <c r="A13" i="13"/>
  <c r="A4" i="13"/>
  <c r="D6" i="12"/>
  <c r="D6" i="13" s="1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N6" i="12"/>
  <c r="J4" i="12"/>
  <c r="M12" i="12"/>
  <c r="D12" i="12" s="1"/>
  <c r="M8" i="12"/>
  <c r="D8" i="12" s="1"/>
  <c r="M6" i="12"/>
  <c r="M4" i="12"/>
  <c r="D4" i="12" s="1"/>
  <c r="K7" i="12"/>
  <c r="L7" i="12" s="1"/>
  <c r="K6" i="12"/>
  <c r="L6" i="12" s="1"/>
  <c r="F48" i="8"/>
  <c r="F48" i="7"/>
  <c r="H48" i="9"/>
  <c r="H48" i="8"/>
  <c r="H48" i="7"/>
  <c r="H48" i="6"/>
  <c r="H48" i="5"/>
  <c r="H48" i="4"/>
  <c r="H48" i="3"/>
  <c r="H48" i="2"/>
  <c r="H48" i="10"/>
  <c r="H48" i="1"/>
  <c r="I48" i="9"/>
  <c r="I48" i="8"/>
  <c r="I48" i="7"/>
  <c r="I48" i="6"/>
  <c r="I48" i="5"/>
  <c r="I48" i="4"/>
  <c r="I48" i="3"/>
  <c r="I48" i="2"/>
  <c r="I48" i="10"/>
  <c r="I48" i="1"/>
  <c r="E48" i="9"/>
  <c r="E48" i="8"/>
  <c r="E48" i="7"/>
  <c r="E48" i="6"/>
  <c r="E48" i="5"/>
  <c r="E48" i="4"/>
  <c r="E48" i="3"/>
  <c r="E48" i="2"/>
  <c r="E48" i="10"/>
  <c r="E48" i="1"/>
  <c r="D48" i="9"/>
  <c r="D48" i="8"/>
  <c r="D48" i="7"/>
  <c r="D48" i="6"/>
  <c r="D48" i="5"/>
  <c r="D48" i="4"/>
  <c r="D48" i="3"/>
  <c r="D48" i="2"/>
  <c r="D48" i="10"/>
  <c r="D48" i="1"/>
  <c r="C48" i="9"/>
  <c r="C48" i="8"/>
  <c r="C48" i="7"/>
  <c r="C48" i="6"/>
  <c r="C48" i="5"/>
  <c r="C48" i="4"/>
  <c r="C48" i="3"/>
  <c r="C48" i="2"/>
  <c r="C48" i="10"/>
  <c r="C48" i="1"/>
  <c r="B48" i="9"/>
  <c r="B48" i="8"/>
  <c r="B48" i="7"/>
  <c r="B48" i="6"/>
  <c r="B48" i="5"/>
  <c r="B48" i="4"/>
  <c r="B48" i="3"/>
  <c r="B48" i="2"/>
  <c r="B48" i="10"/>
  <c r="B48" i="1"/>
  <c r="K43" i="9"/>
  <c r="K43" i="8"/>
  <c r="K43" i="7"/>
  <c r="K43" i="6"/>
  <c r="K43" i="5"/>
  <c r="K43" i="4"/>
  <c r="K43" i="3"/>
  <c r="K43" i="2"/>
  <c r="K43" i="10"/>
  <c r="K43" i="1"/>
  <c r="J43" i="9"/>
  <c r="J43" i="8"/>
  <c r="J43" i="7"/>
  <c r="J43" i="6"/>
  <c r="J43" i="5"/>
  <c r="J43" i="4"/>
  <c r="J43" i="3"/>
  <c r="J43" i="2"/>
  <c r="J43" i="10"/>
  <c r="J43" i="1"/>
  <c r="I43" i="9"/>
  <c r="I43" i="8"/>
  <c r="I43" i="7"/>
  <c r="I43" i="6"/>
  <c r="I43" i="5"/>
  <c r="I43" i="4"/>
  <c r="I43" i="3"/>
  <c r="I43" i="2"/>
  <c r="I43" i="10"/>
  <c r="I43" i="1"/>
  <c r="G43" i="7"/>
  <c r="M7" i="12" s="1"/>
  <c r="D7" i="12" s="1"/>
  <c r="E43" i="9"/>
  <c r="E43" i="8"/>
  <c r="E43" i="7"/>
  <c r="E43" i="6"/>
  <c r="E43" i="5"/>
  <c r="E43" i="4"/>
  <c r="E43" i="3"/>
  <c r="E43" i="2"/>
  <c r="E43" i="10"/>
  <c r="E43" i="1"/>
  <c r="D43" i="9"/>
  <c r="D43" i="8"/>
  <c r="D43" i="7"/>
  <c r="D43" i="6"/>
  <c r="D43" i="5"/>
  <c r="D43" i="4"/>
  <c r="D43" i="3"/>
  <c r="D43" i="2"/>
  <c r="D43" i="10"/>
  <c r="D43" i="1"/>
  <c r="C43" i="9"/>
  <c r="C43" i="8"/>
  <c r="C43" i="7"/>
  <c r="C43" i="6"/>
  <c r="C43" i="5"/>
  <c r="C43" i="4"/>
  <c r="C43" i="3"/>
  <c r="C43" i="2"/>
  <c r="C43" i="10"/>
  <c r="C43" i="1"/>
  <c r="H37" i="9"/>
  <c r="G43" i="9" s="1"/>
  <c r="M5" i="12" s="1"/>
  <c r="D5" i="12" s="1"/>
  <c r="H37" i="8"/>
  <c r="G43" i="8" s="1"/>
  <c r="H37" i="7"/>
  <c r="H37" i="6"/>
  <c r="G43" i="6" s="1"/>
  <c r="H37" i="5"/>
  <c r="G43" i="5" s="1"/>
  <c r="M9" i="12" s="1"/>
  <c r="D9" i="12" s="1"/>
  <c r="H37" i="4"/>
  <c r="G43" i="4" s="1"/>
  <c r="M10" i="12" s="1"/>
  <c r="D10" i="12" s="1"/>
  <c r="H37" i="3"/>
  <c r="G43" i="3" s="1"/>
  <c r="M11" i="12" s="1"/>
  <c r="D11" i="12" s="1"/>
  <c r="H37" i="2"/>
  <c r="G43" i="2" s="1"/>
  <c r="H37" i="10"/>
  <c r="G43" i="10" s="1"/>
  <c r="M13" i="12" s="1"/>
  <c r="D13" i="12" s="1"/>
  <c r="H37" i="1"/>
  <c r="G43" i="1" s="1"/>
  <c r="H36" i="1"/>
  <c r="H43" i="1" s="1"/>
  <c r="N4" i="12" s="1"/>
  <c r="H35" i="9"/>
  <c r="H35" i="8"/>
  <c r="H36" i="8" s="1"/>
  <c r="H43" i="8" s="1"/>
  <c r="H35" i="7"/>
  <c r="H36" i="7" s="1"/>
  <c r="H43" i="7" s="1"/>
  <c r="N7" i="12" s="1"/>
  <c r="H35" i="6"/>
  <c r="H36" i="6" s="1"/>
  <c r="H43" i="6" s="1"/>
  <c r="N8" i="12" s="1"/>
  <c r="H35" i="5"/>
  <c r="H35" i="4"/>
  <c r="H36" i="4" s="1"/>
  <c r="H43" i="4" s="1"/>
  <c r="N10" i="12" s="1"/>
  <c r="H35" i="3"/>
  <c r="H35" i="2"/>
  <c r="H36" i="2" s="1"/>
  <c r="H43" i="2" s="1"/>
  <c r="N12" i="12" s="1"/>
  <c r="H35" i="10"/>
  <c r="H35" i="1"/>
  <c r="I34" i="9"/>
  <c r="F48" i="9" s="1"/>
  <c r="I34" i="8"/>
  <c r="I34" i="7"/>
  <c r="I34" i="6"/>
  <c r="F48" i="6" s="1"/>
  <c r="I34" i="5"/>
  <c r="F48" i="5" s="1"/>
  <c r="I34" i="4"/>
  <c r="F48" i="4" s="1"/>
  <c r="I34" i="3"/>
  <c r="F48" i="3" s="1"/>
  <c r="I34" i="2"/>
  <c r="F48" i="2" s="1"/>
  <c r="I34" i="10"/>
  <c r="F48" i="10" s="1"/>
  <c r="F27" i="12" s="1"/>
  <c r="D27" i="13" s="1"/>
  <c r="I34" i="1"/>
  <c r="F48" i="1" s="1"/>
  <c r="H34" i="9"/>
  <c r="F43" i="9" s="1"/>
  <c r="K5" i="12" s="1"/>
  <c r="H34" i="8"/>
  <c r="F43" i="8" s="1"/>
  <c r="H34" i="7"/>
  <c r="F43" i="7" s="1"/>
  <c r="H34" i="6"/>
  <c r="F43" i="6" s="1"/>
  <c r="K8" i="12" s="1"/>
  <c r="H34" i="5"/>
  <c r="F43" i="5" s="1"/>
  <c r="K9" i="12" s="1"/>
  <c r="H34" i="4"/>
  <c r="F43" i="4" s="1"/>
  <c r="K10" i="12" s="1"/>
  <c r="H34" i="3"/>
  <c r="F43" i="3" s="1"/>
  <c r="K11" i="12" s="1"/>
  <c r="H34" i="2"/>
  <c r="F43" i="2" s="1"/>
  <c r="K12" i="12" s="1"/>
  <c r="H34" i="10"/>
  <c r="F43" i="10" s="1"/>
  <c r="K13" i="12" s="1"/>
  <c r="L13" i="12" s="1"/>
  <c r="H34" i="1"/>
  <c r="F43" i="1" s="1"/>
  <c r="K4" i="12" s="1"/>
  <c r="J37" i="9"/>
  <c r="I37" i="9"/>
  <c r="J35" i="9"/>
  <c r="I35" i="9"/>
  <c r="J34" i="9"/>
  <c r="J37" i="8"/>
  <c r="I37" i="8"/>
  <c r="J35" i="8"/>
  <c r="I35" i="8"/>
  <c r="J34" i="8"/>
  <c r="J37" i="7"/>
  <c r="I37" i="7"/>
  <c r="J35" i="7"/>
  <c r="J36" i="7" s="1"/>
  <c r="I35" i="7"/>
  <c r="I36" i="7" s="1"/>
  <c r="G48" i="7" s="1"/>
  <c r="J34" i="7"/>
  <c r="J37" i="6"/>
  <c r="I37" i="6"/>
  <c r="J35" i="6"/>
  <c r="J36" i="6" s="1"/>
  <c r="I35" i="6"/>
  <c r="J34" i="6"/>
  <c r="J37" i="5"/>
  <c r="I37" i="5"/>
  <c r="J35" i="5"/>
  <c r="I35" i="5"/>
  <c r="J34" i="5"/>
  <c r="J37" i="4"/>
  <c r="I37" i="4"/>
  <c r="J35" i="4"/>
  <c r="I35" i="4"/>
  <c r="J34" i="4"/>
  <c r="J37" i="3"/>
  <c r="I37" i="3"/>
  <c r="J35" i="3"/>
  <c r="I35" i="3"/>
  <c r="J34" i="3"/>
  <c r="J37" i="2"/>
  <c r="I37" i="2"/>
  <c r="J35" i="2"/>
  <c r="I35" i="2"/>
  <c r="J34" i="2"/>
  <c r="J37" i="10"/>
  <c r="I37" i="10"/>
  <c r="J35" i="10"/>
  <c r="I35" i="10"/>
  <c r="J34" i="10"/>
  <c r="J37" i="1"/>
  <c r="I37" i="1"/>
  <c r="J35" i="1"/>
  <c r="I35" i="1"/>
  <c r="I36" i="1" s="1"/>
  <c r="G48" i="1" s="1"/>
  <c r="J34" i="1"/>
  <c r="B7" i="13" l="1"/>
  <c r="C7" i="13"/>
  <c r="D7" i="13"/>
  <c r="F7" i="13"/>
  <c r="L4" i="12"/>
  <c r="E4" i="13"/>
  <c r="E33" i="13"/>
  <c r="C5" i="13"/>
  <c r="D5" i="13"/>
  <c r="F5" i="13"/>
  <c r="B5" i="13"/>
  <c r="D8" i="13"/>
  <c r="F8" i="13"/>
  <c r="B8" i="13"/>
  <c r="C8" i="13"/>
  <c r="C11" i="13"/>
  <c r="D11" i="13"/>
  <c r="B11" i="13"/>
  <c r="F11" i="13"/>
  <c r="L9" i="12"/>
  <c r="E38" i="13"/>
  <c r="E9" i="13"/>
  <c r="L8" i="12"/>
  <c r="E8" i="13"/>
  <c r="E37" i="13"/>
  <c r="B4" i="13"/>
  <c r="F4" i="13"/>
  <c r="D4" i="13"/>
  <c r="C4" i="13"/>
  <c r="L5" i="12"/>
  <c r="E34" i="13"/>
  <c r="E5" i="13"/>
  <c r="D12" i="13"/>
  <c r="F12" i="13"/>
  <c r="C12" i="13"/>
  <c r="B12" i="13"/>
  <c r="L11" i="12"/>
  <c r="E40" i="13"/>
  <c r="E11" i="13"/>
  <c r="D10" i="13"/>
  <c r="F10" i="13"/>
  <c r="C10" i="13"/>
  <c r="B10" i="13"/>
  <c r="L12" i="12"/>
  <c r="E12" i="13"/>
  <c r="E41" i="13"/>
  <c r="L10" i="12"/>
  <c r="E39" i="13"/>
  <c r="E10" i="13"/>
  <c r="C9" i="13"/>
  <c r="B9" i="13"/>
  <c r="D9" i="13"/>
  <c r="F9" i="13"/>
  <c r="E7" i="13"/>
  <c r="H36" i="10"/>
  <c r="H43" i="10" s="1"/>
  <c r="N13" i="12" s="1"/>
  <c r="H36" i="9"/>
  <c r="H43" i="9" s="1"/>
  <c r="N5" i="12" s="1"/>
  <c r="H36" i="3"/>
  <c r="H43" i="3" s="1"/>
  <c r="N11" i="12" s="1"/>
  <c r="F6" i="13"/>
  <c r="E6" i="13"/>
  <c r="E35" i="13"/>
  <c r="H36" i="5"/>
  <c r="H43" i="5" s="1"/>
  <c r="N9" i="12" s="1"/>
  <c r="B6" i="13"/>
  <c r="F13" i="13"/>
  <c r="C13" i="13"/>
  <c r="B13" i="13"/>
  <c r="D13" i="13"/>
  <c r="E13" i="13"/>
  <c r="I36" i="10"/>
  <c r="G48" i="10" s="1"/>
  <c r="G27" i="12" s="1"/>
  <c r="E42" i="13"/>
  <c r="J36" i="4"/>
  <c r="J36" i="1"/>
  <c r="J36" i="10"/>
  <c r="J36" i="9"/>
  <c r="J36" i="2"/>
  <c r="J36" i="3"/>
  <c r="J36" i="8"/>
  <c r="I36" i="4"/>
  <c r="G48" i="4" s="1"/>
  <c r="J36" i="5"/>
  <c r="I36" i="5"/>
  <c r="G48" i="5" s="1"/>
  <c r="I36" i="8"/>
  <c r="G48" i="8" s="1"/>
  <c r="I36" i="2"/>
  <c r="G48" i="2" s="1"/>
  <c r="I36" i="9"/>
  <c r="G48" i="9" s="1"/>
  <c r="I36" i="3"/>
  <c r="G48" i="3" s="1"/>
  <c r="I36" i="6"/>
  <c r="G48" i="6" s="1"/>
  <c r="A4" i="12"/>
  <c r="A48" i="9"/>
  <c r="A19" i="12" s="1"/>
  <c r="A48" i="8"/>
  <c r="A20" i="12" s="1"/>
  <c r="A48" i="7"/>
  <c r="A21" i="12" s="1"/>
  <c r="A48" i="6"/>
  <c r="A22" i="12" s="1"/>
  <c r="A48" i="5"/>
  <c r="A23" i="12" s="1"/>
  <c r="A48" i="4"/>
  <c r="A24" i="12" s="1"/>
  <c r="A48" i="3"/>
  <c r="A25" i="12" s="1"/>
  <c r="A48" i="2"/>
  <c r="A26" i="12" s="1"/>
  <c r="A48" i="10"/>
  <c r="A27" i="12" s="1"/>
  <c r="A48" i="1"/>
  <c r="A18" i="12" s="1"/>
  <c r="T6" i="12"/>
  <c r="T5" i="12"/>
  <c r="T4" i="12"/>
  <c r="A43" i="9"/>
  <c r="A5" i="12" s="1"/>
  <c r="A43" i="8"/>
  <c r="A6" i="12" s="1"/>
  <c r="A43" i="7"/>
  <c r="A7" i="12" s="1"/>
  <c r="A43" i="6"/>
  <c r="A8" i="12" s="1"/>
  <c r="A43" i="5"/>
  <c r="A9" i="12" s="1"/>
  <c r="A43" i="4"/>
  <c r="A10" i="12" s="1"/>
  <c r="A43" i="3"/>
  <c r="A11" i="12" s="1"/>
  <c r="A43" i="2"/>
  <c r="A12" i="12" s="1"/>
  <c r="A43" i="10"/>
  <c r="A13" i="12" s="1"/>
  <c r="A43" i="1"/>
  <c r="C37" i="9"/>
  <c r="D37" i="9"/>
  <c r="E37" i="9"/>
  <c r="I5" i="12" s="1"/>
  <c r="F37" i="9"/>
  <c r="G37" i="9"/>
  <c r="K37" i="9"/>
  <c r="Q5" i="12" s="1"/>
  <c r="L37" i="9"/>
  <c r="M37" i="9"/>
  <c r="C37" i="8"/>
  <c r="D37" i="8"/>
  <c r="E37" i="8"/>
  <c r="I6" i="12" s="1"/>
  <c r="F37" i="8"/>
  <c r="G37" i="8"/>
  <c r="K37" i="8"/>
  <c r="Q6" i="12" s="1"/>
  <c r="L37" i="8"/>
  <c r="M37" i="8"/>
  <c r="C37" i="7"/>
  <c r="D37" i="7"/>
  <c r="E37" i="7"/>
  <c r="I7" i="12" s="1"/>
  <c r="F37" i="7"/>
  <c r="G37" i="7"/>
  <c r="K37" i="7"/>
  <c r="Q7" i="12" s="1"/>
  <c r="L37" i="7"/>
  <c r="M37" i="7"/>
  <c r="C37" i="6"/>
  <c r="D37" i="6"/>
  <c r="E37" i="6"/>
  <c r="I8" i="12" s="1"/>
  <c r="F37" i="6"/>
  <c r="G37" i="6"/>
  <c r="K37" i="6"/>
  <c r="Q8" i="12" s="1"/>
  <c r="L37" i="6"/>
  <c r="M37" i="6"/>
  <c r="C37" i="5"/>
  <c r="D37" i="5"/>
  <c r="E37" i="5"/>
  <c r="I9" i="12" s="1"/>
  <c r="F37" i="5"/>
  <c r="G37" i="5"/>
  <c r="K37" i="5"/>
  <c r="Q9" i="12" s="1"/>
  <c r="L37" i="5"/>
  <c r="M37" i="5"/>
  <c r="C37" i="4"/>
  <c r="D37" i="4"/>
  <c r="E37" i="4"/>
  <c r="I10" i="12" s="1"/>
  <c r="F37" i="4"/>
  <c r="G37" i="4"/>
  <c r="K37" i="4"/>
  <c r="Q10" i="12" s="1"/>
  <c r="L37" i="4"/>
  <c r="M37" i="4"/>
  <c r="C37" i="3"/>
  <c r="D37" i="3"/>
  <c r="E37" i="3"/>
  <c r="I11" i="12" s="1"/>
  <c r="F37" i="3"/>
  <c r="G37" i="3"/>
  <c r="K37" i="3"/>
  <c r="Q11" i="12" s="1"/>
  <c r="L37" i="3"/>
  <c r="M37" i="3"/>
  <c r="C37" i="2"/>
  <c r="D37" i="2"/>
  <c r="E37" i="2"/>
  <c r="I12" i="12" s="1"/>
  <c r="F37" i="2"/>
  <c r="G37" i="2"/>
  <c r="K37" i="2"/>
  <c r="Q12" i="12" s="1"/>
  <c r="L37" i="2"/>
  <c r="M37" i="2"/>
  <c r="C37" i="10"/>
  <c r="D37" i="10"/>
  <c r="E37" i="10"/>
  <c r="I13" i="12" s="1"/>
  <c r="F37" i="10"/>
  <c r="G37" i="10"/>
  <c r="K37" i="10"/>
  <c r="Q13" i="12" s="1"/>
  <c r="L37" i="10"/>
  <c r="M37" i="10"/>
  <c r="C37" i="1"/>
  <c r="D37" i="1"/>
  <c r="E37" i="1"/>
  <c r="I4" i="12" s="1"/>
  <c r="F37" i="1"/>
  <c r="G37" i="1"/>
  <c r="K37" i="1"/>
  <c r="Q4" i="12" s="1"/>
  <c r="L37" i="1"/>
  <c r="M37" i="1"/>
  <c r="B37" i="9"/>
  <c r="B37" i="8"/>
  <c r="B37" i="7"/>
  <c r="B37" i="6"/>
  <c r="B37" i="5"/>
  <c r="B37" i="4"/>
  <c r="B37" i="3"/>
  <c r="B37" i="2"/>
  <c r="B37" i="10"/>
  <c r="B37" i="1"/>
  <c r="C35" i="9"/>
  <c r="B19" i="12" s="1"/>
  <c r="D35" i="9"/>
  <c r="E35" i="9"/>
  <c r="F35" i="9"/>
  <c r="D19" i="12" s="1"/>
  <c r="G35" i="9"/>
  <c r="K35" i="9"/>
  <c r="L35" i="9"/>
  <c r="H19" i="12" s="1"/>
  <c r="M35" i="9"/>
  <c r="C35" i="8"/>
  <c r="B20" i="12" s="1"/>
  <c r="D35" i="8"/>
  <c r="E35" i="8"/>
  <c r="F35" i="8"/>
  <c r="D20" i="12" s="1"/>
  <c r="G35" i="8"/>
  <c r="K35" i="8"/>
  <c r="L35" i="8"/>
  <c r="H20" i="12" s="1"/>
  <c r="M35" i="8"/>
  <c r="C35" i="7"/>
  <c r="B21" i="12" s="1"/>
  <c r="D35" i="7"/>
  <c r="E35" i="7"/>
  <c r="F35" i="7"/>
  <c r="D21" i="12" s="1"/>
  <c r="G35" i="7"/>
  <c r="K35" i="7"/>
  <c r="L35" i="7"/>
  <c r="H21" i="12" s="1"/>
  <c r="M35" i="7"/>
  <c r="C35" i="6"/>
  <c r="B22" i="12" s="1"/>
  <c r="D35" i="6"/>
  <c r="E35" i="6"/>
  <c r="F35" i="6"/>
  <c r="D22" i="12" s="1"/>
  <c r="G35" i="6"/>
  <c r="K35" i="6"/>
  <c r="L35" i="6"/>
  <c r="H22" i="12" s="1"/>
  <c r="M35" i="6"/>
  <c r="C35" i="5"/>
  <c r="B23" i="12" s="1"/>
  <c r="D35" i="5"/>
  <c r="E35" i="5"/>
  <c r="F35" i="5"/>
  <c r="D23" i="12" s="1"/>
  <c r="G35" i="5"/>
  <c r="K35" i="5"/>
  <c r="L35" i="5"/>
  <c r="H23" i="12" s="1"/>
  <c r="M35" i="5"/>
  <c r="C35" i="4"/>
  <c r="B24" i="12" s="1"/>
  <c r="D35" i="4"/>
  <c r="E35" i="4"/>
  <c r="F35" i="4"/>
  <c r="D24" i="12" s="1"/>
  <c r="G35" i="4"/>
  <c r="K35" i="4"/>
  <c r="L35" i="4"/>
  <c r="H24" i="12" s="1"/>
  <c r="M35" i="4"/>
  <c r="C35" i="3"/>
  <c r="B25" i="12" s="1"/>
  <c r="D35" i="3"/>
  <c r="E35" i="3"/>
  <c r="F35" i="3"/>
  <c r="D25" i="12" s="1"/>
  <c r="G35" i="3"/>
  <c r="K35" i="3"/>
  <c r="L35" i="3"/>
  <c r="H25" i="12" s="1"/>
  <c r="M35" i="3"/>
  <c r="C35" i="2"/>
  <c r="B26" i="12" s="1"/>
  <c r="D35" i="2"/>
  <c r="E35" i="2"/>
  <c r="F35" i="2"/>
  <c r="D26" i="12" s="1"/>
  <c r="G35" i="2"/>
  <c r="K35" i="2"/>
  <c r="L35" i="2"/>
  <c r="H26" i="12" s="1"/>
  <c r="M35" i="2"/>
  <c r="C35" i="10"/>
  <c r="B27" i="12" s="1"/>
  <c r="D35" i="10"/>
  <c r="E35" i="10"/>
  <c r="F35" i="10"/>
  <c r="D27" i="12" s="1"/>
  <c r="G35" i="10"/>
  <c r="K35" i="10"/>
  <c r="L35" i="10"/>
  <c r="H27" i="12" s="1"/>
  <c r="M35" i="10"/>
  <c r="C35" i="1"/>
  <c r="B18" i="12" s="1"/>
  <c r="D35" i="1"/>
  <c r="E35" i="1"/>
  <c r="F35" i="1"/>
  <c r="D18" i="12" s="1"/>
  <c r="G35" i="1"/>
  <c r="K35" i="1"/>
  <c r="L35" i="1"/>
  <c r="H18" i="12" s="1"/>
  <c r="M35" i="1"/>
  <c r="B35" i="9"/>
  <c r="B35" i="8"/>
  <c r="B35" i="7"/>
  <c r="B35" i="6"/>
  <c r="B35" i="5"/>
  <c r="B35" i="4"/>
  <c r="B35" i="3"/>
  <c r="B35" i="2"/>
  <c r="B35" i="10"/>
  <c r="B35" i="1"/>
  <c r="M34" i="9"/>
  <c r="M34" i="8"/>
  <c r="M34" i="7"/>
  <c r="M34" i="6"/>
  <c r="M34" i="5"/>
  <c r="M34" i="4"/>
  <c r="M34" i="3"/>
  <c r="M34" i="2"/>
  <c r="M34" i="10"/>
  <c r="M34" i="1"/>
  <c r="B34" i="9"/>
  <c r="B43" i="9" s="1"/>
  <c r="E5" i="12" s="1"/>
  <c r="F5" i="12" s="1"/>
  <c r="C34" i="9"/>
  <c r="D34" i="9"/>
  <c r="E34" i="9"/>
  <c r="G5" i="12" s="1"/>
  <c r="H5" i="12" s="1"/>
  <c r="F34" i="9"/>
  <c r="G34" i="9"/>
  <c r="K34" i="9"/>
  <c r="O5" i="12" s="1"/>
  <c r="P5" i="12" s="1"/>
  <c r="L34" i="9"/>
  <c r="B34" i="8"/>
  <c r="B43" i="8" s="1"/>
  <c r="E6" i="12" s="1"/>
  <c r="F6" i="12" s="1"/>
  <c r="C34" i="8"/>
  <c r="D34" i="8"/>
  <c r="E34" i="8"/>
  <c r="G6" i="12" s="1"/>
  <c r="H6" i="12" s="1"/>
  <c r="F34" i="8"/>
  <c r="G34" i="8"/>
  <c r="K34" i="8"/>
  <c r="O6" i="12" s="1"/>
  <c r="P6" i="12" s="1"/>
  <c r="L34" i="8"/>
  <c r="B34" i="7"/>
  <c r="B43" i="7" s="1"/>
  <c r="E7" i="12" s="1"/>
  <c r="F7" i="12" s="1"/>
  <c r="C34" i="7"/>
  <c r="D34" i="7"/>
  <c r="E34" i="7"/>
  <c r="G7" i="12" s="1"/>
  <c r="H7" i="12" s="1"/>
  <c r="F34" i="7"/>
  <c r="G34" i="7"/>
  <c r="K34" i="7"/>
  <c r="O7" i="12" s="1"/>
  <c r="P7" i="12" s="1"/>
  <c r="L34" i="7"/>
  <c r="B34" i="6"/>
  <c r="B43" i="6" s="1"/>
  <c r="E8" i="12" s="1"/>
  <c r="F8" i="12" s="1"/>
  <c r="C34" i="6"/>
  <c r="D34" i="6"/>
  <c r="E34" i="6"/>
  <c r="G8" i="12" s="1"/>
  <c r="H8" i="12" s="1"/>
  <c r="F34" i="6"/>
  <c r="G34" i="6"/>
  <c r="K34" i="6"/>
  <c r="O8" i="12" s="1"/>
  <c r="P8" i="12" s="1"/>
  <c r="L34" i="6"/>
  <c r="B34" i="5"/>
  <c r="B43" i="5" s="1"/>
  <c r="E9" i="12" s="1"/>
  <c r="F9" i="12" s="1"/>
  <c r="C34" i="5"/>
  <c r="D34" i="5"/>
  <c r="E34" i="5"/>
  <c r="G9" i="12" s="1"/>
  <c r="H9" i="12" s="1"/>
  <c r="F34" i="5"/>
  <c r="G34" i="5"/>
  <c r="K34" i="5"/>
  <c r="O9" i="12" s="1"/>
  <c r="P9" i="12" s="1"/>
  <c r="L34" i="5"/>
  <c r="B34" i="4"/>
  <c r="B43" i="4" s="1"/>
  <c r="E10" i="12" s="1"/>
  <c r="F10" i="12" s="1"/>
  <c r="C34" i="4"/>
  <c r="D34" i="4"/>
  <c r="E34" i="4"/>
  <c r="G10" i="12" s="1"/>
  <c r="H10" i="12" s="1"/>
  <c r="F34" i="4"/>
  <c r="G34" i="4"/>
  <c r="K34" i="4"/>
  <c r="O10" i="12" s="1"/>
  <c r="P10" i="12" s="1"/>
  <c r="L34" i="4"/>
  <c r="B34" i="3"/>
  <c r="B43" i="3" s="1"/>
  <c r="E11" i="12" s="1"/>
  <c r="F11" i="12" s="1"/>
  <c r="C34" i="3"/>
  <c r="D34" i="3"/>
  <c r="E34" i="3"/>
  <c r="G11" i="12" s="1"/>
  <c r="H11" i="12" s="1"/>
  <c r="F34" i="3"/>
  <c r="G34" i="3"/>
  <c r="K34" i="3"/>
  <c r="O11" i="12" s="1"/>
  <c r="P11" i="12" s="1"/>
  <c r="L34" i="3"/>
  <c r="B34" i="2"/>
  <c r="B43" i="2" s="1"/>
  <c r="E12" i="12" s="1"/>
  <c r="F12" i="12" s="1"/>
  <c r="C34" i="2"/>
  <c r="D34" i="2"/>
  <c r="E34" i="2"/>
  <c r="G12" i="12" s="1"/>
  <c r="H12" i="12" s="1"/>
  <c r="F34" i="2"/>
  <c r="G34" i="2"/>
  <c r="K34" i="2"/>
  <c r="O12" i="12" s="1"/>
  <c r="P12" i="12" s="1"/>
  <c r="L34" i="2"/>
  <c r="B34" i="10"/>
  <c r="B43" i="10" s="1"/>
  <c r="E13" i="12" s="1"/>
  <c r="F13" i="12" s="1"/>
  <c r="C34" i="10"/>
  <c r="D34" i="10"/>
  <c r="E34" i="10"/>
  <c r="G13" i="12" s="1"/>
  <c r="H13" i="12" s="1"/>
  <c r="F34" i="10"/>
  <c r="G34" i="10"/>
  <c r="K34" i="10"/>
  <c r="O13" i="12" s="1"/>
  <c r="P13" i="12" s="1"/>
  <c r="L34" i="10"/>
  <c r="B34" i="1"/>
  <c r="B43" i="1" s="1"/>
  <c r="E4" i="12" s="1"/>
  <c r="F4" i="12" s="1"/>
  <c r="C34" i="1"/>
  <c r="D34" i="1"/>
  <c r="E34" i="1"/>
  <c r="G4" i="12" s="1"/>
  <c r="H4" i="12" s="1"/>
  <c r="F34" i="1"/>
  <c r="G34" i="1"/>
  <c r="K34" i="1"/>
  <c r="O4" i="12" s="1"/>
  <c r="P4" i="12" s="1"/>
  <c r="L34" i="1"/>
  <c r="M36" i="1" l="1"/>
  <c r="K36" i="1"/>
  <c r="R4" i="12" s="1"/>
  <c r="K36" i="10"/>
  <c r="R13" i="12" s="1"/>
  <c r="K36" i="2"/>
  <c r="R12" i="12" s="1"/>
  <c r="K36" i="3"/>
  <c r="R11" i="12" s="1"/>
  <c r="K36" i="4"/>
  <c r="R10" i="12" s="1"/>
  <c r="K36" i="5"/>
  <c r="R9" i="12" s="1"/>
  <c r="K36" i="6"/>
  <c r="R8" i="12" s="1"/>
  <c r="K36" i="7"/>
  <c r="R7" i="12" s="1"/>
  <c r="K36" i="8"/>
  <c r="R6" i="12" s="1"/>
  <c r="K36" i="9"/>
  <c r="R5" i="12" s="1"/>
  <c r="F36" i="1"/>
  <c r="E18" i="12" s="1"/>
  <c r="F36" i="10"/>
  <c r="E27" i="12" s="1"/>
  <c r="F36" i="2"/>
  <c r="E26" i="12" s="1"/>
  <c r="F36" i="3"/>
  <c r="E25" i="12" s="1"/>
  <c r="B36" i="1"/>
  <c r="B36" i="8"/>
  <c r="D36" i="1"/>
  <c r="D36" i="10"/>
  <c r="D36" i="2"/>
  <c r="D36" i="3"/>
  <c r="D36" i="4"/>
  <c r="D36" i="5"/>
  <c r="D36" i="6"/>
  <c r="D36" i="7"/>
  <c r="D36" i="8"/>
  <c r="D36" i="9"/>
  <c r="M36" i="10"/>
  <c r="M36" i="3"/>
  <c r="M36" i="5"/>
  <c r="M36" i="6"/>
  <c r="M36" i="8"/>
  <c r="M36" i="9"/>
  <c r="B36" i="10"/>
  <c r="B36" i="9"/>
  <c r="C36" i="1"/>
  <c r="C18" i="12" s="1"/>
  <c r="C36" i="10"/>
  <c r="C27" i="12" s="1"/>
  <c r="C36" i="2"/>
  <c r="C26" i="12" s="1"/>
  <c r="C36" i="3"/>
  <c r="C25" i="12" s="1"/>
  <c r="C36" i="4"/>
  <c r="C24" i="12" s="1"/>
  <c r="C36" i="5"/>
  <c r="C23" i="12" s="1"/>
  <c r="C36" i="6"/>
  <c r="C22" i="12" s="1"/>
  <c r="C36" i="7"/>
  <c r="C21" i="12" s="1"/>
  <c r="C36" i="8"/>
  <c r="C20" i="12" s="1"/>
  <c r="C36" i="9"/>
  <c r="C19" i="12" s="1"/>
  <c r="M36" i="7"/>
  <c r="B36" i="4"/>
  <c r="M36" i="4"/>
  <c r="B36" i="3"/>
  <c r="L36" i="1"/>
  <c r="I18" i="12" s="1"/>
  <c r="L36" i="10"/>
  <c r="I27" i="12" s="1"/>
  <c r="L36" i="2"/>
  <c r="I26" i="12" s="1"/>
  <c r="L36" i="3"/>
  <c r="I25" i="12" s="1"/>
  <c r="L36" i="4"/>
  <c r="I24" i="12" s="1"/>
  <c r="L36" i="5"/>
  <c r="I23" i="12" s="1"/>
  <c r="L36" i="6"/>
  <c r="I22" i="12" s="1"/>
  <c r="L36" i="7"/>
  <c r="I21" i="12" s="1"/>
  <c r="L36" i="8"/>
  <c r="I20" i="12" s="1"/>
  <c r="L36" i="9"/>
  <c r="I19" i="12" s="1"/>
  <c r="B36" i="2"/>
  <c r="M36" i="2"/>
  <c r="G36" i="10"/>
  <c r="G36" i="4"/>
  <c r="G36" i="8"/>
  <c r="G36" i="1"/>
  <c r="G36" i="3"/>
  <c r="G36" i="6"/>
  <c r="G36" i="9"/>
  <c r="B36" i="6"/>
  <c r="F36" i="4"/>
  <c r="E24" i="12" s="1"/>
  <c r="F36" i="5"/>
  <c r="E23" i="12" s="1"/>
  <c r="F36" i="6"/>
  <c r="E22" i="12" s="1"/>
  <c r="F36" i="7"/>
  <c r="E21" i="12" s="1"/>
  <c r="F36" i="8"/>
  <c r="E20" i="12" s="1"/>
  <c r="F36" i="9"/>
  <c r="E19" i="12" s="1"/>
  <c r="B36" i="5"/>
  <c r="G36" i="2"/>
  <c r="G36" i="5"/>
  <c r="G36" i="7"/>
  <c r="B36" i="7"/>
  <c r="E36" i="1"/>
  <c r="E36" i="10"/>
  <c r="J13" i="12" s="1"/>
  <c r="E36" i="2"/>
  <c r="J12" i="12" s="1"/>
  <c r="E36" i="3"/>
  <c r="J11" i="12" s="1"/>
  <c r="E36" i="4"/>
  <c r="J10" i="12" s="1"/>
  <c r="E36" i="5"/>
  <c r="J9" i="12" s="1"/>
  <c r="E36" i="6"/>
  <c r="J8" i="12" s="1"/>
  <c r="E36" i="7"/>
  <c r="J7" i="12" s="1"/>
  <c r="E36" i="8"/>
  <c r="J6" i="12" s="1"/>
  <c r="E36" i="9"/>
  <c r="J5" i="12" s="1"/>
  <c r="U6" i="12"/>
  <c r="V6" i="12" s="1"/>
  <c r="U4" i="12"/>
  <c r="V4" i="12" s="1"/>
  <c r="U5" i="12"/>
  <c r="V5" i="12" s="1"/>
</calcChain>
</file>

<file path=xl/sharedStrings.xml><?xml version="1.0" encoding="utf-8"?>
<sst xmlns="http://schemas.openxmlformats.org/spreadsheetml/2006/main" count="583" uniqueCount="53">
  <si>
    <t>01 - 3271.stp</t>
  </si>
  <si>
    <t>Semente</t>
  </si>
  <si>
    <t>Guloso</t>
  </si>
  <si>
    <t>Randomizado</t>
  </si>
  <si>
    <t>Reativo</t>
  </si>
  <si>
    <t>Solucao</t>
  </si>
  <si>
    <t>Tempo(s)</t>
  </si>
  <si>
    <t>Clocks</t>
  </si>
  <si>
    <t>09 - 121106.stp</t>
  </si>
  <si>
    <t>08 - 236949.stp</t>
  </si>
  <si>
    <t>07 - 59797.stp</t>
  </si>
  <si>
    <t>06 - 575.stp</t>
  </si>
  <si>
    <t>05 - 342.stp</t>
  </si>
  <si>
    <t>04 - 4003.stp</t>
  </si>
  <si>
    <t>03 - 2338.stp</t>
  </si>
  <si>
    <t>02 - 23.stp</t>
  </si>
  <si>
    <t>10 - 1172.stp</t>
  </si>
  <si>
    <t>MÉDIA</t>
  </si>
  <si>
    <t>DESVIO PADRÃO</t>
  </si>
  <si>
    <t>DESV. P. PERC.</t>
  </si>
  <si>
    <t>MENOR</t>
  </si>
  <si>
    <t>INSTÂNCIA</t>
  </si>
  <si>
    <t>SOLUÇÃO</t>
  </si>
  <si>
    <t>TEMPO</t>
  </si>
  <si>
    <t>Guloso Randomizado</t>
  </si>
  <si>
    <t>Guloso Randomizado Reativo</t>
  </si>
  <si>
    <t>RESULTADO</t>
  </si>
  <si>
    <t>ERRO PERCENTUAL</t>
  </si>
  <si>
    <t>DESVIO PADRÃO PERCENTUAL</t>
  </si>
  <si>
    <t>Adaptado</t>
  </si>
  <si>
    <t>Melhor solução obtida</t>
  </si>
  <si>
    <t>Guloso Randomizado Adaptado</t>
  </si>
  <si>
    <t xml:space="preserve"> Adaptado</t>
  </si>
  <si>
    <t>Desvio percentual da solução média em relação à melhor solução obtida</t>
  </si>
  <si>
    <t>Nome da instancia</t>
  </si>
  <si>
    <t>Nome da instância</t>
  </si>
  <si>
    <t>cc6-2p</t>
  </si>
  <si>
    <t>cc3-4u</t>
  </si>
  <si>
    <t>cc3-4p</t>
  </si>
  <si>
    <t>hc6p</t>
  </si>
  <si>
    <t>cc10-2u</t>
  </si>
  <si>
    <t>hc10u</t>
  </si>
  <si>
    <t>hc10p</t>
  </si>
  <si>
    <t>hc12p</t>
  </si>
  <si>
    <t>cc12-2p</t>
  </si>
  <si>
    <t>cc12-2u</t>
  </si>
  <si>
    <t>Tabela 1 (item 5 do email)</t>
  </si>
  <si>
    <t>Tempo médio de execução (s)</t>
  </si>
  <si>
    <t>Tabela 2 (item 6 do email)</t>
  </si>
  <si>
    <r>
      <t xml:space="preserve">Melhor solução no </t>
    </r>
    <r>
      <rPr>
        <i/>
        <sz val="11"/>
        <color theme="1"/>
        <rFont val="Calibri"/>
        <family val="2"/>
        <scheme val="minor"/>
      </rPr>
      <t>benchmark</t>
    </r>
  </si>
  <si>
    <r>
      <t xml:space="preserve">Melhor solução do </t>
    </r>
    <r>
      <rPr>
        <b/>
        <i/>
        <sz val="11"/>
        <color theme="1"/>
        <rFont val="Calibri"/>
        <family val="2"/>
        <scheme val="minor"/>
      </rPr>
      <t>benchmark</t>
    </r>
  </si>
  <si>
    <r>
      <t xml:space="preserve">Desvio percentual da solução média em relação à melhor solução no </t>
    </r>
    <r>
      <rPr>
        <i/>
        <sz val="11"/>
        <color theme="1"/>
        <rFont val="Calibri"/>
        <family val="2"/>
        <scheme val="minor"/>
      </rPr>
      <t>benchmark</t>
    </r>
  </si>
  <si>
    <t>Tabela 1 (item 7 do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</si>
</sst>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18" fillId="0" borderId="11" xfId="0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0" fontId="0" fillId="33" borderId="0" xfId="0" applyFill="1"/>
    <xf numFmtId="0" fontId="0" fillId="33" borderId="12" xfId="0" applyFill="1" applyBorder="1"/>
    <xf numFmtId="164" fontId="0" fillId="33" borderId="12" xfId="1" applyNumberFormat="1" applyFont="1" applyFill="1" applyBorder="1"/>
    <xf numFmtId="0" fontId="0" fillId="33" borderId="12" xfId="1" applyNumberFormat="1" applyFont="1" applyFill="1" applyBorder="1"/>
    <xf numFmtId="0" fontId="0" fillId="34" borderId="12" xfId="1" applyNumberFormat="1" applyFont="1" applyFill="1" applyBorder="1"/>
    <xf numFmtId="0" fontId="16" fillId="0" borderId="15" xfId="0" applyFont="1" applyBorder="1" applyAlignment="1">
      <alignment horizontal="center" vertical="center"/>
    </xf>
    <xf numFmtId="164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164" fontId="0" fillId="0" borderId="10" xfId="1" applyNumberFormat="1" applyFont="1" applyBorder="1"/>
    <xf numFmtId="2" fontId="0" fillId="0" borderId="10" xfId="0" applyNumberFormat="1" applyBorder="1"/>
    <xf numFmtId="0" fontId="16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/>
    <xf numFmtId="10" fontId="0" fillId="0" borderId="10" xfId="1" applyNumberFormat="1" applyFont="1" applyBorder="1" applyAlignment="1"/>
    <xf numFmtId="0" fontId="0" fillId="0" borderId="10" xfId="0" applyBorder="1" applyAlignment="1"/>
    <xf numFmtId="0" fontId="20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1" fontId="0" fillId="0" borderId="10" xfId="0" applyNumberFormat="1" applyBorder="1"/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0" xfId="0" applyBorder="1"/>
    <xf numFmtId="164" fontId="0" fillId="0" borderId="0" xfId="1" applyNumberFormat="1" applyFont="1" applyBorder="1"/>
    <xf numFmtId="164" fontId="0" fillId="0" borderId="19" xfId="1" applyNumberFormat="1" applyFont="1" applyBorder="1"/>
    <xf numFmtId="0" fontId="0" fillId="0" borderId="23" xfId="0" applyBorder="1" applyAlignment="1">
      <alignment horizontal="center"/>
    </xf>
    <xf numFmtId="0" fontId="0" fillId="0" borderId="14" xfId="0" applyBorder="1"/>
    <xf numFmtId="164" fontId="0" fillId="0" borderId="14" xfId="1" applyNumberFormat="1" applyFont="1" applyBorder="1"/>
    <xf numFmtId="164" fontId="0" fillId="0" borderId="24" xfId="1" applyNumberFormat="1" applyFont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6" zoomScale="85" zoomScaleNormal="85" workbookViewId="0">
      <selection activeCell="A31" sqref="A31:A32"/>
    </sheetView>
  </sheetViews>
  <sheetFormatPr defaultRowHeight="15" x14ac:dyDescent="0.25"/>
  <cols>
    <col min="1" max="1" width="10.85546875" customWidth="1"/>
    <col min="2" max="2" width="11" customWidth="1"/>
    <col min="3" max="6" width="19.85546875" customWidth="1"/>
  </cols>
  <sheetData>
    <row r="1" spans="1:6" x14ac:dyDescent="0.25">
      <c r="A1" s="47" t="s">
        <v>46</v>
      </c>
      <c r="B1" s="48"/>
      <c r="C1" s="48"/>
      <c r="D1" s="48"/>
      <c r="E1" s="48"/>
      <c r="F1" s="49"/>
    </row>
    <row r="2" spans="1:6" ht="27.75" customHeight="1" x14ac:dyDescent="0.25">
      <c r="A2" s="50" t="s">
        <v>34</v>
      </c>
      <c r="B2" s="51" t="s">
        <v>30</v>
      </c>
      <c r="C2" s="51" t="s">
        <v>33</v>
      </c>
      <c r="D2" s="51"/>
      <c r="E2" s="51"/>
      <c r="F2" s="52"/>
    </row>
    <row r="3" spans="1:6" ht="45" customHeight="1" x14ac:dyDescent="0.25">
      <c r="A3" s="50"/>
      <c r="B3" s="51"/>
      <c r="C3" s="53" t="s">
        <v>2</v>
      </c>
      <c r="D3" s="53" t="s">
        <v>24</v>
      </c>
      <c r="E3" s="53" t="s">
        <v>31</v>
      </c>
      <c r="F3" s="54" t="s">
        <v>25</v>
      </c>
    </row>
    <row r="4" spans="1:6" x14ac:dyDescent="0.25">
      <c r="A4" s="55" t="str">
        <f>FINAL!B4</f>
        <v>cc6-2p</v>
      </c>
      <c r="B4" s="56">
        <f>FINAL!D4</f>
        <v>3285</v>
      </c>
      <c r="C4" s="57">
        <f>ABS(FINAL!E4-FINAL!D4)/FINAL!D4</f>
        <v>0.12937595129375951</v>
      </c>
      <c r="D4" s="57">
        <f>ABS(FINAL!G4-FINAL!D4)/FINAL!D4</f>
        <v>6.3439878234398811E-2</v>
      </c>
      <c r="E4" s="57">
        <f>ABS(FINAL!K4-FINAL!D4)/FINAL!D4</f>
        <v>2.5438863521055285E-2</v>
      </c>
      <c r="F4" s="58">
        <f>ABS(FINAL!O4-FINAL!D4)/FINAL!D4</f>
        <v>1.5322171486555094E-2</v>
      </c>
    </row>
    <row r="5" spans="1:6" x14ac:dyDescent="0.25">
      <c r="A5" s="55" t="str">
        <f>FINAL!B5</f>
        <v>cc3-4u</v>
      </c>
      <c r="B5" s="56">
        <f>FINAL!D5</f>
        <v>23</v>
      </c>
      <c r="C5" s="57">
        <f>ABS(FINAL!E5-FINAL!D5)/FINAL!D5</f>
        <v>0.2608695652173913</v>
      </c>
      <c r="D5" s="57">
        <f>ABS(FINAL!G5-FINAL!D5)/FINAL!D5</f>
        <v>8.6956521739130432E-2</v>
      </c>
      <c r="E5" s="57">
        <f>ABS(FINAL!K5-FINAL!D5)/FINAL!D5</f>
        <v>2.8985507246376864E-2</v>
      </c>
      <c r="F5" s="58">
        <f>ABS(FINAL!O5-FINAL!D5)/FINAL!D5</f>
        <v>3.0434782608695622E-2</v>
      </c>
    </row>
    <row r="6" spans="1:6" x14ac:dyDescent="0.25">
      <c r="A6" s="55" t="str">
        <f>FINAL!B6</f>
        <v>cc3-4p</v>
      </c>
      <c r="B6" s="56">
        <f>FINAL!D6</f>
        <v>2349</v>
      </c>
      <c r="C6" s="57">
        <f>ABS(FINAL!E6-FINAL!D6)/FINAL!D6</f>
        <v>0.22094508301404853</v>
      </c>
      <c r="D6" s="57">
        <f>ABS(FINAL!G6-FINAL!D6)/FINAL!D6</f>
        <v>0.11678728536966092</v>
      </c>
      <c r="E6" s="57">
        <f>ABS(FINAL!K6-FINAL!D6)/FINAL!D6</f>
        <v>3.1190577550730899E-2</v>
      </c>
      <c r="F6" s="58">
        <f>ABS(FINAL!O6-FINAL!D6)/FINAL!D6</f>
        <v>3.4723996026677993E-2</v>
      </c>
    </row>
    <row r="7" spans="1:6" x14ac:dyDescent="0.25">
      <c r="A7" s="55" t="str">
        <f>FINAL!B7</f>
        <v>hc6p</v>
      </c>
      <c r="B7" s="56">
        <f>FINAL!D7</f>
        <v>4629</v>
      </c>
      <c r="C7" s="57">
        <f>ABS(FINAL!E7-FINAL!D7)/FINAL!D7</f>
        <v>0.16223806437675523</v>
      </c>
      <c r="D7" s="57">
        <f>ABS(FINAL!G7-FINAL!D7)/FINAL!D7</f>
        <v>5.651328580686981E-2</v>
      </c>
      <c r="E7" s="57">
        <f>ABS(FINAL!K7-FINAL!D7)/FINAL!D7</f>
        <v>3.1547490458702476E-2</v>
      </c>
      <c r="F7" s="58">
        <f>ABS(FINAL!O7-FINAL!D7)/FINAL!D7</f>
        <v>3.0460142579390798E-2</v>
      </c>
    </row>
    <row r="8" spans="1:6" x14ac:dyDescent="0.25">
      <c r="A8" s="55" t="str">
        <f>FINAL!B8</f>
        <v>cc10-2u</v>
      </c>
      <c r="B8" s="56">
        <f>FINAL!D8</f>
        <v>443</v>
      </c>
      <c r="C8" s="57">
        <f>ABS(FINAL!E8-FINAL!D8)/FINAL!D8</f>
        <v>1.580135440180587E-2</v>
      </c>
      <c r="D8" s="57">
        <f>ABS(FINAL!G8-FINAL!D8)/FINAL!D8</f>
        <v>7.0278404815650855E-2</v>
      </c>
      <c r="E8" s="57">
        <f>ABS(FINAL!K8-FINAL!D8)/FINAL!D8</f>
        <v>2.3777276147479369E-2</v>
      </c>
      <c r="F8" s="58">
        <f>ABS(FINAL!O8-FINAL!D8)/FINAL!D8</f>
        <v>8.5778781038374982E-3</v>
      </c>
    </row>
    <row r="9" spans="1:6" x14ac:dyDescent="0.25">
      <c r="A9" s="55" t="str">
        <f>FINAL!B9</f>
        <v>hc10u</v>
      </c>
      <c r="B9" s="56">
        <f>FINAL!D9</f>
        <v>803</v>
      </c>
      <c r="C9" s="57">
        <f>ABS(FINAL!E9-FINAL!D9)/FINAL!D9</f>
        <v>4.6077210460772101E-2</v>
      </c>
      <c r="D9" s="57">
        <f>ABS(FINAL!G9-FINAL!D9)/FINAL!D9</f>
        <v>2.283105022831055E-2</v>
      </c>
      <c r="E9" s="57">
        <f>ABS(FINAL!K9-FINAL!D9)/FINAL!D9</f>
        <v>1.0419261104192621E-2</v>
      </c>
      <c r="F9" s="58">
        <f>ABS(FINAL!O9-FINAL!D9)/FINAL!D9</f>
        <v>6.932337069323437E-3</v>
      </c>
    </row>
    <row r="10" spans="1:6" x14ac:dyDescent="0.25">
      <c r="A10" s="55" t="str">
        <f>FINAL!B10</f>
        <v>hc10p</v>
      </c>
      <c r="B10" s="56">
        <f>FINAL!D10</f>
        <v>81943</v>
      </c>
      <c r="C10" s="57">
        <f>ABS(FINAL!E10-FINAL!D10)/FINAL!D10</f>
        <v>2.3845844062336013E-2</v>
      </c>
      <c r="D10" s="57">
        <f>ABS(FINAL!G10-FINAL!D10)/FINAL!D10</f>
        <v>1.3032636507490992E-2</v>
      </c>
      <c r="E10" s="57">
        <f>ABS(FINAL!K10-FINAL!D10)/FINAL!D10</f>
        <v>7.7452212716970521E-3</v>
      </c>
      <c r="F10" s="58">
        <f>ABS(FINAL!O10-FINAL!D10)/FINAL!D10</f>
        <v>3.1725304988426085E-3</v>
      </c>
    </row>
    <row r="11" spans="1:6" x14ac:dyDescent="0.25">
      <c r="A11" s="55" t="str">
        <f>FINAL!B11</f>
        <v>hc12p</v>
      </c>
      <c r="B11" s="56">
        <f>FINAL!D11</f>
        <v>331212</v>
      </c>
      <c r="C11" s="57">
        <f>ABS(FINAL!E11-FINAL!D11)/FINAL!D11</f>
        <v>1.1297899834547058E-2</v>
      </c>
      <c r="D11" s="57">
        <f>ABS(FINAL!G11-FINAL!D11)/FINAL!D11</f>
        <v>6.3836253919945952E-3</v>
      </c>
      <c r="E11" s="57">
        <f>ABS(FINAL!K11-FINAL!D11)/FINAL!D11</f>
        <v>4.7333228667238419E-3</v>
      </c>
      <c r="F11" s="58">
        <f>ABS(FINAL!O11-FINAL!D11)/FINAL!D11</f>
        <v>2.3476403833999106E-3</v>
      </c>
    </row>
    <row r="12" spans="1:6" x14ac:dyDescent="0.25">
      <c r="A12" s="55" t="str">
        <f>FINAL!B12</f>
        <v>cc12-2p</v>
      </c>
      <c r="B12" s="56">
        <f>FINAL!D12</f>
        <v>166456</v>
      </c>
      <c r="C12" s="57">
        <f>ABS(FINAL!E12-FINAL!D12)/FINAL!D12</f>
        <v>3.3047772384293746E-2</v>
      </c>
      <c r="D12" s="57">
        <f>ABS(FINAL!G12-FINAL!D12)/FINAL!D12</f>
        <v>6.5677216001025301E-2</v>
      </c>
      <c r="E12" s="57">
        <f>ABS(FINAL!K12-FINAL!D12)/FINAL!D12</f>
        <v>1.2757125006007593E-2</v>
      </c>
      <c r="F12" s="58">
        <f>ABS(FINAL!O12-FINAL!D12)/FINAL!D12</f>
        <v>5.1102593678409389E-3</v>
      </c>
    </row>
    <row r="13" spans="1:6" x14ac:dyDescent="0.25">
      <c r="A13" s="59" t="str">
        <f>FINAL!B13</f>
        <v>cc12-2u</v>
      </c>
      <c r="B13" s="60">
        <f>FINAL!D13</f>
        <v>1579</v>
      </c>
      <c r="C13" s="61">
        <f>ABS(FINAL!E13-FINAL!D13)/FINAL!D13</f>
        <v>2.1532615579480684E-2</v>
      </c>
      <c r="D13" s="61">
        <f>ABS(FINAL!G13-FINAL!D13)/FINAL!D13</f>
        <v>8.4716065020054881E-2</v>
      </c>
      <c r="E13" s="61">
        <f>ABS(FINAL!K13-FINAL!D13)/FINAL!D13</f>
        <v>1.3046231792273533E-2</v>
      </c>
      <c r="F13" s="62">
        <f>ABS(FINAL!O13-FINAL!D13)/FINAL!D13</f>
        <v>4.7709520793751126E-3</v>
      </c>
    </row>
    <row r="15" spans="1:6" x14ac:dyDescent="0.25">
      <c r="A15" s="30" t="s">
        <v>48</v>
      </c>
      <c r="B15" s="30"/>
      <c r="C15" s="30"/>
      <c r="D15" s="30"/>
      <c r="E15" s="30"/>
    </row>
    <row r="16" spans="1:6" x14ac:dyDescent="0.25">
      <c r="A16" s="46" t="s">
        <v>34</v>
      </c>
      <c r="B16" s="30" t="s">
        <v>47</v>
      </c>
      <c r="C16" s="30"/>
      <c r="D16" s="30"/>
      <c r="E16" s="30"/>
    </row>
    <row r="17" spans="1:6" ht="45" x14ac:dyDescent="0.25">
      <c r="A17" s="46"/>
      <c r="B17" s="53" t="s">
        <v>2</v>
      </c>
      <c r="C17" s="53" t="s">
        <v>24</v>
      </c>
      <c r="D17" s="53" t="s">
        <v>31</v>
      </c>
      <c r="E17" s="54" t="s">
        <v>25</v>
      </c>
    </row>
    <row r="18" spans="1:6" x14ac:dyDescent="0.25">
      <c r="A18" s="1" t="str">
        <f>FINAL!B4</f>
        <v>cc6-2p</v>
      </c>
      <c r="B18" s="44">
        <f>FINAL!B18</f>
        <v>1.6000000000000005E-3</v>
      </c>
      <c r="C18" s="44">
        <f>FINAL!D18</f>
        <v>2.180000000000001E-2</v>
      </c>
      <c r="D18" s="44">
        <f>FINAL!F18</f>
        <v>0.61189999999999989</v>
      </c>
      <c r="E18" s="44">
        <f>FINAL!H18</f>
        <v>0.57723333333333349</v>
      </c>
    </row>
    <row r="19" spans="1:6" x14ac:dyDescent="0.25">
      <c r="A19" s="1" t="str">
        <f>FINAL!B5</f>
        <v>cc3-4u</v>
      </c>
      <c r="B19" s="44">
        <f>FINAL!B19</f>
        <v>1.2333333333333339E-3</v>
      </c>
      <c r="C19" s="44">
        <f>FINAL!D19</f>
        <v>2.5600000000000015E-2</v>
      </c>
      <c r="D19" s="44">
        <f>FINAL!F19</f>
        <v>0.77686666666666682</v>
      </c>
      <c r="E19" s="44">
        <f>FINAL!H19</f>
        <v>0.77549999999999986</v>
      </c>
    </row>
    <row r="20" spans="1:6" x14ac:dyDescent="0.25">
      <c r="A20" s="1" t="str">
        <f>FINAL!B6</f>
        <v>cc3-4p</v>
      </c>
      <c r="B20" s="44">
        <f>FINAL!B20</f>
        <v>1.1000000000000007E-3</v>
      </c>
      <c r="C20" s="44">
        <f>FINAL!D20</f>
        <v>2.5000000000000012E-2</v>
      </c>
      <c r="D20" s="44">
        <f>FINAL!F20</f>
        <v>0.77499999999999991</v>
      </c>
      <c r="E20" s="44">
        <f>FINAL!H20</f>
        <v>0.77846666666666653</v>
      </c>
    </row>
    <row r="21" spans="1:6" x14ac:dyDescent="0.25">
      <c r="A21" s="1" t="str">
        <f>FINAL!B7</f>
        <v>hc6p</v>
      </c>
      <c r="B21" s="44">
        <f>FINAL!B21</f>
        <v>8.0000000000000047E-4</v>
      </c>
      <c r="C21" s="44">
        <f>FINAL!D21</f>
        <v>1.9500000000000007E-2</v>
      </c>
      <c r="D21" s="44">
        <f>FINAL!F21</f>
        <v>0.69936666666666658</v>
      </c>
      <c r="E21" s="44">
        <f>FINAL!H21</f>
        <v>0.6197999999999998</v>
      </c>
    </row>
    <row r="22" spans="1:6" x14ac:dyDescent="0.25">
      <c r="A22" s="1" t="str">
        <f>FINAL!B8</f>
        <v>cc10-2u</v>
      </c>
      <c r="B22" s="44">
        <f>FINAL!B22</f>
        <v>0.37080000000000002</v>
      </c>
      <c r="C22" s="44">
        <f>FINAL!D22</f>
        <v>10.207233333333329</v>
      </c>
      <c r="D22" s="44">
        <f>FINAL!F22</f>
        <v>427.45543333333336</v>
      </c>
      <c r="E22" s="44">
        <f>FINAL!H22</f>
        <v>380.80620000000005</v>
      </c>
    </row>
    <row r="23" spans="1:6" x14ac:dyDescent="0.25">
      <c r="A23" s="1" t="str">
        <f>FINAL!B9</f>
        <v>hc10u</v>
      </c>
      <c r="B23" s="44">
        <f>FINAL!B23</f>
        <v>0.46473333333333328</v>
      </c>
      <c r="C23" s="44">
        <f>FINAL!D23</f>
        <v>13.8225</v>
      </c>
      <c r="D23" s="44">
        <f>FINAL!F23</f>
        <v>545.66750000000002</v>
      </c>
      <c r="E23" s="44">
        <f>FINAL!H23</f>
        <v>451.17823333333331</v>
      </c>
    </row>
    <row r="24" spans="1:6" x14ac:dyDescent="0.25">
      <c r="A24" s="1" t="str">
        <f>FINAL!B10</f>
        <v>hc10p</v>
      </c>
      <c r="B24" s="44">
        <f>FINAL!B24</f>
        <v>0.41436666666666672</v>
      </c>
      <c r="C24" s="44">
        <f>FINAL!D24</f>
        <v>14.739333333333333</v>
      </c>
      <c r="D24" s="44">
        <f>FINAL!F24</f>
        <v>716.63296666666668</v>
      </c>
      <c r="E24" s="44">
        <f>FINAL!H24</f>
        <v>584.90253333333351</v>
      </c>
    </row>
    <row r="25" spans="1:6" x14ac:dyDescent="0.25">
      <c r="A25" s="1" t="str">
        <f>FINAL!B11</f>
        <v>hc12p</v>
      </c>
      <c r="B25" s="44">
        <f>FINAL!B25</f>
        <v>16.715066666666669</v>
      </c>
      <c r="C25" s="44">
        <f>FINAL!D25</f>
        <v>535.19356666666658</v>
      </c>
      <c r="D25" s="44">
        <f>FINAL!F25</f>
        <v>19677.793333333339</v>
      </c>
      <c r="E25" s="44">
        <f>FINAL!H25</f>
        <v>17592.886666666665</v>
      </c>
    </row>
    <row r="26" spans="1:6" x14ac:dyDescent="0.25">
      <c r="A26" s="1" t="str">
        <f>FINAL!B12</f>
        <v>cc12-2p</v>
      </c>
      <c r="B26" s="44">
        <f>FINAL!B26</f>
        <v>8.2114333333333338</v>
      </c>
      <c r="C26" s="44">
        <f>FINAL!D26</f>
        <v>235.79073333333332</v>
      </c>
      <c r="D26" s="44">
        <f>FINAL!F26</f>
        <v>8773.9876666666642</v>
      </c>
      <c r="E26" s="44">
        <f>FINAL!H26</f>
        <v>7754.546666666668</v>
      </c>
    </row>
    <row r="27" spans="1:6" x14ac:dyDescent="0.25">
      <c r="A27" s="1" t="str">
        <f>FINAL!B13</f>
        <v>cc12-2u</v>
      </c>
      <c r="B27" s="44">
        <f>FINAL!B27</f>
        <v>8.2936000000000014</v>
      </c>
      <c r="C27" s="44">
        <f>FINAL!D27</f>
        <v>239.94046666666665</v>
      </c>
      <c r="D27" s="44">
        <f>FINAL!F27</f>
        <v>9236.9299999999967</v>
      </c>
      <c r="E27" s="44">
        <f>FINAL!H27</f>
        <v>8098.4296666666678</v>
      </c>
    </row>
    <row r="30" spans="1:6" x14ac:dyDescent="0.25">
      <c r="A30" s="47" t="s">
        <v>52</v>
      </c>
      <c r="B30" s="48"/>
      <c r="C30" s="48"/>
      <c r="D30" s="48"/>
      <c r="E30" s="48"/>
      <c r="F30" s="49"/>
    </row>
    <row r="31" spans="1:6" x14ac:dyDescent="0.25">
      <c r="A31" s="50" t="s">
        <v>34</v>
      </c>
      <c r="B31" s="51" t="s">
        <v>49</v>
      </c>
      <c r="C31" s="51" t="s">
        <v>51</v>
      </c>
      <c r="D31" s="51"/>
      <c r="E31" s="51"/>
      <c r="F31" s="52"/>
    </row>
    <row r="32" spans="1:6" ht="30" x14ac:dyDescent="0.25">
      <c r="A32" s="50"/>
      <c r="B32" s="51"/>
      <c r="C32" s="53" t="s">
        <v>2</v>
      </c>
      <c r="D32" s="53" t="s">
        <v>24</v>
      </c>
      <c r="E32" s="53" t="s">
        <v>31</v>
      </c>
      <c r="F32" s="54" t="s">
        <v>25</v>
      </c>
    </row>
    <row r="33" spans="1:6" x14ac:dyDescent="0.25">
      <c r="A33" s="55" t="str">
        <f>FINAL!B4</f>
        <v>cc6-2p</v>
      </c>
      <c r="B33" s="56">
        <f>FINAL!C4</f>
        <v>3171</v>
      </c>
      <c r="C33" s="57">
        <f>ABS(FINAL!E4-FINAL!C4)/FINAL!C4</f>
        <v>0.16997792494481237</v>
      </c>
      <c r="D33" s="57">
        <f>ABS(FINAL!G4-FINAL!C4)/FINAL!C4</f>
        <v>0.10167139703563548</v>
      </c>
      <c r="E33" s="57">
        <f>ABS(FINAL!K4-FINAL!C4)/FINAL!C4</f>
        <v>6.2304215284347715E-2</v>
      </c>
      <c r="F33" s="58">
        <f>ABS(FINAL!O4-FINAL!C4)/FINAL!C4</f>
        <v>5.1823820035740611E-2</v>
      </c>
    </row>
    <row r="34" spans="1:6" x14ac:dyDescent="0.25">
      <c r="A34" s="55" t="str">
        <f>FINAL!B5</f>
        <v>cc3-4u</v>
      </c>
      <c r="B34" s="56">
        <f>FINAL!C5</f>
        <v>23</v>
      </c>
      <c r="C34" s="57">
        <f>ABS(FINAL!E5-FINAL!C5)/FINAL!C5</f>
        <v>0.2608695652173913</v>
      </c>
      <c r="D34" s="57">
        <f>ABS(FINAL!G5-FINAL!C5)/FINAL!C5</f>
        <v>8.6956521739130432E-2</v>
      </c>
      <c r="E34" s="57">
        <f>ABS(FINAL!K5-FINAL!C5)/FINAL!C5</f>
        <v>2.8985507246376864E-2</v>
      </c>
      <c r="F34" s="58">
        <f>ABS(FINAL!O5-FINAL!C5)/FINAL!C5</f>
        <v>3.0434782608695622E-2</v>
      </c>
    </row>
    <row r="35" spans="1:6" x14ac:dyDescent="0.25">
      <c r="A35" s="55" t="str">
        <f>FINAL!B6</f>
        <v>cc3-4p</v>
      </c>
      <c r="B35" s="56">
        <f>FINAL!C6</f>
        <v>2338</v>
      </c>
      <c r="C35" s="57">
        <f>ABS(FINAL!E6-FINAL!C6)/FINAL!C6</f>
        <v>0.22668947818648416</v>
      </c>
      <c r="D35" s="57">
        <f>ABS(FINAL!G6-FINAL!C6)/FINAL!C6</f>
        <v>0.12204163102366701</v>
      </c>
      <c r="E35" s="57">
        <f>ABS(FINAL!K6-FINAL!C6)/FINAL!C6</f>
        <v>3.6042201311662483E-2</v>
      </c>
      <c r="F35" s="58">
        <f>ABS(FINAL!O6-FINAL!C6)/FINAL!C6</f>
        <v>3.9592244083262021E-2</v>
      </c>
    </row>
    <row r="36" spans="1:6" x14ac:dyDescent="0.25">
      <c r="A36" s="55" t="str">
        <f>FINAL!B7</f>
        <v>hc6p</v>
      </c>
      <c r="B36" s="56">
        <f>FINAL!C7</f>
        <v>4003</v>
      </c>
      <c r="C36" s="57">
        <f>ABS(FINAL!E7-FINAL!C7)/FINAL!C7</f>
        <v>0.34399200599550339</v>
      </c>
      <c r="D36" s="57">
        <f>ABS(FINAL!G7-FINAL!C7)/FINAL!C7</f>
        <v>0.22173369972520618</v>
      </c>
      <c r="E36" s="57">
        <f>ABS(FINAL!K7-FINAL!C7)/FINAL!C7</f>
        <v>0.19286368556915656</v>
      </c>
      <c r="F36" s="58">
        <f>ABS(FINAL!O7-FINAL!C7)/FINAL!C7</f>
        <v>0.19160629527854109</v>
      </c>
    </row>
    <row r="37" spans="1:6" x14ac:dyDescent="0.25">
      <c r="A37" s="55" t="str">
        <f>FINAL!B8</f>
        <v>cc10-2u</v>
      </c>
      <c r="B37" s="56">
        <f>FINAL!C8</f>
        <v>342</v>
      </c>
      <c r="C37" s="57">
        <f>ABS(FINAL!E8-FINAL!C8)/FINAL!C8</f>
        <v>0.31578947368421051</v>
      </c>
      <c r="D37" s="57">
        <f>ABS(FINAL!G8-FINAL!C8)/FINAL!C8</f>
        <v>0.38635477582846001</v>
      </c>
      <c r="E37" s="57">
        <f>ABS(FINAL!K8-FINAL!C8)/FINAL!C8</f>
        <v>0.32612085769980514</v>
      </c>
      <c r="F37" s="58">
        <f>ABS(FINAL!O8-FINAL!C8)/FINAL!C8</f>
        <v>0.30643274853801172</v>
      </c>
    </row>
    <row r="38" spans="1:6" x14ac:dyDescent="0.25">
      <c r="A38" s="55" t="str">
        <f>FINAL!B9</f>
        <v>hc10u</v>
      </c>
      <c r="B38" s="56">
        <f>FINAL!C9</f>
        <v>575</v>
      </c>
      <c r="C38" s="57">
        <f>ABS(FINAL!E9-FINAL!C9)/FINAL!C9</f>
        <v>0.46086956521739131</v>
      </c>
      <c r="D38" s="57">
        <f>ABS(FINAL!G9-FINAL!C9)/FINAL!C9</f>
        <v>0.42840579710144933</v>
      </c>
      <c r="E38" s="57">
        <f>ABS(FINAL!K9-FINAL!C9)/FINAL!C9</f>
        <v>0.41107246376811596</v>
      </c>
      <c r="F38" s="58">
        <f>ABS(FINAL!O9-FINAL!C9)/FINAL!C9</f>
        <v>0.40620289855072472</v>
      </c>
    </row>
    <row r="39" spans="1:6" x14ac:dyDescent="0.25">
      <c r="A39" s="55" t="str">
        <f>FINAL!B10</f>
        <v>hc10p</v>
      </c>
      <c r="B39" s="56">
        <f>FINAL!C10</f>
        <v>59797</v>
      </c>
      <c r="C39" s="57">
        <f>ABS(FINAL!E10-FINAL!C10)/FINAL!C10</f>
        <v>0.40303025235379702</v>
      </c>
      <c r="D39" s="57">
        <f>ABS(FINAL!G10-FINAL!C10)/FINAL!C10</f>
        <v>0.38821234064139226</v>
      </c>
      <c r="E39" s="57">
        <f>ABS(FINAL!K10-FINAL!C10)/FINAL!C10</f>
        <v>0.38096671516408298</v>
      </c>
      <c r="F39" s="58">
        <f>ABS(FINAL!O10-FINAL!C10)/FINAL!C10</f>
        <v>0.37470051451856545</v>
      </c>
    </row>
    <row r="40" spans="1:6" x14ac:dyDescent="0.25">
      <c r="A40" s="55" t="str">
        <f>FINAL!B11</f>
        <v>hc12p</v>
      </c>
      <c r="B40" s="56">
        <f>FINAL!C11</f>
        <v>236949</v>
      </c>
      <c r="C40" s="57">
        <f>ABS(FINAL!E11-FINAL!C11)/FINAL!C11</f>
        <v>0.4136122119105799</v>
      </c>
      <c r="D40" s="57">
        <f>ABS(FINAL!G11-FINAL!C11)/FINAL!C11</f>
        <v>0.4067429418707541</v>
      </c>
      <c r="E40" s="57">
        <f>ABS(FINAL!K11-FINAL!C11)/FINAL!C11</f>
        <v>0.40443611635133864</v>
      </c>
      <c r="F40" s="58">
        <f>ABS(FINAL!O11-FINAL!C11)/FINAL!C11</f>
        <v>0.40110136217779629</v>
      </c>
    </row>
    <row r="41" spans="1:6" x14ac:dyDescent="0.25">
      <c r="A41" s="55" t="str">
        <f>FINAL!B12</f>
        <v>cc12-2p</v>
      </c>
      <c r="B41" s="56">
        <f>FINAL!C12</f>
        <v>121106</v>
      </c>
      <c r="C41" s="57">
        <f>ABS(FINAL!E12-FINAL!C12)/FINAL!C12</f>
        <v>0.41988836226115966</v>
      </c>
      <c r="D41" s="57">
        <f>ABS(FINAL!G12-FINAL!C12)/FINAL!C12</f>
        <v>0.46473640171970559</v>
      </c>
      <c r="E41" s="57">
        <f>ABS(FINAL!K12-FINAL!C12)/FINAL!C12</f>
        <v>0.39199957062408136</v>
      </c>
      <c r="F41" s="58">
        <f>ABS(FINAL!O12-FINAL!C12)/FINAL!C12</f>
        <v>0.38148921881106906</v>
      </c>
    </row>
    <row r="42" spans="1:6" x14ac:dyDescent="0.25">
      <c r="A42" s="59" t="str">
        <f>FINAL!B13</f>
        <v>cc12-2u</v>
      </c>
      <c r="B42" s="60">
        <f>FINAL!C13</f>
        <v>1172</v>
      </c>
      <c r="C42" s="61">
        <f>ABS(FINAL!E13-FINAL!C13)/FINAL!C13</f>
        <v>0.37627986348122866</v>
      </c>
      <c r="D42" s="61">
        <f>ABS(FINAL!G13-FINAL!C13)/FINAL!C13</f>
        <v>0.46140500568828213</v>
      </c>
      <c r="E42" s="61">
        <f>ABS(FINAL!K13-FINAL!C13)/FINAL!C13</f>
        <v>0.36484641638225246</v>
      </c>
      <c r="F42" s="62">
        <f>ABS(FINAL!O13-FINAL!C13)/FINAL!C13</f>
        <v>0.35369738339021611</v>
      </c>
    </row>
  </sheetData>
  <mergeCells count="11">
    <mergeCell ref="A30:F30"/>
    <mergeCell ref="A31:A32"/>
    <mergeCell ref="B31:B32"/>
    <mergeCell ref="C31:F31"/>
    <mergeCell ref="A2:A3"/>
    <mergeCell ref="B2:B3"/>
    <mergeCell ref="C2:F2"/>
    <mergeCell ref="A1:F1"/>
    <mergeCell ref="A16:A17"/>
    <mergeCell ref="B16:E16"/>
    <mergeCell ref="A15:E15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4" width="9.28515625" bestFit="1" customWidth="1"/>
    <col min="5" max="5" width="9.5703125" bestFit="1" customWidth="1"/>
    <col min="6" max="6" width="9.28515625" bestFit="1" customWidth="1"/>
    <col min="7" max="8" width="9.5703125" bestFit="1" customWidth="1"/>
    <col min="9" max="9" width="9.28515625" bestFit="1" customWidth="1"/>
    <col min="10" max="10" width="11.5703125" bestFit="1" customWidth="1"/>
  </cols>
  <sheetData>
    <row r="1" spans="1:13" x14ac:dyDescent="0.25">
      <c r="A1" s="30" t="s">
        <v>9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334954</v>
      </c>
      <c r="C4">
        <v>14.393000000000001</v>
      </c>
      <c r="D4">
        <v>14393</v>
      </c>
      <c r="E4" s="8">
        <v>333839</v>
      </c>
      <c r="F4">
        <v>449.73599999999999</v>
      </c>
      <c r="G4">
        <v>449736</v>
      </c>
      <c r="H4" s="8">
        <v>332842</v>
      </c>
      <c r="I4">
        <v>19885.400000000001</v>
      </c>
      <c r="J4">
        <v>19885358</v>
      </c>
      <c r="K4" s="8">
        <v>331212</v>
      </c>
      <c r="L4">
        <v>16618.3</v>
      </c>
      <c r="M4">
        <v>16618299</v>
      </c>
    </row>
    <row r="5" spans="1:13" x14ac:dyDescent="0.25">
      <c r="A5">
        <v>7</v>
      </c>
      <c r="B5" s="8">
        <v>334954</v>
      </c>
      <c r="C5">
        <v>15.63</v>
      </c>
      <c r="D5">
        <v>15630</v>
      </c>
      <c r="E5" s="8">
        <v>333839</v>
      </c>
      <c r="F5">
        <v>560.20699999999999</v>
      </c>
      <c r="G5">
        <v>560207</v>
      </c>
      <c r="H5" s="8">
        <v>332998</v>
      </c>
      <c r="I5">
        <v>19620.8</v>
      </c>
      <c r="J5">
        <v>19620833</v>
      </c>
      <c r="K5" s="8">
        <v>332532</v>
      </c>
      <c r="L5">
        <v>19597.400000000001</v>
      </c>
      <c r="M5">
        <v>19597440</v>
      </c>
    </row>
    <row r="6" spans="1:13" x14ac:dyDescent="0.25">
      <c r="A6">
        <v>13</v>
      </c>
      <c r="B6" s="8">
        <v>334954</v>
      </c>
      <c r="C6">
        <v>23.518000000000001</v>
      </c>
      <c r="D6">
        <v>23518</v>
      </c>
      <c r="E6" s="8">
        <v>333070</v>
      </c>
      <c r="F6">
        <v>605.06700000000001</v>
      </c>
      <c r="G6">
        <v>605067</v>
      </c>
      <c r="H6" s="8">
        <v>332842</v>
      </c>
      <c r="I6">
        <v>19510.3</v>
      </c>
      <c r="J6">
        <v>19510308</v>
      </c>
      <c r="K6" s="8">
        <v>332414</v>
      </c>
      <c r="L6">
        <v>18280.400000000001</v>
      </c>
      <c r="M6">
        <v>18280395</v>
      </c>
    </row>
    <row r="7" spans="1:13" x14ac:dyDescent="0.25">
      <c r="A7">
        <v>19</v>
      </c>
      <c r="B7" s="8">
        <v>334954</v>
      </c>
      <c r="C7">
        <v>15.513</v>
      </c>
      <c r="D7">
        <v>15513</v>
      </c>
      <c r="E7" s="8">
        <v>333070</v>
      </c>
      <c r="F7">
        <v>562.28899999999999</v>
      </c>
      <c r="G7">
        <v>562289</v>
      </c>
      <c r="H7" s="8">
        <v>333043</v>
      </c>
      <c r="I7">
        <v>20201.2</v>
      </c>
      <c r="J7">
        <v>20201185</v>
      </c>
      <c r="K7" s="8">
        <v>332724</v>
      </c>
      <c r="L7">
        <v>17285.3</v>
      </c>
      <c r="M7">
        <v>17285307</v>
      </c>
    </row>
    <row r="8" spans="1:13" x14ac:dyDescent="0.25">
      <c r="A8">
        <v>25</v>
      </c>
      <c r="B8" s="8">
        <v>334954</v>
      </c>
      <c r="C8">
        <v>30.844000000000001</v>
      </c>
      <c r="D8">
        <v>30844</v>
      </c>
      <c r="E8" s="8">
        <v>333070</v>
      </c>
      <c r="F8">
        <v>469.39400000000001</v>
      </c>
      <c r="G8">
        <v>469394</v>
      </c>
      <c r="H8" s="8">
        <v>332842</v>
      </c>
      <c r="I8">
        <v>19307.599999999999</v>
      </c>
      <c r="J8">
        <v>19307574</v>
      </c>
      <c r="K8" s="8">
        <v>332141</v>
      </c>
      <c r="L8">
        <v>16265.7</v>
      </c>
      <c r="M8">
        <v>16265742</v>
      </c>
    </row>
    <row r="9" spans="1:13" x14ac:dyDescent="0.25">
      <c r="A9">
        <v>2</v>
      </c>
      <c r="B9" s="8">
        <v>334954</v>
      </c>
      <c r="C9">
        <v>14.656000000000001</v>
      </c>
      <c r="D9">
        <v>14656</v>
      </c>
      <c r="E9" s="8">
        <v>333839</v>
      </c>
      <c r="F9">
        <v>448.27699999999999</v>
      </c>
      <c r="G9">
        <v>448277</v>
      </c>
      <c r="H9" s="8">
        <v>332427</v>
      </c>
      <c r="I9">
        <v>19906.5</v>
      </c>
      <c r="J9">
        <v>19906549</v>
      </c>
      <c r="K9" s="8">
        <v>332427</v>
      </c>
      <c r="L9">
        <v>16625</v>
      </c>
      <c r="M9">
        <v>16624951</v>
      </c>
    </row>
    <row r="10" spans="1:13" x14ac:dyDescent="0.25">
      <c r="A10">
        <v>8</v>
      </c>
      <c r="B10" s="8">
        <v>334954</v>
      </c>
      <c r="C10">
        <v>15.26</v>
      </c>
      <c r="D10">
        <v>15260</v>
      </c>
      <c r="E10" s="8">
        <v>333839</v>
      </c>
      <c r="F10">
        <v>574.89</v>
      </c>
      <c r="G10">
        <v>574890</v>
      </c>
      <c r="H10" s="8">
        <v>333267</v>
      </c>
      <c r="I10">
        <v>19591.900000000001</v>
      </c>
      <c r="J10">
        <v>19591853</v>
      </c>
      <c r="K10" s="8">
        <v>332694</v>
      </c>
      <c r="L10">
        <v>19603.900000000001</v>
      </c>
      <c r="M10">
        <v>19603888</v>
      </c>
    </row>
    <row r="11" spans="1:13" x14ac:dyDescent="0.25">
      <c r="A11">
        <v>14</v>
      </c>
      <c r="B11" s="8">
        <v>334954</v>
      </c>
      <c r="C11">
        <v>16.407</v>
      </c>
      <c r="D11">
        <v>16407</v>
      </c>
      <c r="E11" s="8">
        <v>333070</v>
      </c>
      <c r="F11">
        <v>607.46900000000005</v>
      </c>
      <c r="G11">
        <v>607469</v>
      </c>
      <c r="H11" s="8">
        <v>332427</v>
      </c>
      <c r="I11">
        <v>19554.3</v>
      </c>
      <c r="J11">
        <v>19554276</v>
      </c>
      <c r="K11" s="8">
        <v>332390</v>
      </c>
      <c r="L11">
        <v>18222.599999999999</v>
      </c>
      <c r="M11">
        <v>18222640</v>
      </c>
    </row>
    <row r="12" spans="1:13" x14ac:dyDescent="0.25">
      <c r="A12">
        <v>20</v>
      </c>
      <c r="B12" s="8">
        <v>334954</v>
      </c>
      <c r="C12">
        <v>15.672000000000001</v>
      </c>
      <c r="D12">
        <v>15672</v>
      </c>
      <c r="E12" s="8">
        <v>333070</v>
      </c>
      <c r="F12">
        <v>563.80799999999999</v>
      </c>
      <c r="G12">
        <v>563808</v>
      </c>
      <c r="H12" s="8">
        <v>333267</v>
      </c>
      <c r="I12">
        <v>20142.5</v>
      </c>
      <c r="J12">
        <v>20142537</v>
      </c>
      <c r="K12" s="8">
        <v>332141</v>
      </c>
      <c r="L12">
        <v>17225</v>
      </c>
      <c r="M12">
        <v>17224950</v>
      </c>
    </row>
    <row r="13" spans="1:13" x14ac:dyDescent="0.25">
      <c r="A13">
        <v>26</v>
      </c>
      <c r="B13" s="8">
        <v>334954</v>
      </c>
      <c r="C13">
        <v>14.798</v>
      </c>
      <c r="D13">
        <v>14798</v>
      </c>
      <c r="E13" s="8">
        <v>333070</v>
      </c>
      <c r="F13">
        <v>504.65800000000002</v>
      </c>
      <c r="G13">
        <v>504658</v>
      </c>
      <c r="H13" s="8">
        <v>332427</v>
      </c>
      <c r="I13">
        <v>19266.400000000001</v>
      </c>
      <c r="J13">
        <v>19266382</v>
      </c>
      <c r="K13" s="8">
        <v>331829</v>
      </c>
      <c r="L13">
        <v>16286.8</v>
      </c>
      <c r="M13">
        <v>16286798</v>
      </c>
    </row>
    <row r="14" spans="1:13" x14ac:dyDescent="0.25">
      <c r="A14">
        <v>3</v>
      </c>
      <c r="B14" s="8">
        <v>334954</v>
      </c>
      <c r="C14">
        <v>14.504</v>
      </c>
      <c r="D14">
        <v>14504</v>
      </c>
      <c r="E14" s="8">
        <v>333839</v>
      </c>
      <c r="F14">
        <v>451.565</v>
      </c>
      <c r="G14">
        <v>451565</v>
      </c>
      <c r="H14" s="8">
        <v>332876</v>
      </c>
      <c r="I14">
        <v>19885.2</v>
      </c>
      <c r="J14">
        <v>19885249</v>
      </c>
      <c r="K14" s="8">
        <v>331487</v>
      </c>
      <c r="L14">
        <v>16600.099999999999</v>
      </c>
      <c r="M14">
        <v>16600126</v>
      </c>
    </row>
    <row r="15" spans="1:13" x14ac:dyDescent="0.25">
      <c r="A15">
        <v>9</v>
      </c>
      <c r="B15" s="8">
        <v>334954</v>
      </c>
      <c r="C15">
        <v>15.09</v>
      </c>
      <c r="D15">
        <v>15090</v>
      </c>
      <c r="E15" s="8">
        <v>333839</v>
      </c>
      <c r="F15">
        <v>560.08900000000006</v>
      </c>
      <c r="G15">
        <v>560089</v>
      </c>
      <c r="H15" s="8">
        <v>332367</v>
      </c>
      <c r="I15">
        <v>19621.2</v>
      </c>
      <c r="J15">
        <v>19621214</v>
      </c>
      <c r="K15" s="8">
        <v>332532</v>
      </c>
      <c r="L15">
        <v>19522.400000000001</v>
      </c>
      <c r="M15">
        <v>19522363</v>
      </c>
    </row>
    <row r="16" spans="1:13" x14ac:dyDescent="0.25">
      <c r="A16">
        <v>15</v>
      </c>
      <c r="B16" s="8">
        <v>334954</v>
      </c>
      <c r="C16">
        <v>20.907</v>
      </c>
      <c r="D16">
        <v>20907</v>
      </c>
      <c r="E16" s="8">
        <v>333070</v>
      </c>
      <c r="F16">
        <v>604.88800000000003</v>
      </c>
      <c r="G16">
        <v>604888</v>
      </c>
      <c r="H16" s="8">
        <v>332876</v>
      </c>
      <c r="I16">
        <v>19483.599999999999</v>
      </c>
      <c r="J16">
        <v>19483579</v>
      </c>
      <c r="K16" s="8">
        <v>331212</v>
      </c>
      <c r="L16">
        <v>18316.5</v>
      </c>
      <c r="M16">
        <v>18316502</v>
      </c>
    </row>
    <row r="17" spans="1:13" x14ac:dyDescent="0.25">
      <c r="A17">
        <v>21</v>
      </c>
      <c r="B17" s="8">
        <v>334954</v>
      </c>
      <c r="C17">
        <v>14.771000000000001</v>
      </c>
      <c r="D17">
        <v>14771</v>
      </c>
      <c r="E17" s="8">
        <v>333070</v>
      </c>
      <c r="F17">
        <v>564.245</v>
      </c>
      <c r="G17">
        <v>564245</v>
      </c>
      <c r="H17" s="8">
        <v>332367</v>
      </c>
      <c r="I17">
        <v>20139.5</v>
      </c>
      <c r="J17">
        <v>20139489</v>
      </c>
      <c r="K17" s="8">
        <v>331918</v>
      </c>
      <c r="L17">
        <v>17229.400000000001</v>
      </c>
      <c r="M17">
        <v>17229417</v>
      </c>
    </row>
    <row r="18" spans="1:13" x14ac:dyDescent="0.25">
      <c r="A18">
        <v>27</v>
      </c>
      <c r="B18" s="8">
        <v>334954</v>
      </c>
      <c r="C18">
        <v>13.760999999999999</v>
      </c>
      <c r="D18">
        <v>13761</v>
      </c>
      <c r="E18" s="8">
        <v>333070</v>
      </c>
      <c r="F18">
        <v>503.75099999999998</v>
      </c>
      <c r="G18">
        <v>503751</v>
      </c>
      <c r="H18" s="8">
        <v>333223</v>
      </c>
      <c r="I18">
        <v>19296.7</v>
      </c>
      <c r="J18">
        <v>19296689</v>
      </c>
      <c r="K18" s="8">
        <v>331829</v>
      </c>
      <c r="L18">
        <v>16242.2</v>
      </c>
      <c r="M18">
        <v>16242233</v>
      </c>
    </row>
    <row r="19" spans="1:13" x14ac:dyDescent="0.25">
      <c r="A19">
        <v>4</v>
      </c>
      <c r="B19" s="8">
        <v>334954</v>
      </c>
      <c r="C19">
        <v>14.602</v>
      </c>
      <c r="D19">
        <v>14602</v>
      </c>
      <c r="E19" s="8">
        <v>333839</v>
      </c>
      <c r="F19">
        <v>448.87</v>
      </c>
      <c r="G19">
        <v>448870</v>
      </c>
      <c r="H19" s="8">
        <v>332347</v>
      </c>
      <c r="I19">
        <v>19867.7</v>
      </c>
      <c r="J19">
        <v>19867669</v>
      </c>
      <c r="K19" s="8">
        <v>332333</v>
      </c>
      <c r="L19">
        <v>16624.3</v>
      </c>
      <c r="M19">
        <v>16624306</v>
      </c>
    </row>
    <row r="20" spans="1:13" x14ac:dyDescent="0.25">
      <c r="A20">
        <v>10</v>
      </c>
      <c r="B20" s="8">
        <v>334954</v>
      </c>
      <c r="C20">
        <v>15.5</v>
      </c>
      <c r="D20">
        <v>15500</v>
      </c>
      <c r="E20" s="8">
        <v>333839</v>
      </c>
      <c r="F20">
        <v>558.80200000000002</v>
      </c>
      <c r="G20">
        <v>558802</v>
      </c>
      <c r="H20" s="8">
        <v>332981</v>
      </c>
      <c r="I20">
        <v>19528.599999999999</v>
      </c>
      <c r="J20">
        <v>19528610</v>
      </c>
      <c r="K20" s="8">
        <v>331487</v>
      </c>
      <c r="L20">
        <v>19584</v>
      </c>
      <c r="M20">
        <v>19584045</v>
      </c>
    </row>
    <row r="21" spans="1:13" x14ac:dyDescent="0.25">
      <c r="A21">
        <v>16</v>
      </c>
      <c r="B21" s="8">
        <v>334954</v>
      </c>
      <c r="C21">
        <v>23.288</v>
      </c>
      <c r="D21">
        <v>23288</v>
      </c>
      <c r="E21" s="8">
        <v>333070</v>
      </c>
      <c r="F21">
        <v>597.80799999999999</v>
      </c>
      <c r="G21">
        <v>597808</v>
      </c>
      <c r="H21" s="8">
        <v>332652</v>
      </c>
      <c r="I21">
        <v>19586.7</v>
      </c>
      <c r="J21">
        <v>19586719</v>
      </c>
      <c r="K21" s="8">
        <v>331212</v>
      </c>
      <c r="L21">
        <v>18255.900000000001</v>
      </c>
      <c r="M21">
        <v>18255886</v>
      </c>
    </row>
    <row r="22" spans="1:13" x14ac:dyDescent="0.25">
      <c r="A22">
        <v>22</v>
      </c>
      <c r="B22" s="8">
        <v>334954</v>
      </c>
      <c r="C22">
        <v>15.545</v>
      </c>
      <c r="D22">
        <v>15545</v>
      </c>
      <c r="E22" s="8">
        <v>333070</v>
      </c>
      <c r="F22">
        <v>561.56500000000005</v>
      </c>
      <c r="G22">
        <v>561565</v>
      </c>
      <c r="H22" s="8">
        <v>332981</v>
      </c>
      <c r="I22">
        <v>20099.900000000001</v>
      </c>
      <c r="J22">
        <v>20099866</v>
      </c>
      <c r="K22" s="8">
        <v>331829</v>
      </c>
      <c r="L22">
        <v>17238.7</v>
      </c>
      <c r="M22">
        <v>17238675</v>
      </c>
    </row>
    <row r="23" spans="1:13" x14ac:dyDescent="0.25">
      <c r="A23">
        <v>28</v>
      </c>
      <c r="B23" s="8">
        <v>334954</v>
      </c>
      <c r="C23">
        <v>15.186</v>
      </c>
      <c r="D23">
        <v>15186</v>
      </c>
      <c r="E23" s="8">
        <v>333070</v>
      </c>
      <c r="F23">
        <v>503.62700000000001</v>
      </c>
      <c r="G23">
        <v>503627</v>
      </c>
      <c r="H23" s="8">
        <v>332652</v>
      </c>
      <c r="I23">
        <v>19287.599999999999</v>
      </c>
      <c r="J23">
        <v>19287589</v>
      </c>
      <c r="K23" s="8">
        <v>331829</v>
      </c>
      <c r="L23">
        <v>16230.9</v>
      </c>
      <c r="M23">
        <v>16230896</v>
      </c>
    </row>
    <row r="24" spans="1:13" x14ac:dyDescent="0.25">
      <c r="A24">
        <v>5</v>
      </c>
      <c r="B24" s="8">
        <v>334954</v>
      </c>
      <c r="C24">
        <v>13.526</v>
      </c>
      <c r="D24">
        <v>13526</v>
      </c>
      <c r="E24" s="8">
        <v>333839</v>
      </c>
      <c r="F24">
        <v>448.90499999999997</v>
      </c>
      <c r="G24">
        <v>448905</v>
      </c>
      <c r="H24" s="8">
        <v>332850</v>
      </c>
      <c r="I24">
        <v>19782.8</v>
      </c>
      <c r="J24">
        <v>19782840</v>
      </c>
      <c r="K24" s="8">
        <v>332367</v>
      </c>
      <c r="L24">
        <v>16604.3</v>
      </c>
      <c r="M24">
        <v>16604291</v>
      </c>
    </row>
    <row r="25" spans="1:13" x14ac:dyDescent="0.25">
      <c r="A25">
        <v>11</v>
      </c>
      <c r="B25" s="8">
        <v>334954</v>
      </c>
      <c r="C25">
        <v>15.144</v>
      </c>
      <c r="D25">
        <v>15144</v>
      </c>
      <c r="E25" s="8">
        <v>333070</v>
      </c>
      <c r="F25">
        <v>559.85400000000004</v>
      </c>
      <c r="G25">
        <v>559854</v>
      </c>
      <c r="H25" s="8">
        <v>333540</v>
      </c>
      <c r="I25">
        <v>19520</v>
      </c>
      <c r="J25">
        <v>19519956</v>
      </c>
      <c r="K25" s="8">
        <v>331918</v>
      </c>
      <c r="L25">
        <v>19624.3</v>
      </c>
      <c r="M25">
        <v>19624324</v>
      </c>
    </row>
    <row r="26" spans="1:13" x14ac:dyDescent="0.25">
      <c r="A26">
        <v>17</v>
      </c>
      <c r="B26" s="8">
        <v>334954</v>
      </c>
      <c r="C26">
        <v>21.399000000000001</v>
      </c>
      <c r="D26">
        <v>21399</v>
      </c>
      <c r="E26" s="8">
        <v>333070</v>
      </c>
      <c r="F26">
        <v>606.01199999999994</v>
      </c>
      <c r="G26">
        <v>606012</v>
      </c>
      <c r="H26" s="8">
        <v>332850</v>
      </c>
      <c r="I26">
        <v>19495.900000000001</v>
      </c>
      <c r="J26">
        <v>19495912</v>
      </c>
      <c r="K26" s="8">
        <v>331829</v>
      </c>
      <c r="L26">
        <v>18268.3</v>
      </c>
      <c r="M26">
        <v>18268286</v>
      </c>
    </row>
    <row r="27" spans="1:13" x14ac:dyDescent="0.25">
      <c r="A27">
        <v>23</v>
      </c>
      <c r="B27" s="8">
        <v>334954</v>
      </c>
      <c r="C27">
        <v>15.231999999999999</v>
      </c>
      <c r="D27">
        <v>15232</v>
      </c>
      <c r="E27" s="8">
        <v>333070</v>
      </c>
      <c r="F27">
        <v>559.577</v>
      </c>
      <c r="G27">
        <v>559577</v>
      </c>
      <c r="H27" s="8">
        <v>333540</v>
      </c>
      <c r="I27">
        <v>20192.7</v>
      </c>
      <c r="J27">
        <v>20192698</v>
      </c>
      <c r="K27" s="8">
        <v>332498</v>
      </c>
      <c r="L27">
        <v>17237.7</v>
      </c>
      <c r="M27">
        <v>17237652</v>
      </c>
    </row>
    <row r="28" spans="1:13" x14ac:dyDescent="0.25">
      <c r="A28">
        <v>29</v>
      </c>
      <c r="B28" s="8">
        <v>334954</v>
      </c>
      <c r="C28">
        <v>15.247</v>
      </c>
      <c r="D28">
        <v>15247</v>
      </c>
      <c r="E28" s="8">
        <v>333070</v>
      </c>
      <c r="F28">
        <v>503.64600000000002</v>
      </c>
      <c r="G28">
        <v>503646</v>
      </c>
      <c r="H28" s="8">
        <v>332850</v>
      </c>
      <c r="I28">
        <v>19200.5</v>
      </c>
      <c r="J28">
        <v>19200468</v>
      </c>
      <c r="K28" s="8">
        <v>331829</v>
      </c>
      <c r="L28">
        <v>16246.8</v>
      </c>
      <c r="M28">
        <v>16246793</v>
      </c>
    </row>
    <row r="29" spans="1:13" x14ac:dyDescent="0.25">
      <c r="A29">
        <v>6</v>
      </c>
      <c r="B29" s="8">
        <v>334954</v>
      </c>
      <c r="C29">
        <v>13.944000000000001</v>
      </c>
      <c r="D29">
        <v>13944</v>
      </c>
      <c r="E29" s="8">
        <v>333839</v>
      </c>
      <c r="F29">
        <v>448.03399999999999</v>
      </c>
      <c r="G29">
        <v>448034</v>
      </c>
      <c r="H29" s="8">
        <v>332426</v>
      </c>
      <c r="I29">
        <v>19898.3</v>
      </c>
      <c r="J29">
        <v>19898270</v>
      </c>
      <c r="K29" s="8">
        <v>332333</v>
      </c>
      <c r="L29">
        <v>16619.8</v>
      </c>
      <c r="M29">
        <v>16619752</v>
      </c>
    </row>
    <row r="30" spans="1:13" x14ac:dyDescent="0.25">
      <c r="A30">
        <v>12</v>
      </c>
      <c r="B30" s="8">
        <v>334954</v>
      </c>
      <c r="C30">
        <v>15.326000000000001</v>
      </c>
      <c r="D30">
        <v>15326</v>
      </c>
      <c r="E30" s="8">
        <v>333070</v>
      </c>
      <c r="F30">
        <v>557.14400000000001</v>
      </c>
      <c r="G30">
        <v>557144</v>
      </c>
      <c r="H30" s="8">
        <v>332390</v>
      </c>
      <c r="I30">
        <v>19514.8</v>
      </c>
      <c r="J30">
        <v>19514771</v>
      </c>
      <c r="K30" s="8">
        <v>331680</v>
      </c>
      <c r="L30">
        <v>19569.2</v>
      </c>
      <c r="M30">
        <v>19569231</v>
      </c>
    </row>
    <row r="31" spans="1:13" x14ac:dyDescent="0.25">
      <c r="A31">
        <v>18</v>
      </c>
      <c r="B31" s="8">
        <v>334954</v>
      </c>
      <c r="C31">
        <v>22.34</v>
      </c>
      <c r="D31">
        <v>22340</v>
      </c>
      <c r="E31" s="8">
        <v>333070</v>
      </c>
      <c r="F31">
        <v>604.11199999999997</v>
      </c>
      <c r="G31">
        <v>604112</v>
      </c>
      <c r="H31" s="8">
        <v>332426</v>
      </c>
      <c r="I31">
        <v>19572.5</v>
      </c>
      <c r="J31">
        <v>19572521</v>
      </c>
      <c r="K31" s="8">
        <v>331212</v>
      </c>
      <c r="L31">
        <v>18268.2</v>
      </c>
      <c r="M31">
        <v>18268211</v>
      </c>
    </row>
    <row r="32" spans="1:13" x14ac:dyDescent="0.25">
      <c r="A32">
        <v>24</v>
      </c>
      <c r="B32" s="8">
        <v>334954</v>
      </c>
      <c r="C32">
        <v>14.948</v>
      </c>
      <c r="D32">
        <v>14948</v>
      </c>
      <c r="E32" s="8">
        <v>333070</v>
      </c>
      <c r="F32">
        <v>563.16399999999999</v>
      </c>
      <c r="G32">
        <v>563164</v>
      </c>
      <c r="H32" s="8">
        <v>332390</v>
      </c>
      <c r="I32">
        <v>20070.400000000001</v>
      </c>
      <c r="J32">
        <v>20070393</v>
      </c>
      <c r="K32" s="8">
        <v>331931</v>
      </c>
      <c r="L32">
        <v>17229.5</v>
      </c>
      <c r="M32">
        <v>17229543</v>
      </c>
    </row>
    <row r="33" spans="1:13" x14ac:dyDescent="0.25">
      <c r="A33">
        <v>30</v>
      </c>
      <c r="B33" s="8">
        <v>334954</v>
      </c>
      <c r="C33">
        <v>14.500999999999999</v>
      </c>
      <c r="D33">
        <v>14501</v>
      </c>
      <c r="E33" s="8">
        <v>333070</v>
      </c>
      <c r="F33">
        <v>504.35399999999998</v>
      </c>
      <c r="G33">
        <v>504354</v>
      </c>
      <c r="H33" s="8">
        <v>332426</v>
      </c>
      <c r="I33">
        <v>19302.3</v>
      </c>
      <c r="J33">
        <v>19302344</v>
      </c>
      <c r="K33" s="8">
        <v>331918</v>
      </c>
      <c r="L33">
        <v>16263.7</v>
      </c>
      <c r="M33">
        <v>16263722</v>
      </c>
    </row>
    <row r="34" spans="1:13" x14ac:dyDescent="0.25">
      <c r="A34" s="5" t="s">
        <v>17</v>
      </c>
      <c r="B34" s="9">
        <f t="shared" ref="B34:L34" si="0">AVERAGE(B4:B33)</f>
        <v>334954</v>
      </c>
      <c r="C34" s="3">
        <f t="shared" si="0"/>
        <v>16.715066666666669</v>
      </c>
      <c r="D34" s="3">
        <f t="shared" si="0"/>
        <v>16715.066666666666</v>
      </c>
      <c r="E34" s="9">
        <f t="shared" si="0"/>
        <v>333326.33333333331</v>
      </c>
      <c r="F34" s="3">
        <f t="shared" si="0"/>
        <v>535.19356666666658</v>
      </c>
      <c r="G34" s="3">
        <f t="shared" si="0"/>
        <v>535193.56666666665</v>
      </c>
      <c r="H34" s="9">
        <f>AVERAGE(H4:H33)</f>
        <v>332779.73333333334</v>
      </c>
      <c r="I34" s="3">
        <f>AVERAGE(I4:I33)</f>
        <v>19677.793333333339</v>
      </c>
      <c r="J34" s="4">
        <f>AVERAGE(J4:J33)</f>
        <v>19677790.033333335</v>
      </c>
      <c r="K34" s="9">
        <f t="shared" si="0"/>
        <v>331989.56666666665</v>
      </c>
      <c r="L34" s="3">
        <f t="shared" si="0"/>
        <v>17592.886666666665</v>
      </c>
      <c r="M34" s="4">
        <f>AVERAGE(M4:M33)</f>
        <v>17592888.800000001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3.8462145886861481</v>
      </c>
      <c r="D35" s="3">
        <f t="shared" si="1"/>
        <v>3846.2145886861567</v>
      </c>
      <c r="E35" s="9">
        <f t="shared" si="1"/>
        <v>362.51007648830335</v>
      </c>
      <c r="F35" s="3">
        <f t="shared" si="1"/>
        <v>55.113725085307671</v>
      </c>
      <c r="G35" s="3">
        <f t="shared" si="1"/>
        <v>55113.725085307822</v>
      </c>
      <c r="H35" s="9">
        <f>_xlfn.STDEV.P(H4:H33)</f>
        <v>350.39567475767865</v>
      </c>
      <c r="I35" s="3">
        <f t="shared" ref="H35:J35" si="2">_xlfn.STDEV.P(I4:I33)</f>
        <v>301.56673549242089</v>
      </c>
      <c r="J35" s="4">
        <f t="shared" si="2"/>
        <v>301569.59611179674</v>
      </c>
      <c r="K35" s="9">
        <f t="shared" si="1"/>
        <v>448.38768072084918</v>
      </c>
      <c r="L35" s="3">
        <f t="shared" si="1"/>
        <v>1207.3742708134141</v>
      </c>
      <c r="M35" s="4">
        <f t="shared" si="1"/>
        <v>1207379.1526356416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0.23010465141346415</v>
      </c>
      <c r="D36" s="6">
        <f t="shared" si="3"/>
        <v>0.23010465141346473</v>
      </c>
      <c r="E36" s="10">
        <f t="shared" si="3"/>
        <v>1.0875530680793397E-3</v>
      </c>
      <c r="F36" s="6">
        <f t="shared" si="3"/>
        <v>0.102979050044587</v>
      </c>
      <c r="G36" s="6">
        <f t="shared" si="3"/>
        <v>0.10297905004458728</v>
      </c>
      <c r="H36" s="10">
        <f>H35/H34</f>
        <v>1.0529357399499447E-3</v>
      </c>
      <c r="I36" s="6">
        <f t="shared" ref="H36:J36" si="4">I35/I34</f>
        <v>1.5325231360245042E-2</v>
      </c>
      <c r="J36" s="7">
        <f t="shared" si="4"/>
        <v>1.5325379303313571E-2</v>
      </c>
      <c r="K36" s="10">
        <f t="shared" si="3"/>
        <v>1.3506077471737291E-3</v>
      </c>
      <c r="L36" s="6">
        <f t="shared" si="3"/>
        <v>6.8628548213240784E-2</v>
      </c>
      <c r="M36" s="7">
        <f t="shared" si="3"/>
        <v>6.8628817379647253E-2</v>
      </c>
    </row>
    <row r="37" spans="1:13" x14ac:dyDescent="0.25">
      <c r="A37" s="5" t="s">
        <v>20</v>
      </c>
      <c r="B37" s="11">
        <f>SMALL(B4:B33,1)</f>
        <v>334954</v>
      </c>
      <c r="C37" s="12">
        <f t="shared" ref="C37:M37" si="5">SMALL(C4:C33,1)</f>
        <v>13.526</v>
      </c>
      <c r="D37" s="12">
        <f t="shared" si="5"/>
        <v>13526</v>
      </c>
      <c r="E37" s="11">
        <f t="shared" si="5"/>
        <v>333070</v>
      </c>
      <c r="F37" s="12">
        <f t="shared" si="5"/>
        <v>448.03399999999999</v>
      </c>
      <c r="G37" s="12">
        <f t="shared" si="5"/>
        <v>448034</v>
      </c>
      <c r="H37" s="11">
        <f>SMALL(H4:H33,1)</f>
        <v>332347</v>
      </c>
      <c r="I37" s="12">
        <f t="shared" ref="H37:J37" si="6">SMALL(I4:I33,1)</f>
        <v>19200.5</v>
      </c>
      <c r="J37" s="12">
        <f t="shared" si="6"/>
        <v>19200468</v>
      </c>
      <c r="K37" s="11">
        <f t="shared" si="5"/>
        <v>331212</v>
      </c>
      <c r="L37" s="12">
        <f t="shared" si="5"/>
        <v>16230.9</v>
      </c>
      <c r="M37" s="12">
        <f t="shared" si="5"/>
        <v>16230896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08 - 236949.stp</v>
      </c>
      <c r="B43">
        <f>B34</f>
        <v>334954</v>
      </c>
      <c r="C43">
        <f>E34</f>
        <v>333326.33333333331</v>
      </c>
      <c r="D43">
        <f>E37</f>
        <v>333070</v>
      </c>
      <c r="E43" s="14">
        <f>E36</f>
        <v>1.0875530680793397E-3</v>
      </c>
      <c r="F43">
        <f>H34</f>
        <v>332779.73333333334</v>
      </c>
      <c r="G43">
        <f>H37</f>
        <v>332347</v>
      </c>
      <c r="H43" s="14">
        <f>H36</f>
        <v>1.0529357399499447E-3</v>
      </c>
      <c r="I43">
        <f>K34</f>
        <v>331989.56666666665</v>
      </c>
      <c r="J43">
        <f>K37</f>
        <v>331212</v>
      </c>
      <c r="K43" s="14">
        <f>K36</f>
        <v>1.3506077471737291E-3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08 - 236949.stp</v>
      </c>
      <c r="B48">
        <f>C34</f>
        <v>16.715066666666669</v>
      </c>
      <c r="C48" s="14">
        <f>C36</f>
        <v>0.23010465141346415</v>
      </c>
      <c r="D48">
        <f>F34</f>
        <v>535.19356666666658</v>
      </c>
      <c r="E48" s="14">
        <f>F36</f>
        <v>0.102979050044587</v>
      </c>
      <c r="F48">
        <f>I34</f>
        <v>19677.793333333339</v>
      </c>
      <c r="G48" s="14">
        <f>I36</f>
        <v>1.5325231360245042E-2</v>
      </c>
      <c r="H48">
        <f>L34</f>
        <v>17592.886666666665</v>
      </c>
      <c r="I48" s="14">
        <f>L36</f>
        <v>6.8628548213240784E-2</v>
      </c>
    </row>
  </sheetData>
  <mergeCells count="18">
    <mergeCell ref="A41:A42"/>
    <mergeCell ref="B41:B42"/>
    <mergeCell ref="C41:E41"/>
    <mergeCell ref="I41:K41"/>
    <mergeCell ref="A40:H40"/>
    <mergeCell ref="F41:H41"/>
    <mergeCell ref="K2:M2"/>
    <mergeCell ref="E2:G2"/>
    <mergeCell ref="B2:D2"/>
    <mergeCell ref="A2:A3"/>
    <mergeCell ref="A1:J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2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4" width="9.28515625" bestFit="1" customWidth="1"/>
    <col min="5" max="5" width="9.5703125" bestFit="1" customWidth="1"/>
    <col min="6" max="6" width="9.28515625" bestFit="1" customWidth="1"/>
    <col min="7" max="8" width="9.5703125" bestFit="1" customWidth="1"/>
    <col min="9" max="9" width="9.28515625" bestFit="1" customWidth="1"/>
    <col min="10" max="10" width="10.5703125" bestFit="1" customWidth="1"/>
  </cols>
  <sheetData>
    <row r="1" spans="1:13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171957</v>
      </c>
      <c r="C4">
        <v>7.4169999999999998</v>
      </c>
      <c r="D4">
        <v>7417</v>
      </c>
      <c r="E4" s="8">
        <v>177196</v>
      </c>
      <c r="F4">
        <v>228.83</v>
      </c>
      <c r="G4">
        <v>228830</v>
      </c>
      <c r="H4" s="8">
        <v>167573</v>
      </c>
      <c r="I4">
        <v>8665.16</v>
      </c>
      <c r="J4">
        <v>8665158</v>
      </c>
      <c r="K4" s="8">
        <v>167540</v>
      </c>
      <c r="L4">
        <v>7769.6</v>
      </c>
      <c r="M4">
        <v>7769600</v>
      </c>
    </row>
    <row r="5" spans="1:13" x14ac:dyDescent="0.25">
      <c r="A5">
        <v>7</v>
      </c>
      <c r="B5" s="8">
        <v>171957</v>
      </c>
      <c r="C5">
        <v>7.407</v>
      </c>
      <c r="D5">
        <v>7407</v>
      </c>
      <c r="E5" s="8">
        <v>177294</v>
      </c>
      <c r="F5">
        <v>261.35599999999999</v>
      </c>
      <c r="G5">
        <v>261356</v>
      </c>
      <c r="H5" s="8">
        <v>168370</v>
      </c>
      <c r="I5">
        <v>8596.52</v>
      </c>
      <c r="J5">
        <v>8596523</v>
      </c>
      <c r="K5" s="8">
        <v>166842</v>
      </c>
      <c r="L5">
        <v>7656.12</v>
      </c>
      <c r="M5">
        <v>7656119</v>
      </c>
    </row>
    <row r="6" spans="1:13" x14ac:dyDescent="0.25">
      <c r="A6">
        <v>13</v>
      </c>
      <c r="B6" s="8">
        <v>171957</v>
      </c>
      <c r="C6">
        <v>14.413</v>
      </c>
      <c r="D6">
        <v>14413</v>
      </c>
      <c r="E6" s="8">
        <v>177418</v>
      </c>
      <c r="F6">
        <v>268.93200000000002</v>
      </c>
      <c r="G6">
        <v>268932</v>
      </c>
      <c r="H6" s="8">
        <v>167999</v>
      </c>
      <c r="I6">
        <v>8841.02</v>
      </c>
      <c r="J6">
        <v>8841024</v>
      </c>
      <c r="K6" s="8">
        <v>167023</v>
      </c>
      <c r="L6">
        <v>7690.85</v>
      </c>
      <c r="M6">
        <v>7690853</v>
      </c>
    </row>
    <row r="7" spans="1:13" x14ac:dyDescent="0.25">
      <c r="A7">
        <v>19</v>
      </c>
      <c r="B7" s="8">
        <v>171957</v>
      </c>
      <c r="C7">
        <v>7.0439999999999996</v>
      </c>
      <c r="D7">
        <v>7044</v>
      </c>
      <c r="E7" s="8">
        <v>177418</v>
      </c>
      <c r="F7">
        <v>266.39499999999998</v>
      </c>
      <c r="G7">
        <v>266395</v>
      </c>
      <c r="H7" s="8">
        <v>168370</v>
      </c>
      <c r="I7">
        <v>8912.8700000000008</v>
      </c>
      <c r="J7">
        <v>8912868</v>
      </c>
      <c r="K7" s="8">
        <v>167023</v>
      </c>
      <c r="L7">
        <v>7577.54</v>
      </c>
      <c r="M7">
        <v>7577544</v>
      </c>
    </row>
    <row r="8" spans="1:13" x14ac:dyDescent="0.25">
      <c r="A8">
        <v>25</v>
      </c>
      <c r="B8" s="8">
        <v>171957</v>
      </c>
      <c r="C8">
        <v>6.6379999999999999</v>
      </c>
      <c r="D8">
        <v>6638</v>
      </c>
      <c r="E8" s="8">
        <v>177418</v>
      </c>
      <c r="F8">
        <v>199.24100000000001</v>
      </c>
      <c r="G8">
        <v>199241</v>
      </c>
      <c r="H8" s="8">
        <v>167999</v>
      </c>
      <c r="I8">
        <v>8962.5400000000009</v>
      </c>
      <c r="J8">
        <v>8962540</v>
      </c>
      <c r="K8" s="8">
        <v>167448</v>
      </c>
      <c r="L8">
        <v>8062.74</v>
      </c>
      <c r="M8">
        <v>8062740</v>
      </c>
    </row>
    <row r="9" spans="1:13" x14ac:dyDescent="0.25">
      <c r="A9">
        <v>2</v>
      </c>
      <c r="B9" s="8">
        <v>171957</v>
      </c>
      <c r="C9">
        <v>7.3230000000000004</v>
      </c>
      <c r="D9">
        <v>7323</v>
      </c>
      <c r="E9" s="8">
        <v>177196</v>
      </c>
      <c r="F9">
        <v>203.05699999999999</v>
      </c>
      <c r="G9">
        <v>203057</v>
      </c>
      <c r="H9" s="8">
        <v>170126</v>
      </c>
      <c r="I9">
        <v>8587.82</v>
      </c>
      <c r="J9">
        <v>8587823</v>
      </c>
      <c r="K9" s="8">
        <v>166842</v>
      </c>
      <c r="L9">
        <v>7754.77</v>
      </c>
      <c r="M9">
        <v>7754768</v>
      </c>
    </row>
    <row r="10" spans="1:13" x14ac:dyDescent="0.25">
      <c r="A10">
        <v>8</v>
      </c>
      <c r="B10" s="8">
        <v>171957</v>
      </c>
      <c r="C10">
        <v>7.0810000000000004</v>
      </c>
      <c r="D10">
        <v>7081</v>
      </c>
      <c r="E10" s="8">
        <v>177358</v>
      </c>
      <c r="F10">
        <v>243.01300000000001</v>
      </c>
      <c r="G10">
        <v>243013</v>
      </c>
      <c r="H10" s="8">
        <v>168417</v>
      </c>
      <c r="I10">
        <v>8637.39</v>
      </c>
      <c r="J10">
        <v>8637392</v>
      </c>
      <c r="K10" s="8">
        <v>166902</v>
      </c>
      <c r="L10">
        <v>7651.02</v>
      </c>
      <c r="M10">
        <v>7651018</v>
      </c>
    </row>
    <row r="11" spans="1:13" x14ac:dyDescent="0.25">
      <c r="A11">
        <v>14</v>
      </c>
      <c r="B11" s="8">
        <v>171957</v>
      </c>
      <c r="C11">
        <v>7.5620000000000003</v>
      </c>
      <c r="D11">
        <v>7562</v>
      </c>
      <c r="E11" s="8">
        <v>177418</v>
      </c>
      <c r="F11">
        <v>275.61900000000003</v>
      </c>
      <c r="G11">
        <v>275619</v>
      </c>
      <c r="H11" s="8">
        <v>170126</v>
      </c>
      <c r="I11">
        <v>8836.33</v>
      </c>
      <c r="J11">
        <v>8836325</v>
      </c>
      <c r="K11" s="8">
        <v>167695</v>
      </c>
      <c r="L11">
        <v>7749.56</v>
      </c>
      <c r="M11">
        <v>7749555</v>
      </c>
    </row>
    <row r="12" spans="1:13" x14ac:dyDescent="0.25">
      <c r="A12">
        <v>20</v>
      </c>
      <c r="B12" s="8">
        <v>171957</v>
      </c>
      <c r="C12">
        <v>6.5430000000000001</v>
      </c>
      <c r="D12">
        <v>6543</v>
      </c>
      <c r="E12" s="8">
        <v>177418</v>
      </c>
      <c r="F12">
        <v>240.072</v>
      </c>
      <c r="G12">
        <v>240072</v>
      </c>
      <c r="H12" s="8">
        <v>168417</v>
      </c>
      <c r="I12">
        <v>8903.09</v>
      </c>
      <c r="J12">
        <v>8903089</v>
      </c>
      <c r="K12" s="8">
        <v>167023</v>
      </c>
      <c r="L12">
        <v>7549.26</v>
      </c>
      <c r="M12">
        <v>7549256</v>
      </c>
    </row>
    <row r="13" spans="1:13" x14ac:dyDescent="0.25">
      <c r="A13">
        <v>26</v>
      </c>
      <c r="B13" s="8">
        <v>171957</v>
      </c>
      <c r="C13">
        <v>9.7409999999999997</v>
      </c>
      <c r="D13">
        <v>9741</v>
      </c>
      <c r="E13" s="8">
        <v>177418</v>
      </c>
      <c r="F13">
        <v>225.749</v>
      </c>
      <c r="G13">
        <v>225749</v>
      </c>
      <c r="H13" s="8">
        <v>170174</v>
      </c>
      <c r="I13">
        <v>8893.9500000000007</v>
      </c>
      <c r="J13">
        <v>8893951</v>
      </c>
      <c r="K13" s="8">
        <v>168241</v>
      </c>
      <c r="L13">
        <v>8056.72</v>
      </c>
      <c r="M13">
        <v>8056718</v>
      </c>
    </row>
    <row r="14" spans="1:13" x14ac:dyDescent="0.25">
      <c r="A14">
        <v>3</v>
      </c>
      <c r="B14" s="8">
        <v>171957</v>
      </c>
      <c r="C14">
        <v>7.383</v>
      </c>
      <c r="D14">
        <v>7383</v>
      </c>
      <c r="E14" s="8">
        <v>177196</v>
      </c>
      <c r="F14">
        <v>203.447</v>
      </c>
      <c r="G14">
        <v>203447</v>
      </c>
      <c r="H14" s="8">
        <v>169436</v>
      </c>
      <c r="I14">
        <v>8587.9699999999993</v>
      </c>
      <c r="J14">
        <v>8587973</v>
      </c>
      <c r="K14" s="8">
        <v>168063</v>
      </c>
      <c r="L14">
        <v>7774.79</v>
      </c>
      <c r="M14">
        <v>7774787</v>
      </c>
    </row>
    <row r="15" spans="1:13" x14ac:dyDescent="0.25">
      <c r="A15">
        <v>9</v>
      </c>
      <c r="B15" s="8">
        <v>171957</v>
      </c>
      <c r="C15">
        <v>6.96</v>
      </c>
      <c r="D15">
        <v>6960</v>
      </c>
      <c r="E15" s="8">
        <v>177358</v>
      </c>
      <c r="F15">
        <v>247.95</v>
      </c>
      <c r="G15">
        <v>247950</v>
      </c>
      <c r="H15" s="8">
        <v>169884</v>
      </c>
      <c r="I15">
        <v>8624.0499999999993</v>
      </c>
      <c r="J15">
        <v>8624052</v>
      </c>
      <c r="K15" s="8">
        <v>167036</v>
      </c>
      <c r="L15">
        <v>7659.14</v>
      </c>
      <c r="M15">
        <v>7659141</v>
      </c>
    </row>
    <row r="16" spans="1:13" x14ac:dyDescent="0.25">
      <c r="A16">
        <v>15</v>
      </c>
      <c r="B16" s="8">
        <v>171957</v>
      </c>
      <c r="C16">
        <v>7.5039999999999996</v>
      </c>
      <c r="D16">
        <v>7504</v>
      </c>
      <c r="E16" s="8">
        <v>177418</v>
      </c>
      <c r="F16">
        <v>244.10599999999999</v>
      </c>
      <c r="G16">
        <v>244106</v>
      </c>
      <c r="H16" s="8">
        <v>169436</v>
      </c>
      <c r="I16">
        <v>8813.92</v>
      </c>
      <c r="J16">
        <v>8813922</v>
      </c>
      <c r="K16" s="8">
        <v>167472</v>
      </c>
      <c r="L16">
        <v>7758.31</v>
      </c>
      <c r="M16">
        <v>7758315</v>
      </c>
    </row>
    <row r="17" spans="1:13" x14ac:dyDescent="0.25">
      <c r="A17">
        <v>21</v>
      </c>
      <c r="B17" s="8">
        <v>171957</v>
      </c>
      <c r="C17">
        <v>14.363</v>
      </c>
      <c r="D17">
        <v>14363</v>
      </c>
      <c r="E17" s="8">
        <v>177418</v>
      </c>
      <c r="F17">
        <v>207.97800000000001</v>
      </c>
      <c r="G17">
        <v>207978</v>
      </c>
      <c r="H17" s="8">
        <v>167813</v>
      </c>
      <c r="I17">
        <v>8945.36</v>
      </c>
      <c r="J17">
        <v>8945359</v>
      </c>
      <c r="K17" s="8">
        <v>167036</v>
      </c>
      <c r="L17">
        <v>7540.1</v>
      </c>
      <c r="M17">
        <v>7540103</v>
      </c>
    </row>
    <row r="18" spans="1:13" x14ac:dyDescent="0.25">
      <c r="A18">
        <v>27</v>
      </c>
      <c r="B18" s="8">
        <v>171957</v>
      </c>
      <c r="C18">
        <v>14.49</v>
      </c>
      <c r="D18">
        <v>14490</v>
      </c>
      <c r="E18" s="8">
        <v>177418</v>
      </c>
      <c r="F18">
        <v>223.626</v>
      </c>
      <c r="G18">
        <v>223626</v>
      </c>
      <c r="H18" s="8">
        <v>169436</v>
      </c>
      <c r="I18">
        <v>8881.64</v>
      </c>
      <c r="J18">
        <v>8881638</v>
      </c>
      <c r="K18" s="8">
        <v>167607</v>
      </c>
      <c r="L18">
        <v>8007.3</v>
      </c>
      <c r="M18">
        <v>8007304</v>
      </c>
    </row>
    <row r="19" spans="1:13" x14ac:dyDescent="0.25">
      <c r="A19">
        <v>4</v>
      </c>
      <c r="B19" s="8">
        <v>171957</v>
      </c>
      <c r="C19">
        <v>7.63</v>
      </c>
      <c r="D19">
        <v>7630</v>
      </c>
      <c r="E19" s="8">
        <v>177196</v>
      </c>
      <c r="F19">
        <v>202.489</v>
      </c>
      <c r="G19">
        <v>202489</v>
      </c>
      <c r="H19" s="8">
        <v>166902</v>
      </c>
      <c r="I19">
        <v>8612.49</v>
      </c>
      <c r="J19">
        <v>8612489</v>
      </c>
      <c r="K19" s="8">
        <v>167023</v>
      </c>
      <c r="L19">
        <v>7787.29</v>
      </c>
      <c r="M19">
        <v>7787292</v>
      </c>
    </row>
    <row r="20" spans="1:13" x14ac:dyDescent="0.25">
      <c r="A20">
        <v>10</v>
      </c>
      <c r="B20" s="8">
        <v>171957</v>
      </c>
      <c r="C20">
        <v>7.0979999999999999</v>
      </c>
      <c r="D20">
        <v>7098</v>
      </c>
      <c r="E20" s="8">
        <v>177358</v>
      </c>
      <c r="F20">
        <v>244.845</v>
      </c>
      <c r="G20">
        <v>244845</v>
      </c>
      <c r="H20" s="8">
        <v>169394</v>
      </c>
      <c r="I20">
        <v>8643.8700000000008</v>
      </c>
      <c r="J20">
        <v>8643872</v>
      </c>
      <c r="K20" s="8">
        <v>167036</v>
      </c>
      <c r="L20">
        <v>7664.64</v>
      </c>
      <c r="M20">
        <v>7664642</v>
      </c>
    </row>
    <row r="21" spans="1:13" x14ac:dyDescent="0.25">
      <c r="A21">
        <v>16</v>
      </c>
      <c r="B21" s="8">
        <v>171957</v>
      </c>
      <c r="C21">
        <v>7.3140000000000001</v>
      </c>
      <c r="D21">
        <v>7314</v>
      </c>
      <c r="E21" s="8">
        <v>177418</v>
      </c>
      <c r="F21">
        <v>262.50900000000001</v>
      </c>
      <c r="G21">
        <v>262509</v>
      </c>
      <c r="H21" s="8">
        <v>166902</v>
      </c>
      <c r="I21">
        <v>8789.66</v>
      </c>
      <c r="J21">
        <v>8789664</v>
      </c>
      <c r="K21" s="8">
        <v>167695</v>
      </c>
      <c r="L21">
        <v>7777.51</v>
      </c>
      <c r="M21">
        <v>7777510</v>
      </c>
    </row>
    <row r="22" spans="1:13" x14ac:dyDescent="0.25">
      <c r="A22">
        <v>22</v>
      </c>
      <c r="B22" s="8">
        <v>171957</v>
      </c>
      <c r="C22">
        <v>6.4740000000000002</v>
      </c>
      <c r="D22">
        <v>6474</v>
      </c>
      <c r="E22" s="8">
        <v>177418</v>
      </c>
      <c r="F22">
        <v>239.84399999999999</v>
      </c>
      <c r="G22">
        <v>239844</v>
      </c>
      <c r="H22" s="8">
        <v>169394</v>
      </c>
      <c r="I22">
        <v>8954.4</v>
      </c>
      <c r="J22">
        <v>8954404</v>
      </c>
      <c r="K22" s="8">
        <v>168201</v>
      </c>
      <c r="L22">
        <v>7543.01</v>
      </c>
      <c r="M22">
        <v>7543006</v>
      </c>
    </row>
    <row r="23" spans="1:13" x14ac:dyDescent="0.25">
      <c r="A23">
        <v>28</v>
      </c>
      <c r="B23" s="8">
        <v>171957</v>
      </c>
      <c r="C23">
        <v>6.9980000000000002</v>
      </c>
      <c r="D23">
        <v>6998</v>
      </c>
      <c r="E23" s="8">
        <v>177418</v>
      </c>
      <c r="F23">
        <v>227.96600000000001</v>
      </c>
      <c r="G23">
        <v>227966</v>
      </c>
      <c r="H23" s="8">
        <v>166902</v>
      </c>
      <c r="I23">
        <v>8886.43</v>
      </c>
      <c r="J23">
        <v>8886431</v>
      </c>
      <c r="K23" s="8">
        <v>166456</v>
      </c>
      <c r="L23">
        <v>8010.97</v>
      </c>
      <c r="M23">
        <v>8010972</v>
      </c>
    </row>
    <row r="24" spans="1:13" x14ac:dyDescent="0.25">
      <c r="A24">
        <v>5</v>
      </c>
      <c r="B24" s="8">
        <v>171957</v>
      </c>
      <c r="C24">
        <v>7.3650000000000002</v>
      </c>
      <c r="D24">
        <v>7365</v>
      </c>
      <c r="E24" s="8">
        <v>177196</v>
      </c>
      <c r="F24">
        <v>203.21100000000001</v>
      </c>
      <c r="G24">
        <v>203211</v>
      </c>
      <c r="H24" s="8">
        <v>167697</v>
      </c>
      <c r="I24">
        <v>8564.36</v>
      </c>
      <c r="J24">
        <v>8564357</v>
      </c>
      <c r="K24" s="8">
        <v>167338</v>
      </c>
      <c r="L24">
        <v>7760.64</v>
      </c>
      <c r="M24">
        <v>7760638</v>
      </c>
    </row>
    <row r="25" spans="1:13" x14ac:dyDescent="0.25">
      <c r="A25">
        <v>11</v>
      </c>
      <c r="B25" s="8">
        <v>171957</v>
      </c>
      <c r="C25">
        <v>7.2640000000000002</v>
      </c>
      <c r="D25">
        <v>7264</v>
      </c>
      <c r="E25" s="8">
        <v>177358</v>
      </c>
      <c r="F25">
        <v>242.08799999999999</v>
      </c>
      <c r="G25">
        <v>242088</v>
      </c>
      <c r="H25" s="8">
        <v>167946</v>
      </c>
      <c r="I25">
        <v>8657.57</v>
      </c>
      <c r="J25">
        <v>8657571</v>
      </c>
      <c r="K25" s="8">
        <v>167946</v>
      </c>
      <c r="L25">
        <v>7678.59</v>
      </c>
      <c r="M25">
        <v>7678590</v>
      </c>
    </row>
    <row r="26" spans="1:13" x14ac:dyDescent="0.25">
      <c r="A26">
        <v>17</v>
      </c>
      <c r="B26" s="8">
        <v>171957</v>
      </c>
      <c r="C26">
        <v>7.28</v>
      </c>
      <c r="D26">
        <v>7280</v>
      </c>
      <c r="E26" s="8">
        <v>177418</v>
      </c>
      <c r="F26">
        <v>271.55200000000002</v>
      </c>
      <c r="G26">
        <v>271552</v>
      </c>
      <c r="H26" s="8">
        <v>167697</v>
      </c>
      <c r="I26">
        <v>8808.65</v>
      </c>
      <c r="J26">
        <v>8808645</v>
      </c>
      <c r="K26" s="8">
        <v>167448</v>
      </c>
      <c r="L26">
        <v>7725.23</v>
      </c>
      <c r="M26">
        <v>7725225</v>
      </c>
    </row>
    <row r="27" spans="1:13" x14ac:dyDescent="0.25">
      <c r="A27">
        <v>23</v>
      </c>
      <c r="B27" s="8">
        <v>171957</v>
      </c>
      <c r="C27">
        <v>6.5190000000000001</v>
      </c>
      <c r="D27">
        <v>6519</v>
      </c>
      <c r="E27" s="8">
        <v>177418</v>
      </c>
      <c r="F27">
        <v>240.86199999999999</v>
      </c>
      <c r="G27">
        <v>240862</v>
      </c>
      <c r="H27" s="8">
        <v>167946</v>
      </c>
      <c r="I27">
        <v>8911.6299999999992</v>
      </c>
      <c r="J27">
        <v>8911633</v>
      </c>
      <c r="K27" s="8">
        <v>167338</v>
      </c>
      <c r="L27">
        <v>7552.91</v>
      </c>
      <c r="M27">
        <v>7552911</v>
      </c>
    </row>
    <row r="28" spans="1:13" x14ac:dyDescent="0.25">
      <c r="A28">
        <v>29</v>
      </c>
      <c r="B28" s="8">
        <v>171957</v>
      </c>
      <c r="C28">
        <v>6.9669999999999996</v>
      </c>
      <c r="D28">
        <v>6967</v>
      </c>
      <c r="E28" s="8">
        <v>177418</v>
      </c>
      <c r="F28">
        <v>229.62899999999999</v>
      </c>
      <c r="G28">
        <v>229629</v>
      </c>
      <c r="H28" s="8">
        <v>167697</v>
      </c>
      <c r="I28">
        <v>8894.89</v>
      </c>
      <c r="J28">
        <v>8894885</v>
      </c>
      <c r="K28" s="8">
        <v>167036</v>
      </c>
      <c r="L28">
        <v>8066.32</v>
      </c>
      <c r="M28">
        <v>8066318</v>
      </c>
    </row>
    <row r="29" spans="1:13" x14ac:dyDescent="0.25">
      <c r="A29">
        <v>6</v>
      </c>
      <c r="B29" s="8">
        <v>171957</v>
      </c>
      <c r="C29">
        <v>7.0709999999999997</v>
      </c>
      <c r="D29">
        <v>7071</v>
      </c>
      <c r="E29" s="8">
        <v>177294</v>
      </c>
      <c r="F29">
        <v>204.001</v>
      </c>
      <c r="G29">
        <v>204001</v>
      </c>
      <c r="H29" s="8">
        <v>169062</v>
      </c>
      <c r="I29">
        <v>8613.07</v>
      </c>
      <c r="J29">
        <v>8613065</v>
      </c>
      <c r="K29" s="8">
        <v>167540</v>
      </c>
      <c r="L29">
        <v>7804.8</v>
      </c>
      <c r="M29">
        <v>7804799</v>
      </c>
    </row>
    <row r="30" spans="1:13" x14ac:dyDescent="0.25">
      <c r="A30">
        <v>12</v>
      </c>
      <c r="B30" s="8">
        <v>171957</v>
      </c>
      <c r="C30">
        <v>7.65</v>
      </c>
      <c r="D30">
        <v>7650</v>
      </c>
      <c r="E30" s="8">
        <v>177418</v>
      </c>
      <c r="F30">
        <v>241.09299999999999</v>
      </c>
      <c r="G30">
        <v>241093</v>
      </c>
      <c r="H30" s="8">
        <v>169354</v>
      </c>
      <c r="I30">
        <v>8632.51</v>
      </c>
      <c r="J30">
        <v>8632513</v>
      </c>
      <c r="K30" s="8">
        <v>166842</v>
      </c>
      <c r="L30">
        <v>7666.06</v>
      </c>
      <c r="M30">
        <v>7666055</v>
      </c>
    </row>
    <row r="31" spans="1:13" x14ac:dyDescent="0.25">
      <c r="A31">
        <v>18</v>
      </c>
      <c r="B31" s="8">
        <v>171957</v>
      </c>
      <c r="C31">
        <v>7.3129999999999997</v>
      </c>
      <c r="D31">
        <v>7313</v>
      </c>
      <c r="E31" s="8">
        <v>177418</v>
      </c>
      <c r="F31">
        <v>271.78699999999998</v>
      </c>
      <c r="G31">
        <v>271787</v>
      </c>
      <c r="H31" s="8">
        <v>169062</v>
      </c>
      <c r="I31">
        <v>8776.74</v>
      </c>
      <c r="J31">
        <v>8776744</v>
      </c>
      <c r="K31" s="8">
        <v>166842</v>
      </c>
      <c r="L31">
        <v>7731.82</v>
      </c>
      <c r="M31">
        <v>7731825</v>
      </c>
    </row>
    <row r="32" spans="1:13" x14ac:dyDescent="0.25">
      <c r="A32">
        <v>24</v>
      </c>
      <c r="B32" s="8">
        <v>171957</v>
      </c>
      <c r="C32">
        <v>6.9269999999999996</v>
      </c>
      <c r="D32">
        <v>6927</v>
      </c>
      <c r="E32" s="8">
        <v>177418</v>
      </c>
      <c r="F32">
        <v>242.12299999999999</v>
      </c>
      <c r="G32">
        <v>242123</v>
      </c>
      <c r="H32" s="8">
        <v>169354</v>
      </c>
      <c r="I32">
        <v>8879.1299999999992</v>
      </c>
      <c r="J32">
        <v>8879134</v>
      </c>
      <c r="K32" s="8">
        <v>167472</v>
      </c>
      <c r="L32">
        <v>7564.76</v>
      </c>
      <c r="M32">
        <v>7564755</v>
      </c>
    </row>
    <row r="33" spans="1:13" x14ac:dyDescent="0.25">
      <c r="A33">
        <v>30</v>
      </c>
      <c r="B33" s="8">
        <v>171957</v>
      </c>
      <c r="C33">
        <v>14.603999999999999</v>
      </c>
      <c r="D33">
        <v>14604</v>
      </c>
      <c r="E33" s="8">
        <v>178127</v>
      </c>
      <c r="F33">
        <v>210.352</v>
      </c>
      <c r="G33">
        <v>210352</v>
      </c>
      <c r="H33" s="8">
        <v>168500</v>
      </c>
      <c r="I33">
        <v>8904.6</v>
      </c>
      <c r="J33">
        <v>8904601</v>
      </c>
      <c r="K33" s="8">
        <v>167193</v>
      </c>
      <c r="L33">
        <v>8044.03</v>
      </c>
      <c r="M33">
        <v>8044033</v>
      </c>
    </row>
    <row r="34" spans="1:13" x14ac:dyDescent="0.25">
      <c r="A34" s="5" t="s">
        <v>17</v>
      </c>
      <c r="B34" s="9">
        <f t="shared" ref="B34:L34" si="0">AVERAGE(B4:B33)</f>
        <v>171957</v>
      </c>
      <c r="C34" s="3">
        <f t="shared" si="0"/>
        <v>8.2114333333333338</v>
      </c>
      <c r="D34" s="3">
        <f t="shared" si="0"/>
        <v>8211.4333333333325</v>
      </c>
      <c r="E34" s="9">
        <f t="shared" si="0"/>
        <v>177388.36666666667</v>
      </c>
      <c r="F34" s="3">
        <f t="shared" si="0"/>
        <v>235.79073333333332</v>
      </c>
      <c r="G34" s="3">
        <f t="shared" si="0"/>
        <v>235790.73333333334</v>
      </c>
      <c r="H34" s="9">
        <f>AVERAGE(H4:H33)</f>
        <v>168579.5</v>
      </c>
      <c r="I34" s="3">
        <f>AVERAGE(I4:I33)</f>
        <v>8773.9876666666642</v>
      </c>
      <c r="J34" s="4">
        <f>AVERAGE(J4:J33)</f>
        <v>8773988.166666666</v>
      </c>
      <c r="K34" s="9">
        <f t="shared" si="0"/>
        <v>167306.63333333333</v>
      </c>
      <c r="L34" s="3">
        <f t="shared" si="0"/>
        <v>7754.546666666668</v>
      </c>
      <c r="M34" s="4">
        <f>AVERAGE(M4:M33)</f>
        <v>7754546.4000000004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2.5160154303095039</v>
      </c>
      <c r="D35" s="3">
        <f t="shared" si="1"/>
        <v>2516.0154303095114</v>
      </c>
      <c r="E35" s="9">
        <f t="shared" si="1"/>
        <v>159.99051708009307</v>
      </c>
      <c r="F35" s="3">
        <f t="shared" si="1"/>
        <v>23.476546937931243</v>
      </c>
      <c r="G35" s="3">
        <f t="shared" si="1"/>
        <v>23476.546937931242</v>
      </c>
      <c r="H35" s="9">
        <f>_xlfn.STDEV.P(H4:H33)</f>
        <v>969.92964521488193</v>
      </c>
      <c r="I35" s="3">
        <f t="shared" ref="H35:J35" si="2">_xlfn.STDEV.P(I4:I33)</f>
        <v>134.82251126779821</v>
      </c>
      <c r="J35" s="4">
        <f t="shared" si="2"/>
        <v>134822.32495252986</v>
      </c>
      <c r="K35" s="9">
        <f t="shared" si="1"/>
        <v>433.19568198319899</v>
      </c>
      <c r="L35" s="3">
        <f t="shared" si="1"/>
        <v>163.22569996446293</v>
      </c>
      <c r="M35" s="4">
        <f t="shared" si="1"/>
        <v>163226.21621308266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0.30640392830031749</v>
      </c>
      <c r="D36" s="6">
        <f t="shared" si="3"/>
        <v>0.30640392830031848</v>
      </c>
      <c r="E36" s="10">
        <f t="shared" si="3"/>
        <v>9.0192226292231336E-4</v>
      </c>
      <c r="F36" s="6">
        <f t="shared" si="3"/>
        <v>9.956518055670513E-2</v>
      </c>
      <c r="G36" s="6">
        <f t="shared" si="3"/>
        <v>9.9565180556705116E-2</v>
      </c>
      <c r="H36" s="10">
        <f>H35/H34</f>
        <v>5.7535444417315387E-3</v>
      </c>
      <c r="I36" s="6">
        <f t="shared" ref="H36:J36" si="4">I35/I34</f>
        <v>1.5366161475243877E-2</v>
      </c>
      <c r="J36" s="7">
        <f t="shared" si="4"/>
        <v>1.5366139364620357E-2</v>
      </c>
      <c r="K36" s="10">
        <f t="shared" si="3"/>
        <v>2.5892319590229379E-3</v>
      </c>
      <c r="L36" s="6">
        <f t="shared" si="3"/>
        <v>2.1049031875209068E-2</v>
      </c>
      <c r="M36" s="7">
        <f t="shared" si="3"/>
        <v>2.104909917272307E-2</v>
      </c>
    </row>
    <row r="37" spans="1:13" x14ac:dyDescent="0.25">
      <c r="A37" s="5" t="s">
        <v>20</v>
      </c>
      <c r="B37" s="11">
        <f>SMALL(B4:B33,1)</f>
        <v>171957</v>
      </c>
      <c r="C37" s="12">
        <f t="shared" ref="C37:M37" si="5">SMALL(C4:C33,1)</f>
        <v>6.4740000000000002</v>
      </c>
      <c r="D37" s="12">
        <f t="shared" si="5"/>
        <v>6474</v>
      </c>
      <c r="E37" s="11">
        <f t="shared" si="5"/>
        <v>177196</v>
      </c>
      <c r="F37" s="12">
        <f t="shared" si="5"/>
        <v>199.24100000000001</v>
      </c>
      <c r="G37" s="12">
        <f t="shared" si="5"/>
        <v>199241</v>
      </c>
      <c r="H37" s="11">
        <f>SMALL(H4:H33,1)</f>
        <v>166902</v>
      </c>
      <c r="I37" s="12">
        <f t="shared" ref="H37:J37" si="6">SMALL(I4:I33,1)</f>
        <v>8564.36</v>
      </c>
      <c r="J37" s="12">
        <f t="shared" si="6"/>
        <v>8564357</v>
      </c>
      <c r="K37" s="11">
        <f t="shared" si="5"/>
        <v>166456</v>
      </c>
      <c r="L37" s="12">
        <f t="shared" si="5"/>
        <v>7540.1</v>
      </c>
      <c r="M37" s="12">
        <f t="shared" si="5"/>
        <v>7540103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09 - 121106.stp</v>
      </c>
      <c r="B43">
        <f>B34</f>
        <v>171957</v>
      </c>
      <c r="C43">
        <f>E34</f>
        <v>177388.36666666667</v>
      </c>
      <c r="D43">
        <f>E37</f>
        <v>177196</v>
      </c>
      <c r="E43" s="14">
        <f>E36</f>
        <v>9.0192226292231336E-4</v>
      </c>
      <c r="F43">
        <f>H34</f>
        <v>168579.5</v>
      </c>
      <c r="G43">
        <f>H37</f>
        <v>166902</v>
      </c>
      <c r="H43" s="14">
        <f>H36</f>
        <v>5.7535444417315387E-3</v>
      </c>
      <c r="I43">
        <f>K34</f>
        <v>167306.63333333333</v>
      </c>
      <c r="J43">
        <f>K37</f>
        <v>166456</v>
      </c>
      <c r="K43" s="14">
        <f>K36</f>
        <v>2.5892319590229379E-3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09 - 121106.stp</v>
      </c>
      <c r="B48">
        <f>C34</f>
        <v>8.2114333333333338</v>
      </c>
      <c r="C48" s="14">
        <f>C36</f>
        <v>0.30640392830031749</v>
      </c>
      <c r="D48">
        <f>F34</f>
        <v>235.79073333333332</v>
      </c>
      <c r="E48" s="14">
        <f>F36</f>
        <v>9.956518055670513E-2</v>
      </c>
      <c r="F48">
        <f>I34</f>
        <v>8773.9876666666642</v>
      </c>
      <c r="G48" s="14">
        <f>I36</f>
        <v>1.5366161475243877E-2</v>
      </c>
      <c r="H48">
        <f>L34</f>
        <v>7754.546666666668</v>
      </c>
      <c r="I48" s="14">
        <f>L36</f>
        <v>2.1049031875209068E-2</v>
      </c>
    </row>
  </sheetData>
  <mergeCells count="18">
    <mergeCell ref="A41:A42"/>
    <mergeCell ref="B41:B42"/>
    <mergeCell ref="C41:E41"/>
    <mergeCell ref="I41:K41"/>
    <mergeCell ref="A40:H40"/>
    <mergeCell ref="F41:H41"/>
    <mergeCell ref="K2:M2"/>
    <mergeCell ref="E2:G2"/>
    <mergeCell ref="B2:D2"/>
    <mergeCell ref="A2:A3"/>
    <mergeCell ref="A1:J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9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6" width="9.28515625" bestFit="1" customWidth="1"/>
    <col min="7" max="7" width="9.5703125" bestFit="1" customWidth="1"/>
    <col min="8" max="9" width="9.28515625" bestFit="1" customWidth="1"/>
    <col min="10" max="10" width="10.5703125" bestFit="1" customWidth="1"/>
  </cols>
  <sheetData>
    <row r="1" spans="1:13" x14ac:dyDescent="0.25">
      <c r="A1" s="30" t="s">
        <v>16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1613</v>
      </c>
      <c r="C4">
        <v>13.954000000000001</v>
      </c>
      <c r="D4">
        <v>13954</v>
      </c>
      <c r="E4" s="8">
        <v>1709</v>
      </c>
      <c r="F4">
        <v>221.43799999999999</v>
      </c>
      <c r="G4">
        <v>221438</v>
      </c>
      <c r="H4" s="8">
        <v>1615</v>
      </c>
      <c r="I4">
        <v>9249.7901600000005</v>
      </c>
      <c r="J4">
        <v>9249797</v>
      </c>
      <c r="K4" s="8">
        <v>1586</v>
      </c>
      <c r="L4">
        <v>8087.53</v>
      </c>
      <c r="M4">
        <v>8087526</v>
      </c>
    </row>
    <row r="5" spans="1:13" x14ac:dyDescent="0.25">
      <c r="A5">
        <v>7</v>
      </c>
      <c r="B5" s="8">
        <v>1613</v>
      </c>
      <c r="C5">
        <v>14.037000000000001</v>
      </c>
      <c r="D5">
        <v>14037</v>
      </c>
      <c r="E5" s="8">
        <v>1714</v>
      </c>
      <c r="F5">
        <v>273.125</v>
      </c>
      <c r="G5">
        <v>273125</v>
      </c>
      <c r="H5" s="8">
        <v>1608</v>
      </c>
      <c r="I5">
        <v>9219.0948499999995</v>
      </c>
      <c r="J5">
        <v>9219100</v>
      </c>
      <c r="K5" s="8">
        <v>1593</v>
      </c>
      <c r="L5">
        <v>8114.76</v>
      </c>
      <c r="M5">
        <v>8114755</v>
      </c>
    </row>
    <row r="6" spans="1:13" x14ac:dyDescent="0.25">
      <c r="A6">
        <v>13</v>
      </c>
      <c r="B6" s="8">
        <v>1613</v>
      </c>
      <c r="C6">
        <v>6.4829999999999997</v>
      </c>
      <c r="D6">
        <v>6483</v>
      </c>
      <c r="E6" s="8">
        <v>1714</v>
      </c>
      <c r="F6">
        <v>205.33199999999999</v>
      </c>
      <c r="G6">
        <v>205332</v>
      </c>
      <c r="H6" s="8">
        <v>1611</v>
      </c>
      <c r="I6">
        <v>9233.5733209999999</v>
      </c>
      <c r="J6">
        <v>9233573</v>
      </c>
      <c r="K6" s="8">
        <v>1587</v>
      </c>
      <c r="L6">
        <v>8064.02</v>
      </c>
      <c r="M6">
        <v>8064018</v>
      </c>
    </row>
    <row r="7" spans="1:13" x14ac:dyDescent="0.25">
      <c r="A7">
        <v>19</v>
      </c>
      <c r="B7" s="8">
        <v>1613</v>
      </c>
      <c r="C7">
        <v>6.9560000000000004</v>
      </c>
      <c r="D7">
        <v>6956</v>
      </c>
      <c r="E7" s="8">
        <v>1714</v>
      </c>
      <c r="F7">
        <v>232.57400000000001</v>
      </c>
      <c r="G7">
        <v>232574</v>
      </c>
      <c r="H7" s="8">
        <v>1608</v>
      </c>
      <c r="I7">
        <v>9263.720926</v>
      </c>
      <c r="J7">
        <v>9263717</v>
      </c>
      <c r="K7" s="8">
        <v>1579</v>
      </c>
      <c r="L7">
        <v>8034.49</v>
      </c>
      <c r="M7">
        <v>8034491</v>
      </c>
    </row>
    <row r="8" spans="1:13" x14ac:dyDescent="0.25">
      <c r="A8">
        <v>25</v>
      </c>
      <c r="B8" s="8">
        <v>1613</v>
      </c>
      <c r="C8">
        <v>6.5209999999999999</v>
      </c>
      <c r="D8">
        <v>6521</v>
      </c>
      <c r="E8" s="8">
        <v>1713</v>
      </c>
      <c r="F8">
        <v>227.95500000000001</v>
      </c>
      <c r="G8">
        <v>227955</v>
      </c>
      <c r="H8" s="8">
        <v>1602</v>
      </c>
      <c r="I8">
        <v>9244.8799999999992</v>
      </c>
      <c r="J8">
        <v>9244875</v>
      </c>
      <c r="K8" s="8">
        <v>1579</v>
      </c>
      <c r="L8">
        <v>8184.71</v>
      </c>
      <c r="M8">
        <v>8184711</v>
      </c>
    </row>
    <row r="9" spans="1:13" x14ac:dyDescent="0.25">
      <c r="A9">
        <v>2</v>
      </c>
      <c r="B9" s="8">
        <v>1613</v>
      </c>
      <c r="C9">
        <v>6.4130000000000003</v>
      </c>
      <c r="D9">
        <v>6413</v>
      </c>
      <c r="E9" s="8">
        <v>1709</v>
      </c>
      <c r="F9">
        <v>248.285</v>
      </c>
      <c r="G9">
        <v>248285</v>
      </c>
      <c r="H9" s="8">
        <v>1595</v>
      </c>
      <c r="I9">
        <v>9247.9089120000008</v>
      </c>
      <c r="J9">
        <v>9247895</v>
      </c>
      <c r="K9" s="8">
        <v>1579</v>
      </c>
      <c r="L9">
        <v>8079.59</v>
      </c>
      <c r="M9">
        <v>8079588</v>
      </c>
    </row>
    <row r="10" spans="1:13" x14ac:dyDescent="0.25">
      <c r="A10">
        <v>8</v>
      </c>
      <c r="B10" s="8">
        <v>1613</v>
      </c>
      <c r="C10">
        <v>7.2359999999999998</v>
      </c>
      <c r="D10">
        <v>7236</v>
      </c>
      <c r="E10" s="8">
        <v>1714</v>
      </c>
      <c r="F10">
        <v>246.87799999999999</v>
      </c>
      <c r="G10">
        <v>246878</v>
      </c>
      <c r="H10" s="8">
        <v>1588</v>
      </c>
      <c r="I10">
        <v>9250.8379440000008</v>
      </c>
      <c r="J10">
        <v>9250836</v>
      </c>
      <c r="K10" s="8">
        <v>1593</v>
      </c>
      <c r="L10">
        <v>8123.59</v>
      </c>
      <c r="M10">
        <v>8123594</v>
      </c>
    </row>
    <row r="11" spans="1:13" x14ac:dyDescent="0.25">
      <c r="A11">
        <v>14</v>
      </c>
      <c r="B11" s="8">
        <v>1613</v>
      </c>
      <c r="C11">
        <v>7.25</v>
      </c>
      <c r="D11">
        <v>7250</v>
      </c>
      <c r="E11" s="8">
        <v>1714</v>
      </c>
      <c r="F11">
        <v>245.24700000000001</v>
      </c>
      <c r="G11">
        <v>245247</v>
      </c>
      <c r="H11" s="8">
        <v>1595</v>
      </c>
      <c r="I11">
        <v>9148.2503579999993</v>
      </c>
      <c r="J11">
        <v>9148238</v>
      </c>
      <c r="K11" s="8">
        <v>1592</v>
      </c>
      <c r="L11">
        <v>8115.57</v>
      </c>
      <c r="M11">
        <v>8115575</v>
      </c>
    </row>
    <row r="12" spans="1:13" x14ac:dyDescent="0.25">
      <c r="A12">
        <v>20</v>
      </c>
      <c r="B12" s="8">
        <v>1613</v>
      </c>
      <c r="C12">
        <v>7.06</v>
      </c>
      <c r="D12">
        <v>7060</v>
      </c>
      <c r="E12" s="8">
        <v>1714</v>
      </c>
      <c r="F12">
        <v>218.03700000000001</v>
      </c>
      <c r="G12">
        <v>218037</v>
      </c>
      <c r="H12" s="8">
        <v>1588</v>
      </c>
      <c r="I12">
        <v>9256.981769</v>
      </c>
      <c r="J12">
        <v>9256976</v>
      </c>
      <c r="K12" s="8">
        <v>1592</v>
      </c>
      <c r="L12">
        <v>8054.65</v>
      </c>
      <c r="M12">
        <v>8054653</v>
      </c>
    </row>
    <row r="13" spans="1:13" x14ac:dyDescent="0.25">
      <c r="A13">
        <v>26</v>
      </c>
      <c r="B13" s="8">
        <v>1613</v>
      </c>
      <c r="C13">
        <v>6.4969999999999999</v>
      </c>
      <c r="D13">
        <v>6497</v>
      </c>
      <c r="E13" s="8">
        <v>1713</v>
      </c>
      <c r="F13">
        <v>227.75399999999999</v>
      </c>
      <c r="G13">
        <v>227754</v>
      </c>
      <c r="H13" s="8">
        <v>1610</v>
      </c>
      <c r="I13">
        <v>9227.74</v>
      </c>
      <c r="J13">
        <v>9227743</v>
      </c>
      <c r="K13" s="8">
        <v>1579</v>
      </c>
      <c r="L13">
        <v>8179.77</v>
      </c>
      <c r="M13">
        <v>8179770</v>
      </c>
    </row>
    <row r="14" spans="1:13" x14ac:dyDescent="0.25">
      <c r="A14">
        <v>3</v>
      </c>
      <c r="B14" s="8">
        <v>1613</v>
      </c>
      <c r="C14">
        <v>7.2720000000000002</v>
      </c>
      <c r="D14">
        <v>7272</v>
      </c>
      <c r="E14" s="8">
        <v>1709</v>
      </c>
      <c r="F14">
        <v>276.51400000000001</v>
      </c>
      <c r="G14">
        <v>276514</v>
      </c>
      <c r="H14" s="8">
        <v>1592</v>
      </c>
      <c r="I14">
        <v>9177.1834870000002</v>
      </c>
      <c r="J14">
        <v>9177186</v>
      </c>
      <c r="K14" s="8">
        <v>1587</v>
      </c>
      <c r="L14">
        <v>8093.15</v>
      </c>
      <c r="M14">
        <v>8093151</v>
      </c>
    </row>
    <row r="15" spans="1:13" x14ac:dyDescent="0.25">
      <c r="A15">
        <v>9</v>
      </c>
      <c r="B15" s="8">
        <v>1613</v>
      </c>
      <c r="C15">
        <v>6.649</v>
      </c>
      <c r="D15">
        <v>6649</v>
      </c>
      <c r="E15" s="8">
        <v>1714</v>
      </c>
      <c r="F15">
        <v>250.03899999999999</v>
      </c>
      <c r="G15">
        <v>250039</v>
      </c>
      <c r="H15" s="8">
        <v>1598</v>
      </c>
      <c r="I15">
        <v>9277.2706789999993</v>
      </c>
      <c r="J15">
        <v>9277275</v>
      </c>
      <c r="K15" s="8">
        <v>1579</v>
      </c>
      <c r="L15">
        <v>8110.1</v>
      </c>
      <c r="M15">
        <v>8110098</v>
      </c>
    </row>
    <row r="16" spans="1:13" x14ac:dyDescent="0.25">
      <c r="A16">
        <v>15</v>
      </c>
      <c r="B16" s="8">
        <v>1613</v>
      </c>
      <c r="C16">
        <v>6.9240000000000004</v>
      </c>
      <c r="D16">
        <v>6924</v>
      </c>
      <c r="E16" s="8">
        <v>1714</v>
      </c>
      <c r="F16">
        <v>248.02600000000001</v>
      </c>
      <c r="G16">
        <v>248026</v>
      </c>
      <c r="H16" s="8">
        <v>1592</v>
      </c>
      <c r="I16">
        <v>9251.7428490000002</v>
      </c>
      <c r="J16">
        <v>9251739</v>
      </c>
      <c r="K16" s="8">
        <v>1596</v>
      </c>
      <c r="L16">
        <v>8037.99</v>
      </c>
      <c r="M16">
        <v>8037992</v>
      </c>
    </row>
    <row r="17" spans="1:13" x14ac:dyDescent="0.25">
      <c r="A17">
        <v>21</v>
      </c>
      <c r="B17" s="8">
        <v>1613</v>
      </c>
      <c r="C17">
        <v>7.1779999999999999</v>
      </c>
      <c r="D17">
        <v>7178</v>
      </c>
      <c r="E17" s="8">
        <v>1714</v>
      </c>
      <c r="F17">
        <v>240.071</v>
      </c>
      <c r="G17">
        <v>240071</v>
      </c>
      <c r="H17" s="8">
        <v>1598</v>
      </c>
      <c r="I17">
        <v>9231.3586859999996</v>
      </c>
      <c r="J17">
        <v>9231366</v>
      </c>
      <c r="K17" s="8">
        <v>1590</v>
      </c>
      <c r="L17">
        <v>7994.05</v>
      </c>
      <c r="M17">
        <v>7994052</v>
      </c>
    </row>
    <row r="18" spans="1:13" x14ac:dyDescent="0.25">
      <c r="A18">
        <v>27</v>
      </c>
      <c r="B18" s="8">
        <v>1613</v>
      </c>
      <c r="C18">
        <v>7.1310000000000002</v>
      </c>
      <c r="D18">
        <v>7131</v>
      </c>
      <c r="E18" s="8">
        <v>1713</v>
      </c>
      <c r="F18">
        <v>244.62700000000001</v>
      </c>
      <c r="G18">
        <v>244627</v>
      </c>
      <c r="H18" s="8">
        <v>1610</v>
      </c>
      <c r="I18">
        <v>9245.7099999999991</v>
      </c>
      <c r="J18">
        <v>9245710</v>
      </c>
      <c r="K18" s="8">
        <v>1579</v>
      </c>
      <c r="L18">
        <v>8226.31</v>
      </c>
      <c r="M18">
        <v>8226310</v>
      </c>
    </row>
    <row r="19" spans="1:13" x14ac:dyDescent="0.25">
      <c r="A19">
        <v>4</v>
      </c>
      <c r="B19" s="8">
        <v>1613</v>
      </c>
      <c r="C19">
        <v>13.897</v>
      </c>
      <c r="D19">
        <v>13897</v>
      </c>
      <c r="E19" s="8">
        <v>1709</v>
      </c>
      <c r="F19">
        <v>261.07400000000001</v>
      </c>
      <c r="G19">
        <v>261074</v>
      </c>
      <c r="H19" s="8">
        <v>1600</v>
      </c>
      <c r="I19">
        <v>9298.5121199999994</v>
      </c>
      <c r="J19">
        <v>9298510</v>
      </c>
      <c r="K19" s="8">
        <v>1592</v>
      </c>
      <c r="L19">
        <v>8072.21</v>
      </c>
      <c r="M19">
        <v>8072213</v>
      </c>
    </row>
    <row r="20" spans="1:13" x14ac:dyDescent="0.25">
      <c r="A20">
        <v>10</v>
      </c>
      <c r="B20" s="8">
        <v>1613</v>
      </c>
      <c r="C20">
        <v>7.0830000000000002</v>
      </c>
      <c r="D20">
        <v>7083</v>
      </c>
      <c r="E20" s="8">
        <v>1714</v>
      </c>
      <c r="F20">
        <v>247.172</v>
      </c>
      <c r="G20">
        <v>247172</v>
      </c>
      <c r="H20" s="8">
        <v>1605</v>
      </c>
      <c r="I20">
        <v>9195.7816540000003</v>
      </c>
      <c r="J20">
        <v>9195789</v>
      </c>
      <c r="K20" s="8">
        <v>1586</v>
      </c>
      <c r="L20">
        <v>8093.63</v>
      </c>
      <c r="M20">
        <v>8093629</v>
      </c>
    </row>
    <row r="21" spans="1:13" x14ac:dyDescent="0.25">
      <c r="A21">
        <v>16</v>
      </c>
      <c r="B21" s="8">
        <v>1613</v>
      </c>
      <c r="C21">
        <v>7.1020000000000003</v>
      </c>
      <c r="D21">
        <v>7102</v>
      </c>
      <c r="E21" s="8">
        <v>1714</v>
      </c>
      <c r="F21">
        <v>245.583</v>
      </c>
      <c r="G21">
        <v>245583</v>
      </c>
      <c r="H21" s="8">
        <v>1600</v>
      </c>
      <c r="I21">
        <v>9291.6062700000002</v>
      </c>
      <c r="J21">
        <v>9291603</v>
      </c>
      <c r="K21" s="8">
        <v>1579</v>
      </c>
      <c r="L21">
        <v>8135.7</v>
      </c>
      <c r="M21">
        <v>8135701</v>
      </c>
    </row>
    <row r="22" spans="1:13" x14ac:dyDescent="0.25">
      <c r="A22">
        <v>22</v>
      </c>
      <c r="B22" s="8">
        <v>1613</v>
      </c>
      <c r="C22">
        <v>6.4370000000000003</v>
      </c>
      <c r="D22">
        <v>6437</v>
      </c>
      <c r="E22" s="8">
        <v>1714</v>
      </c>
      <c r="F22">
        <v>200.375</v>
      </c>
      <c r="G22">
        <v>200375</v>
      </c>
      <c r="H22" s="8">
        <v>1605</v>
      </c>
      <c r="I22">
        <v>9233.0970550000002</v>
      </c>
      <c r="J22">
        <v>9233096</v>
      </c>
      <c r="K22" s="8">
        <v>1579</v>
      </c>
      <c r="L22">
        <v>8013.13</v>
      </c>
      <c r="M22">
        <v>8013129</v>
      </c>
    </row>
    <row r="23" spans="1:13" x14ac:dyDescent="0.25">
      <c r="A23">
        <v>28</v>
      </c>
      <c r="B23" s="8">
        <v>1613</v>
      </c>
      <c r="C23">
        <v>13.286</v>
      </c>
      <c r="D23">
        <v>13286</v>
      </c>
      <c r="E23" s="8">
        <v>1713</v>
      </c>
      <c r="F23">
        <v>266.399</v>
      </c>
      <c r="G23">
        <v>266399</v>
      </c>
      <c r="H23" s="8">
        <v>1601</v>
      </c>
      <c r="I23">
        <v>9236.82</v>
      </c>
      <c r="J23">
        <v>9236824</v>
      </c>
      <c r="K23" s="8">
        <v>1592</v>
      </c>
      <c r="L23">
        <v>8170.35</v>
      </c>
      <c r="M23">
        <v>8170347</v>
      </c>
    </row>
    <row r="24" spans="1:13" x14ac:dyDescent="0.25">
      <c r="A24">
        <v>5</v>
      </c>
      <c r="B24" s="8">
        <v>1613</v>
      </c>
      <c r="C24">
        <v>6.4269999999999996</v>
      </c>
      <c r="D24">
        <v>6427</v>
      </c>
      <c r="E24" s="8">
        <v>1709</v>
      </c>
      <c r="F24">
        <v>252.79</v>
      </c>
      <c r="G24">
        <v>252790</v>
      </c>
      <c r="H24" s="8">
        <v>1603</v>
      </c>
      <c r="I24">
        <v>9145.3927660000008</v>
      </c>
      <c r="J24">
        <v>9145398</v>
      </c>
      <c r="K24" s="8">
        <v>1592</v>
      </c>
      <c r="L24">
        <v>8079.19</v>
      </c>
      <c r="M24">
        <v>8079186</v>
      </c>
    </row>
    <row r="25" spans="1:13" x14ac:dyDescent="0.25">
      <c r="A25">
        <v>11</v>
      </c>
      <c r="B25" s="8">
        <v>1613</v>
      </c>
      <c r="C25">
        <v>7.1040000000000001</v>
      </c>
      <c r="D25">
        <v>7104</v>
      </c>
      <c r="E25" s="8">
        <v>1714</v>
      </c>
      <c r="F25">
        <v>246.589</v>
      </c>
      <c r="G25">
        <v>246589</v>
      </c>
      <c r="H25" s="8">
        <v>1602</v>
      </c>
      <c r="I25">
        <v>9208.6408219999994</v>
      </c>
      <c r="J25">
        <v>9208632</v>
      </c>
      <c r="K25" s="8">
        <v>1590</v>
      </c>
      <c r="L25">
        <v>8116.42</v>
      </c>
      <c r="M25">
        <v>8116419</v>
      </c>
    </row>
    <row r="26" spans="1:13" x14ac:dyDescent="0.25">
      <c r="A26">
        <v>17</v>
      </c>
      <c r="B26" s="8">
        <v>1613</v>
      </c>
      <c r="C26">
        <v>7.4550000000000001</v>
      </c>
      <c r="D26">
        <v>7455</v>
      </c>
      <c r="E26" s="8">
        <v>1714</v>
      </c>
      <c r="F26">
        <v>245.33699999999999</v>
      </c>
      <c r="G26">
        <v>245337</v>
      </c>
      <c r="H26" s="8">
        <v>1603</v>
      </c>
      <c r="I26">
        <v>9242.5509249999996</v>
      </c>
      <c r="J26">
        <v>9242559</v>
      </c>
      <c r="K26" s="8">
        <v>1592</v>
      </c>
      <c r="L26">
        <v>8108.49</v>
      </c>
      <c r="M26">
        <v>8108489</v>
      </c>
    </row>
    <row r="27" spans="1:13" x14ac:dyDescent="0.25">
      <c r="A27">
        <v>23</v>
      </c>
      <c r="B27" s="8">
        <v>1613</v>
      </c>
      <c r="C27">
        <v>6.87</v>
      </c>
      <c r="D27">
        <v>6870</v>
      </c>
      <c r="E27" s="8">
        <v>1714</v>
      </c>
      <c r="F27">
        <v>203.054</v>
      </c>
      <c r="G27">
        <v>203054</v>
      </c>
      <c r="H27" s="8">
        <v>1602</v>
      </c>
      <c r="I27">
        <v>9229.1678649999994</v>
      </c>
      <c r="J27">
        <v>9229174</v>
      </c>
      <c r="K27" s="8">
        <v>1587</v>
      </c>
      <c r="L27">
        <v>8029.15</v>
      </c>
      <c r="M27">
        <v>8029153</v>
      </c>
    </row>
    <row r="28" spans="1:13" x14ac:dyDescent="0.25">
      <c r="A28">
        <v>29</v>
      </c>
      <c r="B28" s="8">
        <v>1613</v>
      </c>
      <c r="C28">
        <v>14.132</v>
      </c>
      <c r="D28">
        <v>14132</v>
      </c>
      <c r="E28" s="8">
        <v>1713</v>
      </c>
      <c r="F28">
        <v>238.04499999999999</v>
      </c>
      <c r="G28">
        <v>238045</v>
      </c>
      <c r="H28" s="8">
        <v>1579</v>
      </c>
      <c r="I28">
        <v>9226.11</v>
      </c>
      <c r="J28">
        <v>9226111</v>
      </c>
      <c r="K28" s="8">
        <v>1579</v>
      </c>
      <c r="L28">
        <v>8169.46</v>
      </c>
      <c r="M28">
        <v>8169463</v>
      </c>
    </row>
    <row r="29" spans="1:13" x14ac:dyDescent="0.25">
      <c r="A29">
        <v>6</v>
      </c>
      <c r="B29" s="8">
        <v>1613</v>
      </c>
      <c r="C29">
        <v>6.5810000000000004</v>
      </c>
      <c r="D29">
        <v>6581</v>
      </c>
      <c r="E29" s="8">
        <v>1709</v>
      </c>
      <c r="F29">
        <v>252.46100000000001</v>
      </c>
      <c r="G29">
        <v>252461</v>
      </c>
      <c r="H29" s="8">
        <v>1597</v>
      </c>
      <c r="I29">
        <v>9283.5573829999994</v>
      </c>
      <c r="J29">
        <v>9283547</v>
      </c>
      <c r="K29" s="8">
        <v>1590</v>
      </c>
      <c r="L29">
        <v>8057.72</v>
      </c>
      <c r="M29">
        <v>8057715</v>
      </c>
    </row>
    <row r="30" spans="1:13" x14ac:dyDescent="0.25">
      <c r="A30">
        <v>12</v>
      </c>
      <c r="B30" s="8">
        <v>1613</v>
      </c>
      <c r="C30">
        <v>7.1669999999999998</v>
      </c>
      <c r="D30">
        <v>7167</v>
      </c>
      <c r="E30" s="8">
        <v>1714</v>
      </c>
      <c r="F30">
        <v>247.65700000000001</v>
      </c>
      <c r="G30">
        <v>247657</v>
      </c>
      <c r="H30" s="8">
        <v>1597</v>
      </c>
      <c r="I30">
        <v>9252.123861</v>
      </c>
      <c r="J30">
        <v>9252122</v>
      </c>
      <c r="K30" s="8">
        <v>1585</v>
      </c>
      <c r="L30">
        <v>8120.83</v>
      </c>
      <c r="M30">
        <v>8120830</v>
      </c>
    </row>
    <row r="31" spans="1:13" x14ac:dyDescent="0.25">
      <c r="A31">
        <v>18</v>
      </c>
      <c r="B31" s="8">
        <v>1613</v>
      </c>
      <c r="C31">
        <v>7.0720000000000001</v>
      </c>
      <c r="D31">
        <v>7072</v>
      </c>
      <c r="E31" s="8">
        <v>1714</v>
      </c>
      <c r="F31">
        <v>242.88900000000001</v>
      </c>
      <c r="G31">
        <v>242889</v>
      </c>
      <c r="H31" s="8">
        <v>1597</v>
      </c>
      <c r="I31">
        <v>9273.5081819999996</v>
      </c>
      <c r="J31">
        <v>9273515</v>
      </c>
      <c r="K31" s="8">
        <v>1599</v>
      </c>
      <c r="L31">
        <v>8087.16</v>
      </c>
      <c r="M31">
        <v>8087162</v>
      </c>
    </row>
    <row r="32" spans="1:13" x14ac:dyDescent="0.25">
      <c r="A32">
        <v>24</v>
      </c>
      <c r="B32" s="8">
        <v>1613</v>
      </c>
      <c r="C32">
        <v>6.4859999999999998</v>
      </c>
      <c r="D32">
        <v>6486</v>
      </c>
      <c r="E32" s="8">
        <v>1713</v>
      </c>
      <c r="F32">
        <v>197.57499999999999</v>
      </c>
      <c r="G32">
        <v>197575</v>
      </c>
      <c r="H32" s="8">
        <v>1597</v>
      </c>
      <c r="I32">
        <v>9224.6671559999995</v>
      </c>
      <c r="J32">
        <v>9224670</v>
      </c>
      <c r="K32" s="8">
        <v>1585</v>
      </c>
      <c r="L32">
        <v>8062.07</v>
      </c>
      <c r="M32">
        <v>8062066</v>
      </c>
    </row>
    <row r="33" spans="1:13" x14ac:dyDescent="0.25">
      <c r="A33">
        <v>30</v>
      </c>
      <c r="B33" s="8">
        <v>1613</v>
      </c>
      <c r="C33">
        <v>14.148</v>
      </c>
      <c r="D33">
        <v>14148</v>
      </c>
      <c r="E33" s="8">
        <v>1713</v>
      </c>
      <c r="F33">
        <v>245.31200000000001</v>
      </c>
      <c r="G33">
        <v>245312</v>
      </c>
      <c r="H33" s="8">
        <v>1590</v>
      </c>
      <c r="I33">
        <v>9240.32</v>
      </c>
      <c r="J33">
        <v>9240318</v>
      </c>
      <c r="K33" s="8">
        <v>1579</v>
      </c>
      <c r="L33">
        <v>8137.1</v>
      </c>
      <c r="M33">
        <v>8137101</v>
      </c>
    </row>
    <row r="34" spans="1:13" x14ac:dyDescent="0.25">
      <c r="A34" s="5" t="s">
        <v>17</v>
      </c>
      <c r="B34" s="9">
        <f t="shared" ref="B34:L34" si="0">AVERAGE(B4:B33)</f>
        <v>1613</v>
      </c>
      <c r="C34" s="3">
        <f t="shared" si="0"/>
        <v>8.2936000000000014</v>
      </c>
      <c r="D34" s="3">
        <f t="shared" si="0"/>
        <v>8293.6</v>
      </c>
      <c r="E34" s="9">
        <f t="shared" si="0"/>
        <v>1712.7666666666667</v>
      </c>
      <c r="F34" s="3">
        <f t="shared" si="0"/>
        <v>239.94046666666665</v>
      </c>
      <c r="G34" s="3">
        <f t="shared" si="0"/>
        <v>239940.46666666667</v>
      </c>
      <c r="H34" s="9">
        <f>AVERAGE(H4:H33)</f>
        <v>1599.6</v>
      </c>
      <c r="I34" s="3">
        <f>AVERAGE(I4:I33)</f>
        <v>9236.9299999999967</v>
      </c>
      <c r="J34" s="4">
        <f>AVERAGE(J4:J33)</f>
        <v>9236929.8000000007</v>
      </c>
      <c r="K34" s="9">
        <f t="shared" si="0"/>
        <v>1586.5333333333333</v>
      </c>
      <c r="L34" s="3">
        <f t="shared" si="0"/>
        <v>8098.4296666666678</v>
      </c>
      <c r="M34" s="4">
        <f>AVERAGE(M4:M33)</f>
        <v>8098429.5666666664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2.8258166795931183</v>
      </c>
      <c r="D35" s="3">
        <f t="shared" si="1"/>
        <v>2825.8166795931165</v>
      </c>
      <c r="E35" s="9">
        <f t="shared" si="1"/>
        <v>1.9267128022157904</v>
      </c>
      <c r="F35" s="3">
        <f t="shared" si="1"/>
        <v>19.653614764606427</v>
      </c>
      <c r="G35" s="3">
        <f t="shared" si="1"/>
        <v>19653.614764606424</v>
      </c>
      <c r="H35" s="9">
        <f>_xlfn.STDEV.P(H4:H33)</f>
        <v>7.7485482511242072</v>
      </c>
      <c r="I35" s="3">
        <f t="shared" ref="H35:J35" si="2">_xlfn.STDEV.P(I4:I33)</f>
        <v>35.236175578247341</v>
      </c>
      <c r="J35" s="4">
        <f t="shared" si="2"/>
        <v>35235.604941971222</v>
      </c>
      <c r="K35" s="9">
        <f t="shared" si="1"/>
        <v>6.1031867814191045</v>
      </c>
      <c r="L35" s="3">
        <f t="shared" si="1"/>
        <v>53.001231839982353</v>
      </c>
      <c r="M35" s="4">
        <f t="shared" si="1"/>
        <v>53001.25691319866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0.34072256674943546</v>
      </c>
      <c r="D36" s="6">
        <f t="shared" si="3"/>
        <v>0.3407225667494353</v>
      </c>
      <c r="E36" s="10">
        <f t="shared" si="3"/>
        <v>1.1249125988454102E-3</v>
      </c>
      <c r="F36" s="6">
        <f t="shared" si="3"/>
        <v>8.1910379843971412E-2</v>
      </c>
      <c r="G36" s="6">
        <f t="shared" si="3"/>
        <v>8.1910379843971398E-2</v>
      </c>
      <c r="H36" s="10">
        <f>H35/H34</f>
        <v>4.8440536703702221E-3</v>
      </c>
      <c r="I36" s="6">
        <f t="shared" ref="H36:J36" si="4">I35/I34</f>
        <v>3.8147063557098901E-3</v>
      </c>
      <c r="J36" s="7">
        <f t="shared" si="4"/>
        <v>3.8146446606069496E-3</v>
      </c>
      <c r="K36" s="10">
        <f t="shared" si="3"/>
        <v>3.8468695571597013E-3</v>
      </c>
      <c r="L36" s="6">
        <f t="shared" si="3"/>
        <v>6.5446307520748998E-3</v>
      </c>
      <c r="M36" s="7">
        <f t="shared" si="3"/>
        <v>6.5446339289475484E-3</v>
      </c>
    </row>
    <row r="37" spans="1:13" x14ac:dyDescent="0.25">
      <c r="A37" s="5" t="s">
        <v>20</v>
      </c>
      <c r="B37" s="11">
        <f>SMALL(B4:B33,1)</f>
        <v>1613</v>
      </c>
      <c r="C37" s="12">
        <f t="shared" ref="C37:M37" si="5">SMALL(C4:C33,1)</f>
        <v>6.4130000000000003</v>
      </c>
      <c r="D37" s="12">
        <f t="shared" si="5"/>
        <v>6413</v>
      </c>
      <c r="E37" s="11">
        <f t="shared" si="5"/>
        <v>1709</v>
      </c>
      <c r="F37" s="12">
        <f t="shared" si="5"/>
        <v>197.57499999999999</v>
      </c>
      <c r="G37" s="12">
        <f t="shared" si="5"/>
        <v>197575</v>
      </c>
      <c r="H37" s="11">
        <f>SMALL(H4:H33,1)</f>
        <v>1579</v>
      </c>
      <c r="I37" s="12">
        <f t="shared" ref="H37:J37" si="6">SMALL(I4:I33,1)</f>
        <v>9145.3927660000008</v>
      </c>
      <c r="J37" s="12">
        <f t="shared" si="6"/>
        <v>9145398</v>
      </c>
      <c r="K37" s="11">
        <f t="shared" si="5"/>
        <v>1579</v>
      </c>
      <c r="L37" s="12">
        <f t="shared" si="5"/>
        <v>7994.05</v>
      </c>
      <c r="M37" s="12">
        <f t="shared" si="5"/>
        <v>7994052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10 - 1172.stp</v>
      </c>
      <c r="B43">
        <f>B34</f>
        <v>1613</v>
      </c>
      <c r="C43">
        <f>E34</f>
        <v>1712.7666666666667</v>
      </c>
      <c r="D43">
        <f>E37</f>
        <v>1709</v>
      </c>
      <c r="E43" s="14">
        <f>E36</f>
        <v>1.1249125988454102E-3</v>
      </c>
      <c r="F43">
        <f>H34</f>
        <v>1599.6</v>
      </c>
      <c r="G43">
        <f>H37</f>
        <v>1579</v>
      </c>
      <c r="H43" s="14">
        <f>H36</f>
        <v>4.8440536703702221E-3</v>
      </c>
      <c r="I43">
        <f>K34</f>
        <v>1586.5333333333333</v>
      </c>
      <c r="J43">
        <f>K37</f>
        <v>1579</v>
      </c>
      <c r="K43" s="14">
        <f>K36</f>
        <v>3.8468695571597013E-3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10 - 1172.stp</v>
      </c>
      <c r="B48">
        <f>C34</f>
        <v>8.2936000000000014</v>
      </c>
      <c r="C48" s="14">
        <f>C36</f>
        <v>0.34072256674943546</v>
      </c>
      <c r="D48">
        <f>F34</f>
        <v>239.94046666666665</v>
      </c>
      <c r="E48" s="14">
        <f>F36</f>
        <v>8.1910379843971412E-2</v>
      </c>
      <c r="F48">
        <f>I34</f>
        <v>9236.9299999999967</v>
      </c>
      <c r="G48" s="14">
        <f>I36</f>
        <v>3.8147063557098901E-3</v>
      </c>
      <c r="H48">
        <f>L34</f>
        <v>8098.4296666666678</v>
      </c>
      <c r="I48" s="14">
        <f>L36</f>
        <v>6.5446307520748998E-3</v>
      </c>
    </row>
  </sheetData>
  <mergeCells count="18">
    <mergeCell ref="A41:A42"/>
    <mergeCell ref="B41:B42"/>
    <mergeCell ref="C41:E41"/>
    <mergeCell ref="I41:K41"/>
    <mergeCell ref="A40:H40"/>
    <mergeCell ref="F41:H41"/>
    <mergeCell ref="K2:M2"/>
    <mergeCell ref="E2:G2"/>
    <mergeCell ref="B2:D2"/>
    <mergeCell ref="A2:A3"/>
    <mergeCell ref="A1:J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85" zoomScaleNormal="85" workbookViewId="0">
      <selection activeCell="F27" sqref="F27"/>
    </sheetView>
  </sheetViews>
  <sheetFormatPr defaultRowHeight="15" x14ac:dyDescent="0.25"/>
  <cols>
    <col min="1" max="1" width="14" bestFit="1" customWidth="1"/>
    <col min="2" max="2" width="14" customWidth="1"/>
    <col min="3" max="3" width="11.85546875" customWidth="1"/>
    <col min="4" max="4" width="12.5703125" customWidth="1"/>
    <col min="5" max="5" width="11.85546875" customWidth="1"/>
    <col min="6" max="6" width="12.5703125" customWidth="1"/>
    <col min="7" max="9" width="11.85546875" customWidth="1"/>
    <col min="10" max="10" width="12.5703125" customWidth="1"/>
    <col min="11" max="12" width="11.85546875" customWidth="1"/>
    <col min="13" max="13" width="13.85546875" customWidth="1"/>
    <col min="14" max="14" width="12.5703125" customWidth="1"/>
    <col min="15" max="16" width="11.85546875" customWidth="1"/>
    <col min="17" max="17" width="13.85546875" customWidth="1"/>
    <col min="18" max="18" width="27.28515625" bestFit="1" customWidth="1"/>
    <col min="19" max="19" width="9" customWidth="1"/>
    <col min="20" max="20" width="11" customWidth="1"/>
    <col min="21" max="21" width="13.85546875" bestFit="1" customWidth="1"/>
    <col min="22" max="22" width="7.85546875" bestFit="1" customWidth="1"/>
  </cols>
  <sheetData>
    <row r="1" spans="1:22" ht="23.25" x14ac:dyDescent="0.35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2" ht="24" customHeight="1" x14ac:dyDescent="0.25">
      <c r="A2" s="27" t="s">
        <v>21</v>
      </c>
      <c r="B2" s="42" t="s">
        <v>35</v>
      </c>
      <c r="C2" s="42" t="s">
        <v>50</v>
      </c>
      <c r="D2" s="42" t="s">
        <v>30</v>
      </c>
      <c r="E2" s="27" t="s">
        <v>2</v>
      </c>
      <c r="F2" s="27"/>
      <c r="G2" s="27" t="s">
        <v>24</v>
      </c>
      <c r="H2" s="27"/>
      <c r="I2" s="27"/>
      <c r="J2" s="27"/>
      <c r="K2" s="27" t="s">
        <v>31</v>
      </c>
      <c r="L2" s="27"/>
      <c r="M2" s="27"/>
      <c r="N2" s="27"/>
      <c r="O2" s="27" t="s">
        <v>25</v>
      </c>
      <c r="P2" s="27"/>
      <c r="Q2" s="27"/>
      <c r="R2" s="27"/>
      <c r="U2" s="28" t="s">
        <v>27</v>
      </c>
      <c r="V2" s="28"/>
    </row>
    <row r="3" spans="1:22" ht="51" x14ac:dyDescent="0.25">
      <c r="A3" s="27"/>
      <c r="B3" s="43"/>
      <c r="C3" s="43"/>
      <c r="D3" s="43"/>
      <c r="E3" s="15" t="s">
        <v>26</v>
      </c>
      <c r="F3" s="19" t="s">
        <v>27</v>
      </c>
      <c r="G3" s="15" t="s">
        <v>17</v>
      </c>
      <c r="H3" s="19" t="s">
        <v>27</v>
      </c>
      <c r="I3" s="15" t="s">
        <v>20</v>
      </c>
      <c r="J3" s="20" t="s">
        <v>28</v>
      </c>
      <c r="K3" s="15" t="s">
        <v>17</v>
      </c>
      <c r="L3" s="19" t="s">
        <v>27</v>
      </c>
      <c r="M3" s="15" t="s">
        <v>20</v>
      </c>
      <c r="N3" s="20" t="s">
        <v>28</v>
      </c>
      <c r="O3" s="15" t="s">
        <v>17</v>
      </c>
      <c r="P3" s="19" t="s">
        <v>27</v>
      </c>
      <c r="Q3" s="15" t="s">
        <v>20</v>
      </c>
      <c r="R3" s="20" t="s">
        <v>28</v>
      </c>
      <c r="U3" s="13" t="s">
        <v>17</v>
      </c>
      <c r="V3" s="20" t="s">
        <v>28</v>
      </c>
    </row>
    <row r="4" spans="1:22" x14ac:dyDescent="0.25">
      <c r="A4" s="16" t="str">
        <f>'01 - 3271.stp'!A43</f>
        <v>01 - 3271.stp</v>
      </c>
      <c r="B4" s="16" t="s">
        <v>36</v>
      </c>
      <c r="C4" s="16">
        <v>3171</v>
      </c>
      <c r="D4" s="16">
        <f>MIN(E4,I4,M4,Q4)</f>
        <v>3285</v>
      </c>
      <c r="E4" s="16">
        <f>'01 - 3271.stp'!B43</f>
        <v>3710</v>
      </c>
      <c r="F4" s="17">
        <f>ABS($C4-E4)/$C4</f>
        <v>0.16997792494481237</v>
      </c>
      <c r="G4" s="18">
        <f>'01 - 3271.stp'!C43</f>
        <v>3493.4</v>
      </c>
      <c r="H4" s="17">
        <f>ABS($C4-G4)/$C4</f>
        <v>0.10167139703563548</v>
      </c>
      <c r="I4" s="16">
        <f>'01 - 3271.stp'!D43</f>
        <v>3491</v>
      </c>
      <c r="J4" s="17">
        <f>'01 - 3271.stp'!E43</f>
        <v>2.0610293696685178E-3</v>
      </c>
      <c r="K4" s="18">
        <f>'01 - 3271.stp'!F43</f>
        <v>3368.5666666666666</v>
      </c>
      <c r="L4" s="17">
        <f>ABS($C4-K4)/$C4</f>
        <v>6.2304215284347715E-2</v>
      </c>
      <c r="M4" s="16">
        <f>'01 - 3271.stp'!G43</f>
        <v>3285</v>
      </c>
      <c r="N4" s="17">
        <f>'01 - 3271.stp'!H43</f>
        <v>1.8104809361393574E-2</v>
      </c>
      <c r="O4" s="18">
        <f>'01 - 3271.stp'!I43</f>
        <v>3335.3333333333335</v>
      </c>
      <c r="P4" s="17">
        <f>ABS($C4-O4)/$C4</f>
        <v>5.1823820035740611E-2</v>
      </c>
      <c r="Q4" s="16">
        <f>'01 - 3271.stp'!J43</f>
        <v>3285</v>
      </c>
      <c r="R4" s="17">
        <f>'01 - 3271.stp'!K43</f>
        <v>1.5233956424368502E-2</v>
      </c>
      <c r="T4" s="23" t="str">
        <f>E2</f>
        <v>Guloso</v>
      </c>
      <c r="U4" s="21">
        <f>AVERAGE(F4:F13)</f>
        <v>0.33909987032525579</v>
      </c>
      <c r="V4" s="22">
        <f>_xlfn.STDEV.P(F4:F13)/U4</f>
        <v>0.26426216642729156</v>
      </c>
    </row>
    <row r="5" spans="1:22" x14ac:dyDescent="0.25">
      <c r="A5" s="16" t="str">
        <f>'02 - 23.stp'!A43</f>
        <v>02 - 23.stp</v>
      </c>
      <c r="B5" s="16" t="s">
        <v>37</v>
      </c>
      <c r="C5" s="16">
        <v>23</v>
      </c>
      <c r="D5" s="16">
        <f t="shared" ref="D5:D13" si="0">MIN(E5,I5,M5,Q5)</f>
        <v>23</v>
      </c>
      <c r="E5" s="16">
        <f>'02 - 23.stp'!B43</f>
        <v>29</v>
      </c>
      <c r="F5" s="17">
        <f>ABS($C5-E5)/$C5</f>
        <v>0.2608695652173913</v>
      </c>
      <c r="G5" s="18">
        <f>'02 - 23.stp'!C43</f>
        <v>25</v>
      </c>
      <c r="H5" s="17">
        <f>ABS($C5-G5)/$C5</f>
        <v>8.6956521739130432E-2</v>
      </c>
      <c r="I5" s="16">
        <f>'02 - 23.stp'!D43</f>
        <v>25</v>
      </c>
      <c r="J5" s="17">
        <f>'02 - 23.stp'!E43</f>
        <v>0</v>
      </c>
      <c r="K5" s="18">
        <f>'02 - 23.stp'!F43</f>
        <v>23.666666666666668</v>
      </c>
      <c r="L5" s="17">
        <f>ABS($C5-K5)/$C5</f>
        <v>2.8985507246376864E-2</v>
      </c>
      <c r="M5" s="16">
        <f>'02 - 23.stp'!G43</f>
        <v>23</v>
      </c>
      <c r="N5" s="17">
        <f>'02 - 23.stp'!H43</f>
        <v>1.9918500878494304E-2</v>
      </c>
      <c r="O5" s="18">
        <f>'02 - 23.stp'!I43</f>
        <v>23.7</v>
      </c>
      <c r="P5" s="17">
        <f>ABS($C5-O5)/$C5</f>
        <v>3.0434782608695622E-2</v>
      </c>
      <c r="Q5" s="16">
        <f>'02 - 23.stp'!J43</f>
        <v>23</v>
      </c>
      <c r="R5" s="17">
        <f>'02 - 23.stp'!K43</f>
        <v>1.9335762425974016E-2</v>
      </c>
      <c r="T5" s="23" t="str">
        <f>G2</f>
        <v>Guloso Randomizado</v>
      </c>
      <c r="U5" s="21">
        <f>AVERAGE(H4:H13)</f>
        <v>0.30682605123736828</v>
      </c>
      <c r="V5" s="22">
        <f>_xlfn.STDEV.P(H4:H13)/U5</f>
        <v>0.48160971278167641</v>
      </c>
    </row>
    <row r="6" spans="1:22" x14ac:dyDescent="0.25">
      <c r="A6" s="16" t="str">
        <f>'03 - 2338.stp'!A43</f>
        <v>03 - 2338.stp</v>
      </c>
      <c r="B6" s="16" t="s">
        <v>38</v>
      </c>
      <c r="C6" s="16">
        <v>2338</v>
      </c>
      <c r="D6" s="16">
        <f t="shared" si="0"/>
        <v>2349</v>
      </c>
      <c r="E6" s="16">
        <f>'03 - 2338.stp'!B43</f>
        <v>2868</v>
      </c>
      <c r="F6" s="17">
        <f>ABS($C6-E6)/$C6</f>
        <v>0.22668947818648416</v>
      </c>
      <c r="G6" s="18">
        <f>'03 - 2338.stp'!C43</f>
        <v>2623.3333333333335</v>
      </c>
      <c r="H6" s="17">
        <f>ABS($C6-G6)/$C6</f>
        <v>0.12204163102366701</v>
      </c>
      <c r="I6" s="16">
        <f>'03 - 2338.stp'!D43</f>
        <v>2574</v>
      </c>
      <c r="J6" s="17">
        <f>'03 - 2338.stp'!E43</f>
        <v>3.1766302414068609E-2</v>
      </c>
      <c r="K6" s="18">
        <f>'03 - 2338.stp'!F43</f>
        <v>2422.2666666666669</v>
      </c>
      <c r="L6" s="17">
        <f>ABS($C6-K6)/$C6</f>
        <v>3.6042201311662483E-2</v>
      </c>
      <c r="M6" s="16">
        <f>'03 - 2338.stp'!G43</f>
        <v>2356</v>
      </c>
      <c r="N6" s="17">
        <f>'03 - 2338.stp'!H43</f>
        <v>2.1875121629305019E-2</v>
      </c>
      <c r="O6" s="18">
        <f>'03 - 2338.stp'!I43</f>
        <v>2430.5666666666666</v>
      </c>
      <c r="P6" s="17">
        <f>ABS($C6-O6)/$C6</f>
        <v>3.9592244083262021E-2</v>
      </c>
      <c r="Q6" s="16">
        <f>'03 - 2338.stp'!J43</f>
        <v>2349</v>
      </c>
      <c r="R6" s="17">
        <f>'03 - 2338.stp'!K43</f>
        <v>1.6684754388371581E-2</v>
      </c>
      <c r="T6" s="23" t="str">
        <f>O2</f>
        <v>Guloso Randomizado Reativo</v>
      </c>
      <c r="U6" s="21">
        <f>AVERAGE(P4:P13)</f>
        <v>0.25370812679926225</v>
      </c>
      <c r="V6" s="22">
        <f>_xlfn.STDEV.P(P4:P13)/U6</f>
        <v>0.59650816000026818</v>
      </c>
    </row>
    <row r="7" spans="1:22" x14ac:dyDescent="0.25">
      <c r="A7" s="16" t="str">
        <f>'04 - 4003.stp'!A43</f>
        <v>04 - 4003.stp</v>
      </c>
      <c r="B7" s="16" t="s">
        <v>39</v>
      </c>
      <c r="C7" s="16">
        <v>4003</v>
      </c>
      <c r="D7" s="16">
        <f t="shared" si="0"/>
        <v>4629</v>
      </c>
      <c r="E7" s="16">
        <f>'04 - 4003.stp'!B43</f>
        <v>5380</v>
      </c>
      <c r="F7" s="17">
        <f>ABS($C7-E7)/$C7</f>
        <v>0.34399200599550339</v>
      </c>
      <c r="G7" s="18">
        <f>'04 - 4003.stp'!C43</f>
        <v>4890.6000000000004</v>
      </c>
      <c r="H7" s="17">
        <f>ABS($C7-G7)/$C7</f>
        <v>0.22173369972520618</v>
      </c>
      <c r="I7" s="16">
        <f>'04 - 4003.stp'!D43</f>
        <v>4889</v>
      </c>
      <c r="J7" s="17">
        <f>'04 - 4003.stp'!E43</f>
        <v>3.0602849439937367E-4</v>
      </c>
      <c r="K7" s="18">
        <f>'04 - 4003.stp'!F43</f>
        <v>4775.0333333333338</v>
      </c>
      <c r="L7" s="17">
        <f>ABS($C7-K7)/$C7</f>
        <v>0.19286368556915656</v>
      </c>
      <c r="M7" s="16">
        <f>'04 - 4003.stp'!G43</f>
        <v>4629</v>
      </c>
      <c r="N7" s="17">
        <f>'04 - 4003.stp'!H43</f>
        <v>1.0509383234906038E-2</v>
      </c>
      <c r="O7" s="18">
        <f>'04 - 4003.stp'!I43</f>
        <v>4770</v>
      </c>
      <c r="P7" s="17">
        <f>ABS($C7-O7)/$C7</f>
        <v>0.19160629527854109</v>
      </c>
      <c r="Q7" s="16">
        <f>'04 - 4003.stp'!J43</f>
        <v>4697</v>
      </c>
      <c r="R7" s="17">
        <f>'04 - 4003.stp'!K43</f>
        <v>7.8648490984904937E-3</v>
      </c>
    </row>
    <row r="8" spans="1:22" x14ac:dyDescent="0.25">
      <c r="A8" s="16" t="str">
        <f>'05 - 342.stp'!A43</f>
        <v>05 - 342.stp</v>
      </c>
      <c r="B8" s="16" t="s">
        <v>40</v>
      </c>
      <c r="C8" s="16">
        <v>342</v>
      </c>
      <c r="D8" s="16">
        <f t="shared" si="0"/>
        <v>443</v>
      </c>
      <c r="E8" s="16">
        <f>'05 - 342.stp'!B43</f>
        <v>450</v>
      </c>
      <c r="F8" s="17">
        <f>ABS($C8-E8)/$C8</f>
        <v>0.31578947368421051</v>
      </c>
      <c r="G8" s="18">
        <f>'05 - 342.stp'!C43</f>
        <v>474.13333333333333</v>
      </c>
      <c r="H8" s="17">
        <f>ABS($C8-G8)/$C8</f>
        <v>0.38635477582846001</v>
      </c>
      <c r="I8" s="16">
        <f>'05 - 342.stp'!D43</f>
        <v>474</v>
      </c>
      <c r="J8" s="17">
        <f>'05 - 342.stp'!E43</f>
        <v>7.1695999909909781E-4</v>
      </c>
      <c r="K8" s="18">
        <f>'05 - 342.stp'!F43</f>
        <v>453.53333333333336</v>
      </c>
      <c r="L8" s="17">
        <f>ABS($C8-K8)/$C8</f>
        <v>0.32612085769980514</v>
      </c>
      <c r="M8" s="16">
        <f>'05 - 342.stp'!G43</f>
        <v>450</v>
      </c>
      <c r="N8" s="17">
        <f>'05 - 342.stp'!H43</f>
        <v>5.3928961716431393E-3</v>
      </c>
      <c r="O8" s="18">
        <f>'05 - 342.stp'!I43</f>
        <v>446.8</v>
      </c>
      <c r="P8" s="17">
        <f>ABS($C8-O8)/$C8</f>
        <v>0.30643274853801172</v>
      </c>
      <c r="Q8" s="16">
        <f>'05 - 342.stp'!J43</f>
        <v>443</v>
      </c>
      <c r="R8" s="17">
        <f>'05 - 342.stp'!K43</f>
        <v>4.5649234678538791E-3</v>
      </c>
    </row>
    <row r="9" spans="1:22" x14ac:dyDescent="0.25">
      <c r="A9" s="16" t="str">
        <f>'06 - 575.stp'!A43</f>
        <v>06 - 575.stp</v>
      </c>
      <c r="B9" s="16" t="s">
        <v>41</v>
      </c>
      <c r="C9" s="16">
        <v>575</v>
      </c>
      <c r="D9" s="16">
        <f t="shared" si="0"/>
        <v>803</v>
      </c>
      <c r="E9" s="16">
        <f>'06 - 575.stp'!B43</f>
        <v>840</v>
      </c>
      <c r="F9" s="17">
        <f>ABS($C9-E9)/$C9</f>
        <v>0.46086956521739131</v>
      </c>
      <c r="G9" s="18">
        <f>'06 - 575.stp'!C43</f>
        <v>821.33333333333337</v>
      </c>
      <c r="H9" s="17">
        <f>ABS($C9-G9)/$C9</f>
        <v>0.42840579710144933</v>
      </c>
      <c r="I9" s="16">
        <f>'06 - 575.stp'!D43</f>
        <v>820</v>
      </c>
      <c r="J9" s="17">
        <f>'06 - 575.stp'!E43</f>
        <v>1.6131986131779049E-3</v>
      </c>
      <c r="K9" s="18">
        <f>'06 - 575.stp'!F43</f>
        <v>811.36666666666667</v>
      </c>
      <c r="L9" s="17">
        <f>ABS($C9-K9)/$C9</f>
        <v>0.41107246376811596</v>
      </c>
      <c r="M9" s="16">
        <f>'06 - 575.stp'!G43</f>
        <v>808</v>
      </c>
      <c r="N9" s="17">
        <f>'06 - 575.stp'!H43</f>
        <v>3.2991933795511862E-3</v>
      </c>
      <c r="O9" s="18">
        <f>'06 - 575.stp'!I43</f>
        <v>808.56666666666672</v>
      </c>
      <c r="P9" s="17">
        <f>ABS($C9-O9)/$C9</f>
        <v>0.40620289855072472</v>
      </c>
      <c r="Q9" s="16">
        <f>'06 - 575.stp'!J43</f>
        <v>803</v>
      </c>
      <c r="R9" s="17">
        <f>'06 - 575.stp'!K43</f>
        <v>4.3042360601349798E-3</v>
      </c>
    </row>
    <row r="10" spans="1:22" x14ac:dyDescent="0.25">
      <c r="A10" s="16" t="str">
        <f>'07 - 59797.stp'!A43</f>
        <v>07 - 59797.stp</v>
      </c>
      <c r="B10" s="16" t="s">
        <v>42</v>
      </c>
      <c r="C10" s="16">
        <v>59797</v>
      </c>
      <c r="D10" s="16">
        <f t="shared" si="0"/>
        <v>81943</v>
      </c>
      <c r="E10" s="16">
        <f>'07 - 59797.stp'!B43</f>
        <v>83897</v>
      </c>
      <c r="F10" s="17">
        <f>ABS($C10-E10)/$C10</f>
        <v>0.40303025235379702</v>
      </c>
      <c r="G10" s="18">
        <f>'07 - 59797.stp'!C43</f>
        <v>83010.933333333334</v>
      </c>
      <c r="H10" s="17">
        <f>ABS($C10-G10)/$C10</f>
        <v>0.38821234064139226</v>
      </c>
      <c r="I10" s="16">
        <f>'07 - 59797.stp'!D43</f>
        <v>82976</v>
      </c>
      <c r="J10" s="17">
        <f>'07 - 59797.stp'!E43</f>
        <v>1.2371105060080439E-3</v>
      </c>
      <c r="K10" s="18">
        <f>'07 - 59797.stp'!F43</f>
        <v>82577.666666666672</v>
      </c>
      <c r="L10" s="17">
        <f>ABS($C10-K10)/$C10</f>
        <v>0.38096671516408298</v>
      </c>
      <c r="M10" s="16">
        <f>'07 - 59797.stp'!G43</f>
        <v>82054</v>
      </c>
      <c r="N10" s="17">
        <f>'07 - 59797.stp'!H43</f>
        <v>3.2439958424802587E-3</v>
      </c>
      <c r="O10" s="18">
        <f>'07 - 59797.stp'!I43</f>
        <v>82202.96666666666</v>
      </c>
      <c r="P10" s="17">
        <f>ABS($C10-O10)/$C10</f>
        <v>0.37470051451856545</v>
      </c>
      <c r="Q10" s="16">
        <f>'07 - 59797.stp'!J43</f>
        <v>81943</v>
      </c>
      <c r="R10" s="17">
        <f>'07 - 59797.stp'!K43</f>
        <v>2.504872935998625E-3</v>
      </c>
    </row>
    <row r="11" spans="1:22" x14ac:dyDescent="0.25">
      <c r="A11" s="16" t="str">
        <f>'08 - 236949.stp'!A43</f>
        <v>08 - 236949.stp</v>
      </c>
      <c r="B11" s="16" t="s">
        <v>43</v>
      </c>
      <c r="C11" s="16">
        <v>236949</v>
      </c>
      <c r="D11" s="16">
        <f t="shared" si="0"/>
        <v>331212</v>
      </c>
      <c r="E11" s="16">
        <f>'08 - 236949.stp'!B43</f>
        <v>334954</v>
      </c>
      <c r="F11" s="17">
        <f>ABS($C11-E11)/$C11</f>
        <v>0.4136122119105799</v>
      </c>
      <c r="G11" s="18">
        <f>'08 - 236949.stp'!C43</f>
        <v>333326.33333333331</v>
      </c>
      <c r="H11" s="17">
        <f>ABS($C11-G11)/$C11</f>
        <v>0.4067429418707541</v>
      </c>
      <c r="I11" s="16">
        <f>'08 - 236949.stp'!D43</f>
        <v>333070</v>
      </c>
      <c r="J11" s="17">
        <f>'08 - 236949.stp'!E43</f>
        <v>1.0875530680793397E-3</v>
      </c>
      <c r="K11" s="18">
        <f>'08 - 236949.stp'!F43</f>
        <v>332779.73333333334</v>
      </c>
      <c r="L11" s="17">
        <f>ABS($C11-K11)/$C11</f>
        <v>0.40443611635133864</v>
      </c>
      <c r="M11" s="16">
        <f>'08 - 236949.stp'!G43</f>
        <v>332347</v>
      </c>
      <c r="N11" s="17">
        <f>'08 - 236949.stp'!H43</f>
        <v>1.0529357399499447E-3</v>
      </c>
      <c r="O11" s="18">
        <f>'08 - 236949.stp'!I43</f>
        <v>331989.56666666665</v>
      </c>
      <c r="P11" s="17">
        <f>ABS($C11-O11)/$C11</f>
        <v>0.40110136217779629</v>
      </c>
      <c r="Q11" s="16">
        <f>'08 - 236949.stp'!J43</f>
        <v>331212</v>
      </c>
      <c r="R11" s="17">
        <f>'08 - 236949.stp'!K43</f>
        <v>1.3506077471737291E-3</v>
      </c>
    </row>
    <row r="12" spans="1:22" x14ac:dyDescent="0.25">
      <c r="A12" s="16" t="str">
        <f>'09 - 121106.stp'!A43</f>
        <v>09 - 121106.stp</v>
      </c>
      <c r="B12" s="16" t="s">
        <v>44</v>
      </c>
      <c r="C12" s="16">
        <v>121106</v>
      </c>
      <c r="D12" s="16">
        <f t="shared" si="0"/>
        <v>166456</v>
      </c>
      <c r="E12" s="16">
        <f>'09 - 121106.stp'!B43</f>
        <v>171957</v>
      </c>
      <c r="F12" s="17">
        <f>ABS($C12-E12)/$C12</f>
        <v>0.41988836226115966</v>
      </c>
      <c r="G12" s="18">
        <f>'09 - 121106.stp'!C43</f>
        <v>177388.36666666667</v>
      </c>
      <c r="H12" s="17">
        <f>ABS($C12-G12)/$C12</f>
        <v>0.46473640171970559</v>
      </c>
      <c r="I12" s="16">
        <f>'09 - 121106.stp'!D43</f>
        <v>177196</v>
      </c>
      <c r="J12" s="17">
        <f>'09 - 121106.stp'!E43</f>
        <v>9.0192226292231336E-4</v>
      </c>
      <c r="K12" s="18">
        <f>'09 - 121106.stp'!F43</f>
        <v>168579.5</v>
      </c>
      <c r="L12" s="17">
        <f>ABS($C12-K12)/$C12</f>
        <v>0.39199957062408136</v>
      </c>
      <c r="M12" s="16">
        <f>'09 - 121106.stp'!G43</f>
        <v>166902</v>
      </c>
      <c r="N12" s="17">
        <f>'09 - 121106.stp'!H43</f>
        <v>5.7535444417315387E-3</v>
      </c>
      <c r="O12" s="18">
        <f>'09 - 121106.stp'!I43</f>
        <v>167306.63333333333</v>
      </c>
      <c r="P12" s="17">
        <f>ABS($C12-O12)/$C12</f>
        <v>0.38148921881106906</v>
      </c>
      <c r="Q12" s="16">
        <f>'09 - 121106.stp'!J43</f>
        <v>166456</v>
      </c>
      <c r="R12" s="17">
        <f>'09 - 121106.stp'!K43</f>
        <v>2.5892319590229379E-3</v>
      </c>
    </row>
    <row r="13" spans="1:22" x14ac:dyDescent="0.25">
      <c r="A13" s="16" t="str">
        <f>'10 - 1172.stp'!A43</f>
        <v>10 - 1172.stp</v>
      </c>
      <c r="B13" s="16" t="s">
        <v>45</v>
      </c>
      <c r="C13" s="16">
        <v>1172</v>
      </c>
      <c r="D13" s="16">
        <f t="shared" si="0"/>
        <v>1579</v>
      </c>
      <c r="E13" s="16">
        <f>'10 - 1172.stp'!B43</f>
        <v>1613</v>
      </c>
      <c r="F13" s="17">
        <f>ABS($C13-E13)/$C13</f>
        <v>0.37627986348122866</v>
      </c>
      <c r="G13" s="18">
        <f>'10 - 1172.stp'!C43</f>
        <v>1712.7666666666667</v>
      </c>
      <c r="H13" s="17">
        <f>ABS($C13-G13)/$C13</f>
        <v>0.46140500568828213</v>
      </c>
      <c r="I13" s="16">
        <f>'10 - 1172.stp'!D43</f>
        <v>1709</v>
      </c>
      <c r="J13" s="17">
        <f>'10 - 1172.stp'!E43</f>
        <v>1.1249125988454102E-3</v>
      </c>
      <c r="K13" s="18">
        <f>'10 - 1172.stp'!F43</f>
        <v>1599.6</v>
      </c>
      <c r="L13" s="17">
        <f>ABS($C13-K13)/$C13</f>
        <v>0.36484641638225246</v>
      </c>
      <c r="M13" s="16">
        <f>'10 - 1172.stp'!G43</f>
        <v>1579</v>
      </c>
      <c r="N13" s="17">
        <f>'10 - 1172.stp'!H43</f>
        <v>4.8440536703702221E-3</v>
      </c>
      <c r="O13" s="18">
        <f>'10 - 1172.stp'!I43</f>
        <v>1586.5333333333333</v>
      </c>
      <c r="P13" s="17">
        <f>ABS($C13-O13)/$C13</f>
        <v>0.35369738339021611</v>
      </c>
      <c r="Q13" s="16">
        <f>'10 - 1172.stp'!J43</f>
        <v>1579</v>
      </c>
      <c r="R13" s="17">
        <f>'10 - 1172.stp'!K43</f>
        <v>3.8468695571597013E-3</v>
      </c>
    </row>
    <row r="15" spans="1:22" ht="23.25" x14ac:dyDescent="0.35">
      <c r="A15" s="24" t="s">
        <v>23</v>
      </c>
      <c r="B15" s="24"/>
      <c r="C15" s="24"/>
      <c r="D15" s="24"/>
      <c r="E15" s="24"/>
      <c r="F15" s="24"/>
      <c r="G15" s="24"/>
    </row>
    <row r="16" spans="1:22" x14ac:dyDescent="0.25">
      <c r="A16" s="27" t="s">
        <v>21</v>
      </c>
      <c r="B16" s="27" t="s">
        <v>2</v>
      </c>
      <c r="C16" s="27"/>
      <c r="D16" s="25" t="s">
        <v>24</v>
      </c>
      <c r="E16" s="26"/>
      <c r="F16" s="25" t="s">
        <v>31</v>
      </c>
      <c r="G16" s="26"/>
      <c r="H16" s="25" t="s">
        <v>25</v>
      </c>
      <c r="I16" s="26"/>
    </row>
    <row r="17" spans="1:10" ht="38.25" x14ac:dyDescent="0.25">
      <c r="A17" s="27"/>
      <c r="B17" s="15" t="s">
        <v>17</v>
      </c>
      <c r="C17" s="20" t="s">
        <v>28</v>
      </c>
      <c r="D17" s="15" t="s">
        <v>17</v>
      </c>
      <c r="E17" s="20" t="s">
        <v>28</v>
      </c>
      <c r="F17" s="15" t="s">
        <v>17</v>
      </c>
      <c r="G17" s="20" t="s">
        <v>28</v>
      </c>
      <c r="H17" s="15" t="s">
        <v>17</v>
      </c>
      <c r="I17" s="20" t="s">
        <v>28</v>
      </c>
    </row>
    <row r="18" spans="1:10" x14ac:dyDescent="0.25">
      <c r="A18" s="16" t="str">
        <f>'01 - 3271.stp'!A48</f>
        <v>01 - 3271.stp</v>
      </c>
      <c r="B18" s="41">
        <f>'01 - 3271.stp'!B48</f>
        <v>1.6000000000000005E-3</v>
      </c>
      <c r="C18" s="17">
        <f>'01 - 3271.stp'!C48</f>
        <v>0.93541434669348444</v>
      </c>
      <c r="D18" s="41">
        <f>'01 - 3271.stp'!D48</f>
        <v>2.180000000000001E-2</v>
      </c>
      <c r="E18" s="17">
        <f>'01 - 3271.stp'!E48</f>
        <v>0.28435434118919217</v>
      </c>
      <c r="F18" s="41">
        <f>'01 - 3271.stp'!F48</f>
        <v>0.61189999999999989</v>
      </c>
      <c r="G18" s="17">
        <f>'01 - 3271.stp'!G48</f>
        <v>3.3765838391536462E-2</v>
      </c>
      <c r="H18" s="41">
        <f>'01 - 3271.stp'!H48</f>
        <v>0.57723333333333349</v>
      </c>
      <c r="I18" s="17">
        <f>'01 - 3271.stp'!I48</f>
        <v>7.6932008227427545E-2</v>
      </c>
      <c r="J18" s="45"/>
    </row>
    <row r="19" spans="1:10" x14ac:dyDescent="0.25">
      <c r="A19" s="16" t="str">
        <f>'02 - 23.stp'!A48</f>
        <v>02 - 23.stp</v>
      </c>
      <c r="B19" s="41">
        <f>'02 - 23.stp'!B48</f>
        <v>1.2333333333333339E-3</v>
      </c>
      <c r="C19" s="17">
        <f>'02 - 23.stp'!C48</f>
        <v>0.71557850242560672</v>
      </c>
      <c r="D19" s="41">
        <f>'02 - 23.stp'!D48</f>
        <v>2.5600000000000015E-2</v>
      </c>
      <c r="E19" s="17">
        <f>'02 - 23.stp'!E48</f>
        <v>0.12781657491466689</v>
      </c>
      <c r="F19" s="41">
        <f>'02 - 23.stp'!F48</f>
        <v>0.77686666666666682</v>
      </c>
      <c r="G19" s="17">
        <f>'02 - 23.stp'!G48</f>
        <v>2.0343902937948601E-2</v>
      </c>
      <c r="H19" s="41">
        <f>'02 - 23.stp'!H48</f>
        <v>0.77549999999999986</v>
      </c>
      <c r="I19" s="17">
        <f>'02 - 23.stp'!I48</f>
        <v>4.1314376254676925E-2</v>
      </c>
      <c r="J19" s="45"/>
    </row>
    <row r="20" spans="1:10" x14ac:dyDescent="0.25">
      <c r="A20" s="16" t="str">
        <f>'03 - 2338.stp'!A48</f>
        <v>03 - 2338.stp</v>
      </c>
      <c r="B20" s="41">
        <f>'03 - 2338.stp'!B48</f>
        <v>1.1000000000000007E-3</v>
      </c>
      <c r="C20" s="17">
        <f>'03 - 2338.stp'!C48</f>
        <v>0.42961960238660052</v>
      </c>
      <c r="D20" s="41">
        <f>'03 - 2338.stp'!D48</f>
        <v>2.5000000000000012E-2</v>
      </c>
      <c r="E20" s="17">
        <f>'03 - 2338.stp'!E48</f>
        <v>7.5188651625982289E-2</v>
      </c>
      <c r="F20" s="41">
        <f>'03 - 2338.stp'!F48</f>
        <v>0.77499999999999991</v>
      </c>
      <c r="G20" s="17">
        <f>'03 - 2338.stp'!G48</f>
        <v>3.1641417905805637E-2</v>
      </c>
      <c r="H20" s="41">
        <f>'03 - 2338.stp'!H48</f>
        <v>0.77846666666666653</v>
      </c>
      <c r="I20" s="17">
        <f>'03 - 2338.stp'!I48</f>
        <v>6.4678339091684939E-2</v>
      </c>
      <c r="J20" s="45"/>
    </row>
    <row r="21" spans="1:10" x14ac:dyDescent="0.25">
      <c r="A21" s="16" t="str">
        <f>'04 - 4003.stp'!A48</f>
        <v>04 - 4003.stp</v>
      </c>
      <c r="B21" s="41">
        <f>'04 - 4003.stp'!B48</f>
        <v>8.0000000000000047E-4</v>
      </c>
      <c r="C21" s="17">
        <f>'04 - 4003.stp'!C48</f>
        <v>0.81649658092772548</v>
      </c>
      <c r="D21" s="41">
        <f>'04 - 4003.stp'!D48</f>
        <v>1.9500000000000007E-2</v>
      </c>
      <c r="E21" s="17">
        <f>'04 - 4003.stp'!E48</f>
        <v>9.8864914467837628E-2</v>
      </c>
      <c r="F21" s="41">
        <f>'04 - 4003.stp'!F48</f>
        <v>0.69936666666666658</v>
      </c>
      <c r="G21" s="17">
        <f>'04 - 4003.stp'!G48</f>
        <v>4.2317700315537929E-2</v>
      </c>
      <c r="H21" s="41">
        <f>'04 - 4003.stp'!H48</f>
        <v>0.6197999999999998</v>
      </c>
      <c r="I21" s="17">
        <f>'04 - 4003.stp'!I48</f>
        <v>7.2449011585934822E-2</v>
      </c>
      <c r="J21" s="45"/>
    </row>
    <row r="22" spans="1:10" x14ac:dyDescent="0.25">
      <c r="A22" s="16" t="str">
        <f>'05 - 342.stp'!A48</f>
        <v>05 - 342.stp</v>
      </c>
      <c r="B22" s="41">
        <f>'05 - 342.stp'!B48</f>
        <v>0.37080000000000002</v>
      </c>
      <c r="C22" s="17">
        <f>'05 - 342.stp'!C48</f>
        <v>0.38351904121748948</v>
      </c>
      <c r="D22" s="41">
        <f>'05 - 342.stp'!D48</f>
        <v>10.207233333333329</v>
      </c>
      <c r="E22" s="17">
        <f>'05 - 342.stp'!E48</f>
        <v>0.37897231683986327</v>
      </c>
      <c r="F22" s="41">
        <f>'05 - 342.stp'!F48</f>
        <v>427.45543333333336</v>
      </c>
      <c r="G22" s="17">
        <f>'05 - 342.stp'!G48</f>
        <v>2.0126334458731236E-2</v>
      </c>
      <c r="H22" s="41">
        <f>'05 - 342.stp'!H48</f>
        <v>380.80620000000005</v>
      </c>
      <c r="I22" s="17">
        <f>'05 - 342.stp'!I48</f>
        <v>3.3152246061810546E-2</v>
      </c>
      <c r="J22" s="45"/>
    </row>
    <row r="23" spans="1:10" x14ac:dyDescent="0.25">
      <c r="A23" s="16" t="str">
        <f>'06 - 575.stp'!A48</f>
        <v>06 - 575.stp</v>
      </c>
      <c r="B23" s="41">
        <f>'06 - 575.stp'!B48</f>
        <v>0.46473333333333328</v>
      </c>
      <c r="C23" s="17">
        <f>'06 - 575.stp'!C48</f>
        <v>0.40224469781463373</v>
      </c>
      <c r="D23" s="41">
        <f>'06 - 575.stp'!D48</f>
        <v>13.8225</v>
      </c>
      <c r="E23" s="17">
        <f>'06 - 575.stp'!E48</f>
        <v>0.32333085037835574</v>
      </c>
      <c r="F23" s="41">
        <f>'06 - 575.stp'!F48</f>
        <v>545.66750000000002</v>
      </c>
      <c r="G23" s="17">
        <f>'06 - 575.stp'!G48</f>
        <v>1.6062165222627413E-2</v>
      </c>
      <c r="H23" s="41">
        <f>'06 - 575.stp'!H48</f>
        <v>451.17823333333331</v>
      </c>
      <c r="I23" s="17">
        <f>'06 - 575.stp'!I48</f>
        <v>1.6100009833979953E-2</v>
      </c>
      <c r="J23" s="45"/>
    </row>
    <row r="24" spans="1:10" x14ac:dyDescent="0.25">
      <c r="A24" s="16" t="str">
        <f>'07 - 59797.stp'!A48</f>
        <v>07 - 59797.stp</v>
      </c>
      <c r="B24" s="41">
        <f>'07 - 59797.stp'!B48</f>
        <v>0.41436666666666672</v>
      </c>
      <c r="C24" s="17">
        <f>'07 - 59797.stp'!C48</f>
        <v>0.37938790205697437</v>
      </c>
      <c r="D24" s="41">
        <f>'07 - 59797.stp'!D48</f>
        <v>14.739333333333333</v>
      </c>
      <c r="E24" s="17">
        <f>'07 - 59797.stp'!E48</f>
        <v>0.30195592897347567</v>
      </c>
      <c r="F24" s="41">
        <f>'07 - 59797.stp'!F48</f>
        <v>716.63296666666668</v>
      </c>
      <c r="G24" s="17">
        <f>'07 - 59797.stp'!G48</f>
        <v>1.5229750531954253E-2</v>
      </c>
      <c r="H24" s="41">
        <f>'07 - 59797.stp'!H48</f>
        <v>584.90253333333351</v>
      </c>
      <c r="I24" s="17">
        <f>'07 - 59797.stp'!I48</f>
        <v>2.3462615145383007E-2</v>
      </c>
      <c r="J24" s="45"/>
    </row>
    <row r="25" spans="1:10" x14ac:dyDescent="0.25">
      <c r="A25" s="16" t="str">
        <f>'08 - 236949.stp'!A48</f>
        <v>08 - 236949.stp</v>
      </c>
      <c r="B25" s="41">
        <f>'08 - 236949.stp'!B48</f>
        <v>16.715066666666669</v>
      </c>
      <c r="C25" s="17">
        <f>'08 - 236949.stp'!C48</f>
        <v>0.23010465141346415</v>
      </c>
      <c r="D25" s="41">
        <f>'08 - 236949.stp'!D48</f>
        <v>535.19356666666658</v>
      </c>
      <c r="E25" s="17">
        <f>'08 - 236949.stp'!E48</f>
        <v>0.102979050044587</v>
      </c>
      <c r="F25" s="41">
        <f>'08 - 236949.stp'!F48</f>
        <v>19677.793333333339</v>
      </c>
      <c r="G25" s="17">
        <f>'08 - 236949.stp'!G48</f>
        <v>1.5325231360245042E-2</v>
      </c>
      <c r="H25" s="41">
        <f>'08 - 236949.stp'!H48</f>
        <v>17592.886666666665</v>
      </c>
      <c r="I25" s="17">
        <f>'08 - 236949.stp'!I48</f>
        <v>6.8628548213240784E-2</v>
      </c>
      <c r="J25" s="45"/>
    </row>
    <row r="26" spans="1:10" x14ac:dyDescent="0.25">
      <c r="A26" s="16" t="str">
        <f>'09 - 121106.stp'!A48</f>
        <v>09 - 121106.stp</v>
      </c>
      <c r="B26" s="41">
        <f>'09 - 121106.stp'!B48</f>
        <v>8.2114333333333338</v>
      </c>
      <c r="C26" s="17">
        <f>'09 - 121106.stp'!C48</f>
        <v>0.30640392830031749</v>
      </c>
      <c r="D26" s="41">
        <f>'09 - 121106.stp'!D48</f>
        <v>235.79073333333332</v>
      </c>
      <c r="E26" s="17">
        <f>'09 - 121106.stp'!E48</f>
        <v>9.956518055670513E-2</v>
      </c>
      <c r="F26" s="41">
        <f>'09 - 121106.stp'!F48</f>
        <v>8773.9876666666642</v>
      </c>
      <c r="G26" s="17">
        <f>'09 - 121106.stp'!G48</f>
        <v>1.5366161475243877E-2</v>
      </c>
      <c r="H26" s="41">
        <f>'09 - 121106.stp'!H48</f>
        <v>7754.546666666668</v>
      </c>
      <c r="I26" s="17">
        <f>'09 - 121106.stp'!I48</f>
        <v>2.1049031875209068E-2</v>
      </c>
      <c r="J26" s="45"/>
    </row>
    <row r="27" spans="1:10" x14ac:dyDescent="0.25">
      <c r="A27" s="16" t="str">
        <f>'10 - 1172.stp'!A48</f>
        <v>10 - 1172.stp</v>
      </c>
      <c r="B27" s="41">
        <f>'10 - 1172.stp'!B48</f>
        <v>8.2936000000000014</v>
      </c>
      <c r="C27" s="17">
        <f>'10 - 1172.stp'!C48</f>
        <v>0.34072256674943546</v>
      </c>
      <c r="D27" s="41">
        <f>'10 - 1172.stp'!D48</f>
        <v>239.94046666666665</v>
      </c>
      <c r="E27" s="17">
        <f>'10 - 1172.stp'!E48</f>
        <v>8.1910379843971412E-2</v>
      </c>
      <c r="F27" s="41">
        <f>'10 - 1172.stp'!F48</f>
        <v>9236.9299999999967</v>
      </c>
      <c r="G27" s="17">
        <f>'10 - 1172.stp'!G48</f>
        <v>3.8147063557098901E-3</v>
      </c>
      <c r="H27" s="41">
        <f>'10 - 1172.stp'!H48</f>
        <v>8098.4296666666678</v>
      </c>
      <c r="I27" s="17">
        <f>'10 - 1172.stp'!I48</f>
        <v>6.5446307520748998E-3</v>
      </c>
    </row>
  </sheetData>
  <mergeCells count="16">
    <mergeCell ref="U2:V2"/>
    <mergeCell ref="G2:J2"/>
    <mergeCell ref="O2:R2"/>
    <mergeCell ref="A2:A3"/>
    <mergeCell ref="D2:D3"/>
    <mergeCell ref="E2:F2"/>
    <mergeCell ref="C2:C3"/>
    <mergeCell ref="K2:N2"/>
    <mergeCell ref="B2:B3"/>
    <mergeCell ref="A1:P1"/>
    <mergeCell ref="D16:E16"/>
    <mergeCell ref="H16:I16"/>
    <mergeCell ref="A15:G15"/>
    <mergeCell ref="A16:A17"/>
    <mergeCell ref="B16:C16"/>
    <mergeCell ref="F16:G16"/>
  </mergeCells>
  <pageMargins left="0.511811024" right="0.511811024" top="0.78740157499999996" bottom="0.78740157499999996" header="0.31496062000000002" footer="0.31496062000000002"/>
  <ignoredErrors>
    <ignoredError sqref="G4 G5:G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5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3710</v>
      </c>
      <c r="C4">
        <v>2E-3</v>
      </c>
      <c r="D4">
        <v>2</v>
      </c>
      <c r="E4" s="8">
        <v>3515</v>
      </c>
      <c r="F4">
        <v>0.02</v>
      </c>
      <c r="G4">
        <v>20</v>
      </c>
      <c r="H4" s="8">
        <v>3296</v>
      </c>
      <c r="I4">
        <v>0.60499999999999998</v>
      </c>
      <c r="J4">
        <v>605</v>
      </c>
      <c r="K4" s="8">
        <v>3401</v>
      </c>
      <c r="L4">
        <v>0.61099999999999999</v>
      </c>
      <c r="M4">
        <v>611</v>
      </c>
    </row>
    <row r="5" spans="1:13" x14ac:dyDescent="0.25">
      <c r="A5">
        <v>7</v>
      </c>
      <c r="B5" s="8">
        <v>3710</v>
      </c>
      <c r="C5">
        <v>1E-3</v>
      </c>
      <c r="D5">
        <v>1</v>
      </c>
      <c r="E5" s="8">
        <v>3491</v>
      </c>
      <c r="F5">
        <v>1.6E-2</v>
      </c>
      <c r="G5">
        <v>16</v>
      </c>
      <c r="H5" s="8">
        <v>3396</v>
      </c>
      <c r="I5">
        <v>0.65</v>
      </c>
      <c r="J5">
        <v>650</v>
      </c>
      <c r="K5" s="8">
        <v>3293</v>
      </c>
      <c r="L5">
        <v>0.69099999999999995</v>
      </c>
      <c r="M5">
        <v>691</v>
      </c>
    </row>
    <row r="6" spans="1:13" x14ac:dyDescent="0.25">
      <c r="A6">
        <v>13</v>
      </c>
      <c r="B6" s="8">
        <v>3710</v>
      </c>
      <c r="C6">
        <v>1E-3</v>
      </c>
      <c r="D6">
        <v>1</v>
      </c>
      <c r="E6" s="8">
        <v>3491</v>
      </c>
      <c r="F6">
        <v>1.7000000000000001E-2</v>
      </c>
      <c r="G6">
        <v>17</v>
      </c>
      <c r="H6" s="8">
        <v>3296</v>
      </c>
      <c r="I6">
        <v>0.624</v>
      </c>
      <c r="J6">
        <v>624</v>
      </c>
      <c r="K6" s="8">
        <v>3285</v>
      </c>
      <c r="L6">
        <v>0.60299999999999998</v>
      </c>
      <c r="M6">
        <v>603</v>
      </c>
    </row>
    <row r="7" spans="1:13" x14ac:dyDescent="0.25">
      <c r="A7">
        <v>19</v>
      </c>
      <c r="B7" s="8">
        <v>3710</v>
      </c>
      <c r="C7">
        <v>1E-3</v>
      </c>
      <c r="D7">
        <v>1</v>
      </c>
      <c r="E7" s="8">
        <v>3491</v>
      </c>
      <c r="F7">
        <v>1.7999999999999999E-2</v>
      </c>
      <c r="G7">
        <v>18</v>
      </c>
      <c r="H7" s="8">
        <v>3400</v>
      </c>
      <c r="I7">
        <v>0.60099999999999998</v>
      </c>
      <c r="J7">
        <v>601</v>
      </c>
      <c r="K7" s="8">
        <v>3398</v>
      </c>
      <c r="L7">
        <v>0.61699999999999999</v>
      </c>
      <c r="M7">
        <v>617</v>
      </c>
    </row>
    <row r="8" spans="1:13" x14ac:dyDescent="0.25">
      <c r="A8">
        <v>25</v>
      </c>
      <c r="B8" s="8">
        <v>3710</v>
      </c>
      <c r="C8">
        <v>1E-3</v>
      </c>
      <c r="D8">
        <v>1</v>
      </c>
      <c r="E8" s="8">
        <v>3491</v>
      </c>
      <c r="F8">
        <v>1.6E-2</v>
      </c>
      <c r="G8">
        <v>16</v>
      </c>
      <c r="H8" s="8">
        <v>3296</v>
      </c>
      <c r="I8">
        <v>0.621</v>
      </c>
      <c r="J8">
        <v>621</v>
      </c>
      <c r="K8" s="8">
        <v>3296</v>
      </c>
      <c r="L8">
        <v>0.59099999999999997</v>
      </c>
      <c r="M8">
        <v>591</v>
      </c>
    </row>
    <row r="9" spans="1:13" x14ac:dyDescent="0.25">
      <c r="A9">
        <v>2</v>
      </c>
      <c r="B9" s="8">
        <v>3710</v>
      </c>
      <c r="C9">
        <v>1E-3</v>
      </c>
      <c r="D9">
        <v>1</v>
      </c>
      <c r="E9" s="8">
        <v>3515</v>
      </c>
      <c r="F9">
        <v>3.2000000000000001E-2</v>
      </c>
      <c r="G9">
        <v>32</v>
      </c>
      <c r="H9" s="8">
        <v>3396</v>
      </c>
      <c r="I9">
        <v>0.59299999999999997</v>
      </c>
      <c r="J9">
        <v>593</v>
      </c>
      <c r="K9" s="8">
        <v>3404</v>
      </c>
      <c r="L9">
        <v>0.55100000000000005</v>
      </c>
      <c r="M9">
        <v>551</v>
      </c>
    </row>
    <row r="10" spans="1:13" x14ac:dyDescent="0.25">
      <c r="A10">
        <v>8</v>
      </c>
      <c r="B10" s="8">
        <v>3710</v>
      </c>
      <c r="C10">
        <v>0</v>
      </c>
      <c r="D10">
        <v>0</v>
      </c>
      <c r="E10" s="8">
        <v>3491</v>
      </c>
      <c r="F10">
        <v>0.03</v>
      </c>
      <c r="G10">
        <v>30</v>
      </c>
      <c r="H10" s="8">
        <v>3407</v>
      </c>
      <c r="I10">
        <v>0.61099999999999999</v>
      </c>
      <c r="J10">
        <v>611</v>
      </c>
      <c r="K10" s="8">
        <v>3323</v>
      </c>
      <c r="L10">
        <v>0.66400000000000003</v>
      </c>
      <c r="M10">
        <v>664</v>
      </c>
    </row>
    <row r="11" spans="1:13" x14ac:dyDescent="0.25">
      <c r="A11">
        <v>14</v>
      </c>
      <c r="B11" s="8">
        <v>3710</v>
      </c>
      <c r="C11">
        <v>1E-3</v>
      </c>
      <c r="D11">
        <v>1</v>
      </c>
      <c r="E11" s="8">
        <v>3491</v>
      </c>
      <c r="F11">
        <v>0.02</v>
      </c>
      <c r="G11">
        <v>20</v>
      </c>
      <c r="H11" s="8">
        <v>3398</v>
      </c>
      <c r="I11">
        <v>0.63500000000000001</v>
      </c>
      <c r="J11">
        <v>635</v>
      </c>
      <c r="K11" s="8">
        <v>3297</v>
      </c>
      <c r="L11">
        <v>0.54400000000000004</v>
      </c>
      <c r="M11">
        <v>544</v>
      </c>
    </row>
    <row r="12" spans="1:13" x14ac:dyDescent="0.25">
      <c r="A12">
        <v>20</v>
      </c>
      <c r="B12" s="8">
        <v>3710</v>
      </c>
      <c r="C12">
        <v>0</v>
      </c>
      <c r="D12">
        <v>0</v>
      </c>
      <c r="E12" s="8">
        <v>3491</v>
      </c>
      <c r="F12">
        <v>1.4999999999999999E-2</v>
      </c>
      <c r="G12">
        <v>15</v>
      </c>
      <c r="H12" s="8">
        <v>3403</v>
      </c>
      <c r="I12">
        <v>0.57799999999999996</v>
      </c>
      <c r="J12">
        <v>578</v>
      </c>
      <c r="K12" s="8">
        <v>3293</v>
      </c>
      <c r="L12">
        <v>0.58799999999999997</v>
      </c>
      <c r="M12">
        <v>588</v>
      </c>
    </row>
    <row r="13" spans="1:13" x14ac:dyDescent="0.25">
      <c r="A13">
        <v>26</v>
      </c>
      <c r="B13" s="8">
        <v>3710</v>
      </c>
      <c r="C13">
        <v>1E-3</v>
      </c>
      <c r="D13">
        <v>1</v>
      </c>
      <c r="E13" s="8">
        <v>3491</v>
      </c>
      <c r="F13">
        <v>1.4999999999999999E-2</v>
      </c>
      <c r="G13">
        <v>15</v>
      </c>
      <c r="H13" s="8">
        <v>3500</v>
      </c>
      <c r="I13">
        <v>0.61299999999999999</v>
      </c>
      <c r="J13">
        <v>613</v>
      </c>
      <c r="K13" s="8">
        <v>3285</v>
      </c>
      <c r="L13">
        <v>0.53200000000000003</v>
      </c>
      <c r="M13">
        <v>532</v>
      </c>
    </row>
    <row r="14" spans="1:13" x14ac:dyDescent="0.25">
      <c r="A14">
        <v>3</v>
      </c>
      <c r="B14" s="8">
        <v>3710</v>
      </c>
      <c r="C14">
        <v>1E-3</v>
      </c>
      <c r="D14">
        <v>1</v>
      </c>
      <c r="E14" s="8">
        <v>3515</v>
      </c>
      <c r="F14">
        <v>1.4999999999999999E-2</v>
      </c>
      <c r="G14">
        <v>15</v>
      </c>
      <c r="H14" s="8">
        <v>3414</v>
      </c>
      <c r="I14">
        <v>0.65700000000000003</v>
      </c>
      <c r="J14">
        <v>657</v>
      </c>
      <c r="K14" s="8">
        <v>3295</v>
      </c>
      <c r="L14">
        <v>0.52700000000000002</v>
      </c>
      <c r="M14">
        <v>527</v>
      </c>
    </row>
    <row r="15" spans="1:13" x14ac:dyDescent="0.25">
      <c r="A15">
        <v>9</v>
      </c>
      <c r="B15" s="8">
        <v>3710</v>
      </c>
      <c r="C15">
        <v>1E-3</v>
      </c>
      <c r="D15">
        <v>1</v>
      </c>
      <c r="E15" s="8">
        <v>3491</v>
      </c>
      <c r="F15">
        <v>2.4E-2</v>
      </c>
      <c r="G15">
        <v>24</v>
      </c>
      <c r="H15" s="8">
        <v>3302</v>
      </c>
      <c r="I15">
        <v>0.64200000000000002</v>
      </c>
      <c r="J15">
        <v>642</v>
      </c>
      <c r="K15" s="8">
        <v>3295</v>
      </c>
      <c r="L15">
        <v>0.59399999999999997</v>
      </c>
      <c r="M15">
        <v>594</v>
      </c>
    </row>
    <row r="16" spans="1:13" x14ac:dyDescent="0.25">
      <c r="A16">
        <v>15</v>
      </c>
      <c r="B16" s="8">
        <v>3710</v>
      </c>
      <c r="C16">
        <v>1E-3</v>
      </c>
      <c r="D16">
        <v>1</v>
      </c>
      <c r="E16" s="8">
        <v>3491</v>
      </c>
      <c r="F16">
        <v>2.3E-2</v>
      </c>
      <c r="G16">
        <v>23</v>
      </c>
      <c r="H16" s="8">
        <v>3414</v>
      </c>
      <c r="I16">
        <v>0.624</v>
      </c>
      <c r="J16">
        <v>624</v>
      </c>
      <c r="K16" s="8">
        <v>3296</v>
      </c>
      <c r="L16">
        <v>0.54300000000000004</v>
      </c>
      <c r="M16">
        <v>543</v>
      </c>
    </row>
    <row r="17" spans="1:13" x14ac:dyDescent="0.25">
      <c r="A17">
        <v>21</v>
      </c>
      <c r="B17" s="8">
        <v>3710</v>
      </c>
      <c r="C17">
        <v>1E-3</v>
      </c>
      <c r="D17">
        <v>1</v>
      </c>
      <c r="E17" s="8">
        <v>3491</v>
      </c>
      <c r="F17">
        <v>1.7999999999999999E-2</v>
      </c>
      <c r="G17">
        <v>18</v>
      </c>
      <c r="H17" s="8">
        <v>3400</v>
      </c>
      <c r="I17">
        <v>0.61</v>
      </c>
      <c r="J17">
        <v>610</v>
      </c>
      <c r="K17" s="8">
        <v>3394</v>
      </c>
      <c r="L17">
        <v>0.60799999999999998</v>
      </c>
      <c r="M17">
        <v>608</v>
      </c>
    </row>
    <row r="18" spans="1:13" x14ac:dyDescent="0.25">
      <c r="A18">
        <v>27</v>
      </c>
      <c r="B18" s="8">
        <v>3710</v>
      </c>
      <c r="C18">
        <v>0</v>
      </c>
      <c r="D18">
        <v>0</v>
      </c>
      <c r="E18" s="8">
        <v>3491</v>
      </c>
      <c r="F18">
        <v>1.7999999999999999E-2</v>
      </c>
      <c r="G18">
        <v>18</v>
      </c>
      <c r="H18" s="8">
        <v>3388</v>
      </c>
      <c r="I18">
        <v>0.61599999999999999</v>
      </c>
      <c r="J18">
        <v>616</v>
      </c>
      <c r="K18" s="8">
        <v>3300</v>
      </c>
      <c r="L18">
        <v>0.52300000000000002</v>
      </c>
      <c r="M18">
        <v>523</v>
      </c>
    </row>
    <row r="19" spans="1:13" x14ac:dyDescent="0.25">
      <c r="A19">
        <v>4</v>
      </c>
      <c r="B19" s="8">
        <v>3710</v>
      </c>
      <c r="C19">
        <v>1E-3</v>
      </c>
      <c r="D19">
        <v>1</v>
      </c>
      <c r="E19" s="8">
        <v>3491</v>
      </c>
      <c r="F19">
        <v>2.3E-2</v>
      </c>
      <c r="G19">
        <v>23</v>
      </c>
      <c r="H19" s="8">
        <v>3390</v>
      </c>
      <c r="I19">
        <v>0.58599999999999997</v>
      </c>
      <c r="J19">
        <v>586</v>
      </c>
      <c r="K19" s="8">
        <v>3295</v>
      </c>
      <c r="L19">
        <v>0.54900000000000004</v>
      </c>
      <c r="M19">
        <v>549</v>
      </c>
    </row>
    <row r="20" spans="1:13" x14ac:dyDescent="0.25">
      <c r="A20">
        <v>10</v>
      </c>
      <c r="B20" s="8">
        <v>3710</v>
      </c>
      <c r="C20">
        <v>6.0000000000000001E-3</v>
      </c>
      <c r="D20">
        <v>6</v>
      </c>
      <c r="E20" s="8">
        <v>3491</v>
      </c>
      <c r="F20">
        <v>3.1E-2</v>
      </c>
      <c r="G20">
        <v>31</v>
      </c>
      <c r="H20" s="8">
        <v>3408</v>
      </c>
      <c r="I20">
        <v>0.629</v>
      </c>
      <c r="J20">
        <v>629</v>
      </c>
      <c r="K20" s="8">
        <v>3392</v>
      </c>
      <c r="L20">
        <v>0.61399999999999999</v>
      </c>
      <c r="M20">
        <v>614</v>
      </c>
    </row>
    <row r="21" spans="1:13" x14ac:dyDescent="0.25">
      <c r="A21">
        <v>16</v>
      </c>
      <c r="B21" s="8">
        <v>3710</v>
      </c>
      <c r="C21">
        <v>0</v>
      </c>
      <c r="D21">
        <v>0</v>
      </c>
      <c r="E21" s="8">
        <v>3491</v>
      </c>
      <c r="F21">
        <v>0.03</v>
      </c>
      <c r="G21">
        <v>30</v>
      </c>
      <c r="H21" s="8">
        <v>3390</v>
      </c>
      <c r="I21">
        <v>0.63800000000000001</v>
      </c>
      <c r="J21">
        <v>638</v>
      </c>
      <c r="K21" s="8">
        <v>3390</v>
      </c>
      <c r="L21">
        <v>0.56999999999999995</v>
      </c>
      <c r="M21">
        <v>570</v>
      </c>
    </row>
    <row r="22" spans="1:13" x14ac:dyDescent="0.25">
      <c r="A22">
        <v>22</v>
      </c>
      <c r="B22" s="8">
        <v>3710</v>
      </c>
      <c r="C22">
        <v>5.0000000000000001E-3</v>
      </c>
      <c r="D22">
        <v>5</v>
      </c>
      <c r="E22" s="8">
        <v>3491</v>
      </c>
      <c r="F22">
        <v>1.9E-2</v>
      </c>
      <c r="G22">
        <v>19</v>
      </c>
      <c r="H22" s="8">
        <v>3392</v>
      </c>
      <c r="I22">
        <v>0.58699999999999997</v>
      </c>
      <c r="J22">
        <v>587</v>
      </c>
      <c r="K22" s="8">
        <v>3394</v>
      </c>
      <c r="L22">
        <v>0.61099999999999999</v>
      </c>
      <c r="M22">
        <v>611</v>
      </c>
    </row>
    <row r="23" spans="1:13" x14ac:dyDescent="0.25">
      <c r="A23">
        <v>28</v>
      </c>
      <c r="B23" s="8">
        <v>3710</v>
      </c>
      <c r="C23">
        <v>4.0000000000000001E-3</v>
      </c>
      <c r="D23">
        <v>4</v>
      </c>
      <c r="E23" s="8">
        <v>3491</v>
      </c>
      <c r="F23">
        <v>1.4999999999999999E-2</v>
      </c>
      <c r="G23">
        <v>15</v>
      </c>
      <c r="H23" s="8">
        <v>3405</v>
      </c>
      <c r="I23">
        <v>0.64300000000000002</v>
      </c>
      <c r="J23">
        <v>643</v>
      </c>
      <c r="K23" s="8">
        <v>3399</v>
      </c>
      <c r="L23">
        <v>0.55600000000000005</v>
      </c>
      <c r="M23">
        <v>556</v>
      </c>
    </row>
    <row r="24" spans="1:13" x14ac:dyDescent="0.25">
      <c r="A24">
        <v>5</v>
      </c>
      <c r="B24" s="8">
        <v>3710</v>
      </c>
      <c r="C24">
        <v>3.0000000000000001E-3</v>
      </c>
      <c r="D24">
        <v>3</v>
      </c>
      <c r="E24" s="8">
        <v>3491</v>
      </c>
      <c r="F24">
        <v>2.3E-2</v>
      </c>
      <c r="G24">
        <v>23</v>
      </c>
      <c r="H24" s="8">
        <v>3395</v>
      </c>
      <c r="I24">
        <v>0.59199999999999997</v>
      </c>
      <c r="J24">
        <v>592</v>
      </c>
      <c r="K24" s="8">
        <v>3296</v>
      </c>
      <c r="L24">
        <v>0.54900000000000004</v>
      </c>
      <c r="M24">
        <v>549</v>
      </c>
    </row>
    <row r="25" spans="1:13" x14ac:dyDescent="0.25">
      <c r="A25">
        <v>11</v>
      </c>
      <c r="B25" s="8">
        <v>3710</v>
      </c>
      <c r="C25">
        <v>4.0000000000000001E-3</v>
      </c>
      <c r="D25">
        <v>4</v>
      </c>
      <c r="E25" s="8">
        <v>3491</v>
      </c>
      <c r="F25">
        <v>2.3E-2</v>
      </c>
      <c r="G25">
        <v>23</v>
      </c>
      <c r="H25" s="8">
        <v>3302</v>
      </c>
      <c r="I25">
        <v>0.60099999999999998</v>
      </c>
      <c r="J25">
        <v>601</v>
      </c>
      <c r="K25" s="8">
        <v>3285</v>
      </c>
      <c r="L25">
        <v>0.55800000000000005</v>
      </c>
      <c r="M25">
        <v>558</v>
      </c>
    </row>
    <row r="26" spans="1:13" x14ac:dyDescent="0.25">
      <c r="A26">
        <v>17</v>
      </c>
      <c r="B26" s="8">
        <v>3710</v>
      </c>
      <c r="C26">
        <v>1E-3</v>
      </c>
      <c r="D26">
        <v>1</v>
      </c>
      <c r="E26" s="8">
        <v>3491</v>
      </c>
      <c r="F26">
        <v>1.7000000000000001E-2</v>
      </c>
      <c r="G26">
        <v>17</v>
      </c>
      <c r="H26" s="8">
        <v>3295</v>
      </c>
      <c r="I26">
        <v>0.60699999999999998</v>
      </c>
      <c r="J26">
        <v>607</v>
      </c>
      <c r="K26" s="8">
        <v>3392</v>
      </c>
      <c r="L26">
        <v>0.54200000000000004</v>
      </c>
      <c r="M26">
        <v>542</v>
      </c>
    </row>
    <row r="27" spans="1:13" x14ac:dyDescent="0.25">
      <c r="A27">
        <v>23</v>
      </c>
      <c r="B27" s="8">
        <v>3710</v>
      </c>
      <c r="C27">
        <v>1E-3</v>
      </c>
      <c r="D27">
        <v>1</v>
      </c>
      <c r="E27" s="8">
        <v>3491</v>
      </c>
      <c r="F27">
        <v>0.03</v>
      </c>
      <c r="G27">
        <v>30</v>
      </c>
      <c r="H27" s="8">
        <v>3302</v>
      </c>
      <c r="I27">
        <v>0.60499999999999998</v>
      </c>
      <c r="J27">
        <v>605</v>
      </c>
      <c r="K27" s="8">
        <v>3285</v>
      </c>
      <c r="L27">
        <v>0.66900000000000004</v>
      </c>
      <c r="M27">
        <v>669</v>
      </c>
    </row>
    <row r="28" spans="1:13" x14ac:dyDescent="0.25">
      <c r="A28">
        <v>29</v>
      </c>
      <c r="B28" s="8">
        <v>3710</v>
      </c>
      <c r="C28">
        <v>2E-3</v>
      </c>
      <c r="D28">
        <v>2</v>
      </c>
      <c r="E28" s="8">
        <v>3491</v>
      </c>
      <c r="F28">
        <v>2.1000000000000001E-2</v>
      </c>
      <c r="G28">
        <v>21</v>
      </c>
      <c r="H28" s="8">
        <v>3293</v>
      </c>
      <c r="I28">
        <v>0.59599999999999997</v>
      </c>
      <c r="J28">
        <v>596</v>
      </c>
      <c r="K28" s="8">
        <v>3403</v>
      </c>
      <c r="L28">
        <v>0.52500000000000002</v>
      </c>
      <c r="M28">
        <v>525</v>
      </c>
    </row>
    <row r="29" spans="1:13" x14ac:dyDescent="0.25">
      <c r="A29">
        <v>6</v>
      </c>
      <c r="B29" s="8">
        <v>3710</v>
      </c>
      <c r="C29">
        <v>1E-3</v>
      </c>
      <c r="D29">
        <v>1</v>
      </c>
      <c r="E29" s="8">
        <v>3491</v>
      </c>
      <c r="F29">
        <v>2.3E-2</v>
      </c>
      <c r="G29">
        <v>23</v>
      </c>
      <c r="H29" s="8">
        <v>3502</v>
      </c>
      <c r="I29">
        <v>0.60199999999999998</v>
      </c>
      <c r="J29">
        <v>602</v>
      </c>
      <c r="K29" s="8">
        <v>3300</v>
      </c>
      <c r="L29">
        <v>0.54500000000000004</v>
      </c>
      <c r="M29">
        <v>545</v>
      </c>
    </row>
    <row r="30" spans="1:13" x14ac:dyDescent="0.25">
      <c r="A30">
        <v>12</v>
      </c>
      <c r="B30" s="8">
        <v>3710</v>
      </c>
      <c r="C30">
        <v>1E-3</v>
      </c>
      <c r="D30">
        <v>1</v>
      </c>
      <c r="E30" s="8">
        <v>3491</v>
      </c>
      <c r="F30">
        <v>3.9E-2</v>
      </c>
      <c r="G30">
        <v>39</v>
      </c>
      <c r="H30" s="8">
        <v>3302</v>
      </c>
      <c r="I30">
        <v>0.60399999999999998</v>
      </c>
      <c r="J30">
        <v>604</v>
      </c>
      <c r="K30" s="8">
        <v>3293</v>
      </c>
      <c r="L30">
        <v>0.60199999999999998</v>
      </c>
      <c r="M30">
        <v>602</v>
      </c>
    </row>
    <row r="31" spans="1:13" x14ac:dyDescent="0.25">
      <c r="A31">
        <v>18</v>
      </c>
      <c r="B31" s="8">
        <v>3710</v>
      </c>
      <c r="C31">
        <v>1E-3</v>
      </c>
      <c r="D31">
        <v>1</v>
      </c>
      <c r="E31" s="8">
        <v>3491</v>
      </c>
      <c r="F31">
        <v>2.9000000000000001E-2</v>
      </c>
      <c r="G31">
        <v>29</v>
      </c>
      <c r="H31" s="8">
        <v>3285</v>
      </c>
      <c r="I31">
        <v>0.58899999999999997</v>
      </c>
      <c r="J31">
        <v>589</v>
      </c>
      <c r="K31" s="8">
        <v>3285</v>
      </c>
      <c r="L31">
        <v>0.52200000000000002</v>
      </c>
      <c r="M31">
        <v>522</v>
      </c>
    </row>
    <row r="32" spans="1:13" x14ac:dyDescent="0.25">
      <c r="A32">
        <v>24</v>
      </c>
      <c r="B32" s="8">
        <v>3710</v>
      </c>
      <c r="C32">
        <v>4.0000000000000001E-3</v>
      </c>
      <c r="D32">
        <v>4</v>
      </c>
      <c r="E32" s="8">
        <v>3491</v>
      </c>
      <c r="F32">
        <v>1.7000000000000001E-2</v>
      </c>
      <c r="G32">
        <v>17</v>
      </c>
      <c r="H32" s="8">
        <v>3405</v>
      </c>
      <c r="I32">
        <v>0.57999999999999996</v>
      </c>
      <c r="J32">
        <v>580</v>
      </c>
      <c r="K32" s="8">
        <v>3394</v>
      </c>
      <c r="L32">
        <v>0.57599999999999996</v>
      </c>
      <c r="M32">
        <v>576</v>
      </c>
    </row>
    <row r="33" spans="1:13" x14ac:dyDescent="0.25">
      <c r="A33">
        <v>30</v>
      </c>
      <c r="B33" s="8">
        <v>3710</v>
      </c>
      <c r="C33">
        <v>1E-3</v>
      </c>
      <c r="D33">
        <v>1</v>
      </c>
      <c r="E33" s="8">
        <v>3491</v>
      </c>
      <c r="F33">
        <v>1.7000000000000001E-2</v>
      </c>
      <c r="G33">
        <v>17</v>
      </c>
      <c r="H33" s="8">
        <v>3285</v>
      </c>
      <c r="I33">
        <v>0.61799999999999999</v>
      </c>
      <c r="J33">
        <v>618</v>
      </c>
      <c r="K33" s="8">
        <v>3402</v>
      </c>
      <c r="L33">
        <v>0.54200000000000004</v>
      </c>
      <c r="M33">
        <v>542</v>
      </c>
    </row>
    <row r="34" spans="1:13" x14ac:dyDescent="0.25">
      <c r="A34" s="2" t="s">
        <v>17</v>
      </c>
      <c r="B34" s="9">
        <f t="shared" ref="B34:L34" si="0">AVERAGE(B4:B33)</f>
        <v>3710</v>
      </c>
      <c r="C34" s="3">
        <f t="shared" si="0"/>
        <v>1.6000000000000005E-3</v>
      </c>
      <c r="D34" s="3">
        <f t="shared" si="0"/>
        <v>1.6</v>
      </c>
      <c r="E34" s="9">
        <f t="shared" si="0"/>
        <v>3493.4</v>
      </c>
      <c r="F34" s="3">
        <f t="shared" si="0"/>
        <v>2.180000000000001E-2</v>
      </c>
      <c r="G34" s="3">
        <f t="shared" si="0"/>
        <v>21.8</v>
      </c>
      <c r="H34" s="9">
        <f>AVERAGE(H4:H33)</f>
        <v>3368.5666666666666</v>
      </c>
      <c r="I34" s="3">
        <f>AVERAGE(I4:I33)</f>
        <v>0.61189999999999989</v>
      </c>
      <c r="J34" s="4">
        <f>AVERAGE(J4:J33)</f>
        <v>611.9</v>
      </c>
      <c r="K34" s="9">
        <f t="shared" si="0"/>
        <v>3335.3333333333335</v>
      </c>
      <c r="L34" s="3">
        <f t="shared" si="0"/>
        <v>0.57723333333333349</v>
      </c>
      <c r="M34" s="4">
        <f>AVERAGE(M4:M33)</f>
        <v>577.23333333333335</v>
      </c>
    </row>
    <row r="35" spans="1:13" x14ac:dyDescent="0.25">
      <c r="A35" s="2" t="s">
        <v>18</v>
      </c>
      <c r="B35" s="9">
        <f>_xlfn.STDEV.P(B4:B33)</f>
        <v>0</v>
      </c>
      <c r="C35" s="3">
        <f t="shared" ref="C35:M35" si="1">_xlfn.STDEV.P(C4:C33)</f>
        <v>1.4966629547095757E-3</v>
      </c>
      <c r="D35" s="3">
        <f t="shared" si="1"/>
        <v>1.4966629547095767</v>
      </c>
      <c r="E35" s="9">
        <f t="shared" si="1"/>
        <v>7.2000000000000011</v>
      </c>
      <c r="F35" s="3">
        <f t="shared" si="1"/>
        <v>6.1989246379243919E-3</v>
      </c>
      <c r="G35" s="3">
        <f t="shared" si="1"/>
        <v>6.198924637924442</v>
      </c>
      <c r="H35" s="9">
        <f>_xlfn.STDEV.P(H4:H33)</f>
        <v>60.987257321145009</v>
      </c>
      <c r="I35" s="3">
        <f t="shared" ref="H35:J35" si="2">_xlfn.STDEV.P(I4:I33)</f>
        <v>2.0661316511781158E-2</v>
      </c>
      <c r="J35" s="4">
        <f t="shared" si="2"/>
        <v>20.661316511781141</v>
      </c>
      <c r="K35" s="9">
        <f t="shared" si="1"/>
        <v>50.810322660743743</v>
      </c>
      <c r="L35" s="3">
        <f t="shared" si="1"/>
        <v>4.4407719549145436E-2</v>
      </c>
      <c r="M35" s="4">
        <f t="shared" si="1"/>
        <v>44.407719549145455</v>
      </c>
    </row>
    <row r="36" spans="1:13" x14ac:dyDescent="0.25">
      <c r="A36" s="2" t="s">
        <v>19</v>
      </c>
      <c r="B36" s="10">
        <f>B35/B34</f>
        <v>0</v>
      </c>
      <c r="C36" s="6">
        <f t="shared" ref="C36:M36" si="3">C35/C34</f>
        <v>0.93541434669348444</v>
      </c>
      <c r="D36" s="6">
        <f t="shared" si="3"/>
        <v>0.93541434669348533</v>
      </c>
      <c r="E36" s="10">
        <f t="shared" si="3"/>
        <v>2.0610293696685178E-3</v>
      </c>
      <c r="F36" s="6">
        <f t="shared" si="3"/>
        <v>0.28435434118919217</v>
      </c>
      <c r="G36" s="6">
        <f t="shared" si="3"/>
        <v>0.28435434118919456</v>
      </c>
      <c r="H36" s="10">
        <f>H35/H34</f>
        <v>1.8104809361393574E-2</v>
      </c>
      <c r="I36" s="6">
        <f t="shared" ref="H36:J36" si="4">I35/I34</f>
        <v>3.3765838391536462E-2</v>
      </c>
      <c r="J36" s="7">
        <f t="shared" si="4"/>
        <v>3.3765838391536428E-2</v>
      </c>
      <c r="K36" s="10">
        <f t="shared" si="3"/>
        <v>1.5233956424368502E-2</v>
      </c>
      <c r="L36" s="6">
        <f t="shared" si="3"/>
        <v>7.6932008227427545E-2</v>
      </c>
      <c r="M36" s="7">
        <f t="shared" si="3"/>
        <v>7.6932008227427587E-2</v>
      </c>
    </row>
    <row r="37" spans="1:13" x14ac:dyDescent="0.25">
      <c r="A37" s="2" t="s">
        <v>20</v>
      </c>
      <c r="B37" s="11">
        <f>SMALL(B4:B33,1)</f>
        <v>3710</v>
      </c>
      <c r="C37" s="12">
        <f t="shared" ref="C37:M37" si="5">SMALL(C4:C33,1)</f>
        <v>0</v>
      </c>
      <c r="D37" s="12">
        <f t="shared" si="5"/>
        <v>0</v>
      </c>
      <c r="E37" s="11">
        <f t="shared" si="5"/>
        <v>3491</v>
      </c>
      <c r="F37" s="12">
        <f t="shared" si="5"/>
        <v>1.4999999999999999E-2</v>
      </c>
      <c r="G37" s="12">
        <f t="shared" si="5"/>
        <v>15</v>
      </c>
      <c r="H37" s="11">
        <f>SMALL(H4:H33,1)</f>
        <v>3285</v>
      </c>
      <c r="I37" s="12">
        <f t="shared" ref="H37:J37" si="6">SMALL(I4:I33,1)</f>
        <v>0.57799999999999996</v>
      </c>
      <c r="J37" s="12">
        <f t="shared" si="6"/>
        <v>578</v>
      </c>
      <c r="K37" s="11">
        <f t="shared" si="5"/>
        <v>3285</v>
      </c>
      <c r="L37" s="12">
        <f t="shared" si="5"/>
        <v>0.52200000000000002</v>
      </c>
      <c r="M37" s="12">
        <f t="shared" si="5"/>
        <v>522</v>
      </c>
    </row>
    <row r="40" spans="1:13" ht="15.75" x14ac:dyDescent="0.25">
      <c r="A40" s="39" t="s">
        <v>22</v>
      </c>
      <c r="B40" s="39"/>
      <c r="C40" s="39"/>
      <c r="D40" s="39"/>
      <c r="E40" s="39"/>
      <c r="F40" s="39"/>
      <c r="G40" s="39"/>
      <c r="H40" s="39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01 - 3271.stp</v>
      </c>
      <c r="B43">
        <f>B34</f>
        <v>3710</v>
      </c>
      <c r="C43">
        <f>E34</f>
        <v>3493.4</v>
      </c>
      <c r="D43">
        <f>E37</f>
        <v>3491</v>
      </c>
      <c r="E43" s="14">
        <f>E36</f>
        <v>2.0610293696685178E-3</v>
      </c>
      <c r="F43">
        <f>H34</f>
        <v>3368.5666666666666</v>
      </c>
      <c r="G43">
        <f>H37</f>
        <v>3285</v>
      </c>
      <c r="H43" s="14">
        <f>H36</f>
        <v>1.8104809361393574E-2</v>
      </c>
      <c r="I43">
        <f>K34</f>
        <v>3335.3333333333335</v>
      </c>
      <c r="J43">
        <f>K37</f>
        <v>3285</v>
      </c>
      <c r="K43" s="14">
        <f>K36</f>
        <v>1.5233956424368502E-2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01 - 3271.stp</v>
      </c>
      <c r="B48">
        <f>C34</f>
        <v>1.6000000000000005E-3</v>
      </c>
      <c r="C48" s="14">
        <f>C36</f>
        <v>0.93541434669348444</v>
      </c>
      <c r="D48">
        <f>F34</f>
        <v>2.180000000000001E-2</v>
      </c>
      <c r="E48" s="14">
        <f>F36</f>
        <v>0.28435434118919217</v>
      </c>
      <c r="F48">
        <f>I34</f>
        <v>0.61189999999999989</v>
      </c>
      <c r="G48" s="14">
        <f>I36</f>
        <v>3.3765838391536462E-2</v>
      </c>
      <c r="H48">
        <f>L34</f>
        <v>0.57723333333333349</v>
      </c>
      <c r="I48" s="14">
        <f>L36</f>
        <v>7.6932008227427545E-2</v>
      </c>
    </row>
  </sheetData>
  <mergeCells count="18">
    <mergeCell ref="A41:A42"/>
    <mergeCell ref="B41:B42"/>
    <mergeCell ref="C41:E41"/>
    <mergeCell ref="I41:K41"/>
    <mergeCell ref="A40:H40"/>
    <mergeCell ref="F41:H41"/>
    <mergeCell ref="A2:A3"/>
    <mergeCell ref="A1:J1"/>
    <mergeCell ref="K2:M2"/>
    <mergeCell ref="E2:G2"/>
    <mergeCell ref="B2:D2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1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30" t="s">
        <v>15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29</v>
      </c>
      <c r="C4">
        <v>1E-3</v>
      </c>
      <c r="D4">
        <v>1</v>
      </c>
      <c r="E4" s="8">
        <v>25</v>
      </c>
      <c r="F4">
        <v>2.5000000000000001E-2</v>
      </c>
      <c r="G4">
        <v>25</v>
      </c>
      <c r="H4" s="8">
        <v>24</v>
      </c>
      <c r="I4">
        <v>0.79300000000000004</v>
      </c>
      <c r="J4">
        <v>793</v>
      </c>
      <c r="K4" s="8">
        <v>24</v>
      </c>
      <c r="L4">
        <v>0.78</v>
      </c>
      <c r="M4">
        <v>780</v>
      </c>
    </row>
    <row r="5" spans="1:13" x14ac:dyDescent="0.25">
      <c r="A5">
        <v>7</v>
      </c>
      <c r="B5" s="8">
        <v>29</v>
      </c>
      <c r="C5">
        <v>1E-3</v>
      </c>
      <c r="D5">
        <v>1</v>
      </c>
      <c r="E5" s="8">
        <v>25</v>
      </c>
      <c r="F5">
        <v>2.5999999999999999E-2</v>
      </c>
      <c r="G5">
        <v>26</v>
      </c>
      <c r="H5" s="8">
        <v>24</v>
      </c>
      <c r="I5">
        <v>0.77</v>
      </c>
      <c r="J5">
        <v>770</v>
      </c>
      <c r="K5" s="8">
        <v>24</v>
      </c>
      <c r="L5">
        <v>0.82</v>
      </c>
      <c r="M5">
        <v>820</v>
      </c>
    </row>
    <row r="6" spans="1:13" x14ac:dyDescent="0.25">
      <c r="A6">
        <v>13</v>
      </c>
      <c r="B6" s="8">
        <v>29</v>
      </c>
      <c r="C6">
        <v>1E-3</v>
      </c>
      <c r="D6">
        <v>1</v>
      </c>
      <c r="E6" s="8">
        <v>25</v>
      </c>
      <c r="F6">
        <v>2.9000000000000001E-2</v>
      </c>
      <c r="G6">
        <v>29</v>
      </c>
      <c r="H6" s="8">
        <v>24</v>
      </c>
      <c r="I6">
        <v>0.77300000000000002</v>
      </c>
      <c r="J6">
        <v>773</v>
      </c>
      <c r="K6" s="8">
        <v>24</v>
      </c>
      <c r="L6">
        <v>0.83299999999999996</v>
      </c>
      <c r="M6">
        <v>833</v>
      </c>
    </row>
    <row r="7" spans="1:13" x14ac:dyDescent="0.25">
      <c r="A7">
        <v>19</v>
      </c>
      <c r="B7" s="8">
        <v>29</v>
      </c>
      <c r="C7">
        <v>1E-3</v>
      </c>
      <c r="D7">
        <v>1</v>
      </c>
      <c r="E7" s="8">
        <v>25</v>
      </c>
      <c r="F7">
        <v>2.8000000000000001E-2</v>
      </c>
      <c r="G7">
        <v>28</v>
      </c>
      <c r="H7" s="8">
        <v>23</v>
      </c>
      <c r="I7">
        <v>0.80700000000000005</v>
      </c>
      <c r="J7">
        <v>807</v>
      </c>
      <c r="K7" s="8">
        <v>24</v>
      </c>
      <c r="L7">
        <v>0.754</v>
      </c>
      <c r="M7">
        <v>754</v>
      </c>
    </row>
    <row r="8" spans="1:13" x14ac:dyDescent="0.25">
      <c r="A8">
        <v>25</v>
      </c>
      <c r="B8" s="8">
        <v>29</v>
      </c>
      <c r="C8">
        <v>1E-3</v>
      </c>
      <c r="D8">
        <v>1</v>
      </c>
      <c r="E8" s="8">
        <v>25</v>
      </c>
      <c r="F8">
        <v>2.1999999999999999E-2</v>
      </c>
      <c r="G8">
        <v>22</v>
      </c>
      <c r="H8" s="8">
        <v>23</v>
      </c>
      <c r="I8">
        <v>0.78400000000000003</v>
      </c>
      <c r="J8">
        <v>784</v>
      </c>
      <c r="K8" s="8">
        <v>23</v>
      </c>
      <c r="L8">
        <v>0.78600000000000003</v>
      </c>
      <c r="M8">
        <v>786</v>
      </c>
    </row>
    <row r="9" spans="1:13" x14ac:dyDescent="0.25">
      <c r="A9">
        <v>2</v>
      </c>
      <c r="B9" s="8">
        <v>29</v>
      </c>
      <c r="C9">
        <v>1E-3</v>
      </c>
      <c r="D9">
        <v>1</v>
      </c>
      <c r="E9" s="8">
        <v>25</v>
      </c>
      <c r="F9">
        <v>2.9000000000000001E-2</v>
      </c>
      <c r="G9">
        <v>29</v>
      </c>
      <c r="H9" s="8">
        <v>24</v>
      </c>
      <c r="I9">
        <v>0.80800000000000005</v>
      </c>
      <c r="J9">
        <v>808</v>
      </c>
      <c r="K9" s="8">
        <v>24</v>
      </c>
      <c r="L9">
        <v>0.73</v>
      </c>
      <c r="M9">
        <v>730</v>
      </c>
    </row>
    <row r="10" spans="1:13" x14ac:dyDescent="0.25">
      <c r="A10">
        <v>8</v>
      </c>
      <c r="B10" s="8">
        <v>29</v>
      </c>
      <c r="C10">
        <v>1E-3</v>
      </c>
      <c r="D10">
        <v>1</v>
      </c>
      <c r="E10" s="8">
        <v>25</v>
      </c>
      <c r="F10">
        <v>2.5999999999999999E-2</v>
      </c>
      <c r="G10">
        <v>26</v>
      </c>
      <c r="H10" s="8">
        <v>24</v>
      </c>
      <c r="I10">
        <v>0.76</v>
      </c>
      <c r="J10">
        <v>760</v>
      </c>
      <c r="K10" s="8">
        <v>23</v>
      </c>
      <c r="L10">
        <v>0.73599999999999999</v>
      </c>
      <c r="M10">
        <v>736</v>
      </c>
    </row>
    <row r="11" spans="1:13" x14ac:dyDescent="0.25">
      <c r="A11">
        <v>14</v>
      </c>
      <c r="B11" s="8">
        <v>29</v>
      </c>
      <c r="C11">
        <v>3.0000000000000001E-3</v>
      </c>
      <c r="D11">
        <v>3</v>
      </c>
      <c r="E11" s="8">
        <v>25</v>
      </c>
      <c r="F11">
        <v>2.3E-2</v>
      </c>
      <c r="G11">
        <v>23</v>
      </c>
      <c r="H11" s="8">
        <v>24</v>
      </c>
      <c r="I11">
        <v>0.77700000000000002</v>
      </c>
      <c r="J11">
        <v>777</v>
      </c>
      <c r="K11" s="8">
        <v>24</v>
      </c>
      <c r="L11">
        <v>0.75700000000000001</v>
      </c>
      <c r="M11">
        <v>757</v>
      </c>
    </row>
    <row r="12" spans="1:13" x14ac:dyDescent="0.25">
      <c r="A12">
        <v>20</v>
      </c>
      <c r="B12" s="8">
        <v>29</v>
      </c>
      <c r="C12">
        <v>1E-3</v>
      </c>
      <c r="D12">
        <v>1</v>
      </c>
      <c r="E12" s="8">
        <v>25</v>
      </c>
      <c r="F12">
        <v>2.4E-2</v>
      </c>
      <c r="G12">
        <v>24</v>
      </c>
      <c r="H12" s="8">
        <v>23</v>
      </c>
      <c r="I12">
        <v>0.749</v>
      </c>
      <c r="J12">
        <v>749</v>
      </c>
      <c r="K12" s="8">
        <v>24</v>
      </c>
      <c r="L12">
        <v>0.81399999999999995</v>
      </c>
      <c r="M12">
        <v>814</v>
      </c>
    </row>
    <row r="13" spans="1:13" x14ac:dyDescent="0.25">
      <c r="A13">
        <v>26</v>
      </c>
      <c r="B13" s="8">
        <v>29</v>
      </c>
      <c r="C13">
        <v>1E-3</v>
      </c>
      <c r="D13">
        <v>1</v>
      </c>
      <c r="E13" s="8">
        <v>25</v>
      </c>
      <c r="F13">
        <v>2.1000000000000001E-2</v>
      </c>
      <c r="G13">
        <v>21</v>
      </c>
      <c r="H13" s="8">
        <v>23</v>
      </c>
      <c r="I13">
        <v>0.78</v>
      </c>
      <c r="J13">
        <v>780</v>
      </c>
      <c r="K13" s="8">
        <v>24</v>
      </c>
      <c r="L13">
        <v>0.71799999999999997</v>
      </c>
      <c r="M13">
        <v>718</v>
      </c>
    </row>
    <row r="14" spans="1:13" x14ac:dyDescent="0.25">
      <c r="A14">
        <v>3</v>
      </c>
      <c r="B14" s="8">
        <v>29</v>
      </c>
      <c r="C14">
        <v>1E-3</v>
      </c>
      <c r="D14">
        <v>1</v>
      </c>
      <c r="E14" s="8">
        <v>25</v>
      </c>
      <c r="F14">
        <v>2.5000000000000001E-2</v>
      </c>
      <c r="G14">
        <v>25</v>
      </c>
      <c r="H14" s="8">
        <v>24</v>
      </c>
      <c r="I14">
        <v>0.80100000000000005</v>
      </c>
      <c r="J14">
        <v>801</v>
      </c>
      <c r="K14" s="8">
        <v>24</v>
      </c>
      <c r="L14">
        <v>0.79</v>
      </c>
      <c r="M14">
        <v>790</v>
      </c>
    </row>
    <row r="15" spans="1:13" x14ac:dyDescent="0.25">
      <c r="A15">
        <v>9</v>
      </c>
      <c r="B15" s="8">
        <v>29</v>
      </c>
      <c r="C15">
        <v>1E-3</v>
      </c>
      <c r="D15">
        <v>1</v>
      </c>
      <c r="E15" s="8">
        <v>25</v>
      </c>
      <c r="F15">
        <v>3.4000000000000002E-2</v>
      </c>
      <c r="G15">
        <v>34</v>
      </c>
      <c r="H15" s="8">
        <v>23</v>
      </c>
      <c r="I15">
        <v>0.77100000000000002</v>
      </c>
      <c r="J15">
        <v>771</v>
      </c>
      <c r="K15" s="8">
        <v>24</v>
      </c>
      <c r="L15">
        <v>0.746</v>
      </c>
      <c r="M15">
        <v>746</v>
      </c>
    </row>
    <row r="16" spans="1:13" x14ac:dyDescent="0.25">
      <c r="A16">
        <v>15</v>
      </c>
      <c r="B16" s="8">
        <v>29</v>
      </c>
      <c r="C16">
        <v>1E-3</v>
      </c>
      <c r="D16">
        <v>1</v>
      </c>
      <c r="E16" s="8">
        <v>25</v>
      </c>
      <c r="F16">
        <v>3.5000000000000003E-2</v>
      </c>
      <c r="G16">
        <v>35</v>
      </c>
      <c r="H16" s="8">
        <v>24</v>
      </c>
      <c r="I16">
        <v>0.79</v>
      </c>
      <c r="J16">
        <v>790</v>
      </c>
      <c r="K16" s="8">
        <v>23</v>
      </c>
      <c r="L16">
        <v>0.77400000000000002</v>
      </c>
      <c r="M16">
        <v>774</v>
      </c>
    </row>
    <row r="17" spans="1:13" x14ac:dyDescent="0.25">
      <c r="A17">
        <v>21</v>
      </c>
      <c r="B17" s="8">
        <v>29</v>
      </c>
      <c r="C17">
        <v>1E-3</v>
      </c>
      <c r="D17">
        <v>1</v>
      </c>
      <c r="E17" s="8">
        <v>25</v>
      </c>
      <c r="F17">
        <v>2.5999999999999999E-2</v>
      </c>
      <c r="G17">
        <v>26</v>
      </c>
      <c r="H17" s="8">
        <v>23</v>
      </c>
      <c r="I17">
        <v>0.76100000000000001</v>
      </c>
      <c r="J17">
        <v>761</v>
      </c>
      <c r="K17" s="8">
        <v>23</v>
      </c>
      <c r="L17">
        <v>0.81200000000000006</v>
      </c>
      <c r="M17">
        <v>812</v>
      </c>
    </row>
    <row r="18" spans="1:13" x14ac:dyDescent="0.25">
      <c r="A18">
        <v>27</v>
      </c>
      <c r="B18" s="8">
        <v>29</v>
      </c>
      <c r="C18">
        <v>0</v>
      </c>
      <c r="D18">
        <v>0</v>
      </c>
      <c r="E18" s="8">
        <v>25</v>
      </c>
      <c r="F18">
        <v>2.1000000000000001E-2</v>
      </c>
      <c r="G18">
        <v>21</v>
      </c>
      <c r="H18" s="8">
        <v>24</v>
      </c>
      <c r="I18">
        <v>0.80200000000000005</v>
      </c>
      <c r="J18">
        <v>802</v>
      </c>
      <c r="K18" s="8">
        <v>23</v>
      </c>
      <c r="L18">
        <v>0.73599999999999999</v>
      </c>
      <c r="M18">
        <v>736</v>
      </c>
    </row>
    <row r="19" spans="1:13" x14ac:dyDescent="0.25">
      <c r="A19">
        <v>4</v>
      </c>
      <c r="B19" s="8">
        <v>29</v>
      </c>
      <c r="C19">
        <v>1E-3</v>
      </c>
      <c r="D19">
        <v>1</v>
      </c>
      <c r="E19" s="8">
        <v>25</v>
      </c>
      <c r="F19">
        <v>2.7E-2</v>
      </c>
      <c r="G19">
        <v>27</v>
      </c>
      <c r="H19" s="8">
        <v>24</v>
      </c>
      <c r="I19">
        <v>0.78400000000000003</v>
      </c>
      <c r="J19">
        <v>784</v>
      </c>
      <c r="K19" s="8">
        <v>23</v>
      </c>
      <c r="L19">
        <v>0.74299999999999999</v>
      </c>
      <c r="M19">
        <v>743</v>
      </c>
    </row>
    <row r="20" spans="1:13" x14ac:dyDescent="0.25">
      <c r="A20">
        <v>10</v>
      </c>
      <c r="B20" s="8">
        <v>29</v>
      </c>
      <c r="C20">
        <v>1E-3</v>
      </c>
      <c r="D20">
        <v>1</v>
      </c>
      <c r="E20" s="8">
        <v>25</v>
      </c>
      <c r="F20">
        <v>2.4E-2</v>
      </c>
      <c r="G20">
        <v>24</v>
      </c>
      <c r="H20" s="8">
        <v>24</v>
      </c>
      <c r="I20">
        <v>0.79800000000000004</v>
      </c>
      <c r="J20">
        <v>798</v>
      </c>
      <c r="K20" s="8">
        <v>24</v>
      </c>
      <c r="L20">
        <v>0.77100000000000002</v>
      </c>
      <c r="M20">
        <v>771</v>
      </c>
    </row>
    <row r="21" spans="1:13" x14ac:dyDescent="0.25">
      <c r="A21">
        <v>16</v>
      </c>
      <c r="B21" s="8">
        <v>29</v>
      </c>
      <c r="C21">
        <v>1E-3</v>
      </c>
      <c r="D21">
        <v>1</v>
      </c>
      <c r="E21" s="8">
        <v>25</v>
      </c>
      <c r="F21">
        <v>2.5000000000000001E-2</v>
      </c>
      <c r="G21">
        <v>25</v>
      </c>
      <c r="H21" s="8">
        <v>24</v>
      </c>
      <c r="I21">
        <v>0.76200000000000001</v>
      </c>
      <c r="J21">
        <v>762</v>
      </c>
      <c r="K21" s="8">
        <v>24</v>
      </c>
      <c r="L21">
        <v>0.78400000000000003</v>
      </c>
      <c r="M21">
        <v>784</v>
      </c>
    </row>
    <row r="22" spans="1:13" x14ac:dyDescent="0.25">
      <c r="A22">
        <v>22</v>
      </c>
      <c r="B22" s="8">
        <v>29</v>
      </c>
      <c r="C22">
        <v>1E-3</v>
      </c>
      <c r="D22">
        <v>1</v>
      </c>
      <c r="E22" s="8">
        <v>25</v>
      </c>
      <c r="F22">
        <v>2.4E-2</v>
      </c>
      <c r="G22">
        <v>24</v>
      </c>
      <c r="H22" s="8">
        <v>24</v>
      </c>
      <c r="I22">
        <v>0.754</v>
      </c>
      <c r="J22">
        <v>754</v>
      </c>
      <c r="K22" s="8">
        <v>24</v>
      </c>
      <c r="L22">
        <v>0.84399999999999997</v>
      </c>
      <c r="M22">
        <v>844</v>
      </c>
    </row>
    <row r="23" spans="1:13" x14ac:dyDescent="0.25">
      <c r="A23">
        <v>28</v>
      </c>
      <c r="B23" s="8">
        <v>29</v>
      </c>
      <c r="C23">
        <v>1E-3</v>
      </c>
      <c r="D23">
        <v>1</v>
      </c>
      <c r="E23" s="8">
        <v>25</v>
      </c>
      <c r="F23">
        <v>2.1999999999999999E-2</v>
      </c>
      <c r="G23">
        <v>22</v>
      </c>
      <c r="H23" s="8">
        <v>24</v>
      </c>
      <c r="I23">
        <v>0.76400000000000001</v>
      </c>
      <c r="J23">
        <v>764</v>
      </c>
      <c r="K23" s="8">
        <v>24</v>
      </c>
      <c r="L23">
        <v>0.755</v>
      </c>
      <c r="M23">
        <v>755</v>
      </c>
    </row>
    <row r="24" spans="1:13" x14ac:dyDescent="0.25">
      <c r="A24">
        <v>5</v>
      </c>
      <c r="B24" s="8">
        <v>29</v>
      </c>
      <c r="C24">
        <v>5.0000000000000001E-3</v>
      </c>
      <c r="D24">
        <v>5</v>
      </c>
      <c r="E24" s="8">
        <v>25</v>
      </c>
      <c r="F24">
        <v>2.7E-2</v>
      </c>
      <c r="G24">
        <v>27</v>
      </c>
      <c r="H24" s="8">
        <v>24</v>
      </c>
      <c r="I24">
        <v>0.78300000000000003</v>
      </c>
      <c r="J24">
        <v>783</v>
      </c>
      <c r="K24" s="8">
        <v>24</v>
      </c>
      <c r="L24">
        <v>0.78</v>
      </c>
      <c r="M24">
        <v>780</v>
      </c>
    </row>
    <row r="25" spans="1:13" x14ac:dyDescent="0.25">
      <c r="A25">
        <v>11</v>
      </c>
      <c r="B25" s="8">
        <v>29</v>
      </c>
      <c r="C25">
        <v>1E-3</v>
      </c>
      <c r="D25">
        <v>1</v>
      </c>
      <c r="E25" s="8">
        <v>25</v>
      </c>
      <c r="F25">
        <v>2.4E-2</v>
      </c>
      <c r="G25">
        <v>24</v>
      </c>
      <c r="H25" s="8">
        <v>24</v>
      </c>
      <c r="I25">
        <v>0.76200000000000001</v>
      </c>
      <c r="J25">
        <v>762</v>
      </c>
      <c r="K25" s="8">
        <v>24</v>
      </c>
      <c r="L25">
        <v>0.78500000000000003</v>
      </c>
      <c r="M25">
        <v>785</v>
      </c>
    </row>
    <row r="26" spans="1:13" x14ac:dyDescent="0.25">
      <c r="A26">
        <v>17</v>
      </c>
      <c r="B26" s="8">
        <v>29</v>
      </c>
      <c r="C26">
        <v>1E-3</v>
      </c>
      <c r="D26">
        <v>1</v>
      </c>
      <c r="E26" s="8">
        <v>25</v>
      </c>
      <c r="F26">
        <v>2.5000000000000001E-2</v>
      </c>
      <c r="G26">
        <v>25</v>
      </c>
      <c r="H26" s="8">
        <v>24</v>
      </c>
      <c r="I26">
        <v>0.78400000000000003</v>
      </c>
      <c r="J26">
        <v>784</v>
      </c>
      <c r="K26" s="8">
        <v>24</v>
      </c>
      <c r="L26">
        <v>0.77800000000000002</v>
      </c>
      <c r="M26">
        <v>778</v>
      </c>
    </row>
    <row r="27" spans="1:13" x14ac:dyDescent="0.25">
      <c r="A27">
        <v>23</v>
      </c>
      <c r="B27" s="8">
        <v>29</v>
      </c>
      <c r="C27">
        <v>1E-3</v>
      </c>
      <c r="D27">
        <v>1</v>
      </c>
      <c r="E27" s="8">
        <v>25</v>
      </c>
      <c r="F27">
        <v>2.3E-2</v>
      </c>
      <c r="G27">
        <v>23</v>
      </c>
      <c r="H27" s="8">
        <v>23</v>
      </c>
      <c r="I27">
        <v>0.76500000000000001</v>
      </c>
      <c r="J27">
        <v>765</v>
      </c>
      <c r="K27" s="8">
        <v>24</v>
      </c>
      <c r="L27">
        <v>0.79100000000000004</v>
      </c>
      <c r="M27">
        <v>791</v>
      </c>
    </row>
    <row r="28" spans="1:13" x14ac:dyDescent="0.25">
      <c r="A28">
        <v>29</v>
      </c>
      <c r="B28" s="8">
        <v>29</v>
      </c>
      <c r="C28">
        <v>1E-3</v>
      </c>
      <c r="D28">
        <v>1</v>
      </c>
      <c r="E28" s="8">
        <v>25</v>
      </c>
      <c r="F28">
        <v>2.5000000000000001E-2</v>
      </c>
      <c r="G28">
        <v>25</v>
      </c>
      <c r="H28" s="8">
        <v>24</v>
      </c>
      <c r="I28">
        <v>0.78400000000000003</v>
      </c>
      <c r="J28">
        <v>784</v>
      </c>
      <c r="K28" s="8">
        <v>23</v>
      </c>
      <c r="L28">
        <v>0.78200000000000003</v>
      </c>
      <c r="M28">
        <v>782</v>
      </c>
    </row>
    <row r="29" spans="1:13" x14ac:dyDescent="0.25">
      <c r="A29">
        <v>6</v>
      </c>
      <c r="B29" s="8">
        <v>29</v>
      </c>
      <c r="C29">
        <v>1E-3</v>
      </c>
      <c r="D29">
        <v>1</v>
      </c>
      <c r="E29" s="8">
        <v>25</v>
      </c>
      <c r="F29">
        <v>0.03</v>
      </c>
      <c r="G29">
        <v>30</v>
      </c>
      <c r="H29" s="8">
        <v>23</v>
      </c>
      <c r="I29">
        <v>0.78</v>
      </c>
      <c r="J29">
        <v>780</v>
      </c>
      <c r="K29" s="8">
        <v>24</v>
      </c>
      <c r="L29">
        <v>0.752</v>
      </c>
      <c r="M29">
        <v>752</v>
      </c>
    </row>
    <row r="30" spans="1:13" x14ac:dyDescent="0.25">
      <c r="A30">
        <v>12</v>
      </c>
      <c r="B30" s="8">
        <v>29</v>
      </c>
      <c r="C30">
        <v>3.0000000000000001E-3</v>
      </c>
      <c r="D30">
        <v>3</v>
      </c>
      <c r="E30" s="8">
        <v>25</v>
      </c>
      <c r="F30">
        <v>2.7E-2</v>
      </c>
      <c r="G30">
        <v>27</v>
      </c>
      <c r="H30" s="8">
        <v>24</v>
      </c>
      <c r="I30">
        <v>0.76300000000000001</v>
      </c>
      <c r="J30">
        <v>763</v>
      </c>
      <c r="K30" s="8">
        <v>23</v>
      </c>
      <c r="L30">
        <v>0.751</v>
      </c>
      <c r="M30">
        <v>751</v>
      </c>
    </row>
    <row r="31" spans="1:13" x14ac:dyDescent="0.25">
      <c r="A31">
        <v>18</v>
      </c>
      <c r="B31" s="8">
        <v>29</v>
      </c>
      <c r="C31">
        <v>1E-3</v>
      </c>
      <c r="D31">
        <v>1</v>
      </c>
      <c r="E31" s="8">
        <v>25</v>
      </c>
      <c r="F31">
        <v>2.3E-2</v>
      </c>
      <c r="G31">
        <v>23</v>
      </c>
      <c r="H31" s="8">
        <v>23</v>
      </c>
      <c r="I31">
        <v>0.76300000000000001</v>
      </c>
      <c r="J31">
        <v>763</v>
      </c>
      <c r="K31" s="8">
        <v>23</v>
      </c>
      <c r="L31">
        <v>0.81899999999999995</v>
      </c>
      <c r="M31">
        <v>819</v>
      </c>
    </row>
    <row r="32" spans="1:13" x14ac:dyDescent="0.25">
      <c r="A32">
        <v>24</v>
      </c>
      <c r="B32" s="8">
        <v>29</v>
      </c>
      <c r="C32">
        <v>1E-3</v>
      </c>
      <c r="D32">
        <v>1</v>
      </c>
      <c r="E32" s="8">
        <v>25</v>
      </c>
      <c r="F32">
        <v>2.3E-2</v>
      </c>
      <c r="G32">
        <v>23</v>
      </c>
      <c r="H32" s="8">
        <v>24</v>
      </c>
      <c r="I32">
        <v>0.76600000000000001</v>
      </c>
      <c r="J32">
        <v>766</v>
      </c>
      <c r="K32" s="8">
        <v>24</v>
      </c>
      <c r="L32">
        <v>0.80700000000000005</v>
      </c>
      <c r="M32">
        <v>807</v>
      </c>
    </row>
    <row r="33" spans="1:13" x14ac:dyDescent="0.25">
      <c r="A33">
        <v>30</v>
      </c>
      <c r="B33" s="8">
        <v>29</v>
      </c>
      <c r="C33">
        <v>1E-3</v>
      </c>
      <c r="D33">
        <v>1</v>
      </c>
      <c r="E33" s="8">
        <v>25</v>
      </c>
      <c r="F33">
        <v>2.5000000000000001E-2</v>
      </c>
      <c r="G33">
        <v>25</v>
      </c>
      <c r="H33" s="8">
        <v>23</v>
      </c>
      <c r="I33">
        <v>0.76800000000000002</v>
      </c>
      <c r="J33">
        <v>768</v>
      </c>
      <c r="K33" s="8">
        <v>24</v>
      </c>
      <c r="L33">
        <v>0.73699999999999999</v>
      </c>
      <c r="M33">
        <v>737</v>
      </c>
    </row>
    <row r="34" spans="1:13" x14ac:dyDescent="0.25">
      <c r="A34" s="5" t="s">
        <v>17</v>
      </c>
      <c r="B34" s="9">
        <f t="shared" ref="B34:L34" si="0">AVERAGE(B4:B33)</f>
        <v>29</v>
      </c>
      <c r="C34" s="3">
        <f t="shared" si="0"/>
        <v>1.2333333333333339E-3</v>
      </c>
      <c r="D34" s="3">
        <f t="shared" si="0"/>
        <v>1.2333333333333334</v>
      </c>
      <c r="E34" s="9">
        <f t="shared" si="0"/>
        <v>25</v>
      </c>
      <c r="F34" s="3">
        <f t="shared" si="0"/>
        <v>2.5600000000000015E-2</v>
      </c>
      <c r="G34" s="3">
        <f t="shared" si="0"/>
        <v>25.6</v>
      </c>
      <c r="H34" s="9">
        <f>AVERAGE(H4:H33)</f>
        <v>23.666666666666668</v>
      </c>
      <c r="I34" s="3">
        <f>AVERAGE(I4:I33)</f>
        <v>0.77686666666666682</v>
      </c>
      <c r="J34" s="4">
        <f>AVERAGE(J4:J33)</f>
        <v>776.86666666666667</v>
      </c>
      <c r="K34" s="9">
        <f t="shared" si="0"/>
        <v>23.7</v>
      </c>
      <c r="L34" s="3">
        <f t="shared" si="0"/>
        <v>0.77549999999999986</v>
      </c>
      <c r="M34" s="4">
        <f>AVERAGE(M4:M33)</f>
        <v>775.5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8.8254681965824872E-4</v>
      </c>
      <c r="D35" s="3">
        <f t="shared" si="1"/>
        <v>0.88254681965824844</v>
      </c>
      <c r="E35" s="9">
        <f t="shared" si="1"/>
        <v>0</v>
      </c>
      <c r="F35" s="3">
        <f t="shared" si="1"/>
        <v>3.2721043178154741E-3</v>
      </c>
      <c r="G35" s="3">
        <f t="shared" si="1"/>
        <v>3.2721043178154736</v>
      </c>
      <c r="H35" s="9">
        <f>_xlfn.STDEV.P(H4:H33)</f>
        <v>0.47140452079103184</v>
      </c>
      <c r="I35" s="3">
        <f t="shared" ref="H35:J35" si="2">_xlfn.STDEV.P(I4:I33)</f>
        <v>1.5804500062394339E-2</v>
      </c>
      <c r="J35" s="4">
        <f t="shared" si="2"/>
        <v>15.804500062394322</v>
      </c>
      <c r="K35" s="9">
        <f t="shared" si="1"/>
        <v>0.45825756949558416</v>
      </c>
      <c r="L35" s="3">
        <f t="shared" si="1"/>
        <v>3.2039298785501949E-2</v>
      </c>
      <c r="M35" s="4">
        <f t="shared" si="1"/>
        <v>32.039298785501948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0.71557850242560672</v>
      </c>
      <c r="D36" s="6">
        <f t="shared" si="3"/>
        <v>0.71557850242560683</v>
      </c>
      <c r="E36" s="10">
        <f t="shared" si="3"/>
        <v>0</v>
      </c>
      <c r="F36" s="6">
        <f t="shared" si="3"/>
        <v>0.12781657491466689</v>
      </c>
      <c r="G36" s="6">
        <f t="shared" si="3"/>
        <v>0.12781657491466694</v>
      </c>
      <c r="H36" s="10">
        <f>H35/H34</f>
        <v>1.9918500878494304E-2</v>
      </c>
      <c r="I36" s="6">
        <f t="shared" ref="H36:J36" si="4">I35/I34</f>
        <v>2.0343902937948601E-2</v>
      </c>
      <c r="J36" s="7">
        <f t="shared" si="4"/>
        <v>2.034390293794858E-2</v>
      </c>
      <c r="K36" s="10">
        <f t="shared" si="3"/>
        <v>1.9335762425974016E-2</v>
      </c>
      <c r="L36" s="6">
        <f t="shared" si="3"/>
        <v>4.1314376254676925E-2</v>
      </c>
      <c r="M36" s="7">
        <f t="shared" si="3"/>
        <v>4.1314376254676918E-2</v>
      </c>
    </row>
    <row r="37" spans="1:13" x14ac:dyDescent="0.25">
      <c r="A37" s="5" t="s">
        <v>20</v>
      </c>
      <c r="B37" s="11">
        <f>SMALL(B4:B33,1)</f>
        <v>29</v>
      </c>
      <c r="C37" s="12">
        <f t="shared" ref="C37:M37" si="5">SMALL(C4:C33,1)</f>
        <v>0</v>
      </c>
      <c r="D37" s="12">
        <f t="shared" si="5"/>
        <v>0</v>
      </c>
      <c r="E37" s="11">
        <f t="shared" si="5"/>
        <v>25</v>
      </c>
      <c r="F37" s="12">
        <f t="shared" si="5"/>
        <v>2.1000000000000001E-2</v>
      </c>
      <c r="G37" s="12">
        <f t="shared" si="5"/>
        <v>21</v>
      </c>
      <c r="H37" s="11">
        <f>SMALL(H4:H33,1)</f>
        <v>23</v>
      </c>
      <c r="I37" s="12">
        <f t="shared" ref="H37:J37" si="6">SMALL(I4:I33,1)</f>
        <v>0.749</v>
      </c>
      <c r="J37" s="12">
        <f t="shared" si="6"/>
        <v>749</v>
      </c>
      <c r="K37" s="11">
        <f t="shared" si="5"/>
        <v>23</v>
      </c>
      <c r="L37" s="12">
        <f t="shared" si="5"/>
        <v>0.71799999999999997</v>
      </c>
      <c r="M37" s="12">
        <f t="shared" si="5"/>
        <v>718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02 - 23.stp</v>
      </c>
      <c r="B43">
        <f>B34</f>
        <v>29</v>
      </c>
      <c r="C43">
        <f>E34</f>
        <v>25</v>
      </c>
      <c r="D43">
        <f>E37</f>
        <v>25</v>
      </c>
      <c r="E43" s="14">
        <f>E36</f>
        <v>0</v>
      </c>
      <c r="F43">
        <f>H34</f>
        <v>23.666666666666668</v>
      </c>
      <c r="G43">
        <f>H37</f>
        <v>23</v>
      </c>
      <c r="H43" s="14">
        <f>H36</f>
        <v>1.9918500878494304E-2</v>
      </c>
      <c r="I43">
        <f>K34</f>
        <v>23.7</v>
      </c>
      <c r="J43">
        <f>K37</f>
        <v>23</v>
      </c>
      <c r="K43" s="14">
        <f>K36</f>
        <v>1.9335762425974016E-2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02 - 23.stp</v>
      </c>
      <c r="B48">
        <f>C34</f>
        <v>1.2333333333333339E-3</v>
      </c>
      <c r="C48" s="14">
        <f>C36</f>
        <v>0.71557850242560672</v>
      </c>
      <c r="D48">
        <f>F34</f>
        <v>2.5600000000000015E-2</v>
      </c>
      <c r="E48" s="14">
        <f>F36</f>
        <v>0.12781657491466689</v>
      </c>
      <c r="F48">
        <f>I34</f>
        <v>0.77686666666666682</v>
      </c>
      <c r="G48" s="14">
        <f>I36</f>
        <v>2.0343902937948601E-2</v>
      </c>
      <c r="H48">
        <f>L34</f>
        <v>0.77549999999999986</v>
      </c>
      <c r="I48" s="14">
        <f>L36</f>
        <v>4.1314376254676925E-2</v>
      </c>
    </row>
  </sheetData>
  <mergeCells count="18">
    <mergeCell ref="A41:A42"/>
    <mergeCell ref="B41:B42"/>
    <mergeCell ref="C41:E41"/>
    <mergeCell ref="I41:K41"/>
    <mergeCell ref="A40:H40"/>
    <mergeCell ref="F41:H41"/>
    <mergeCell ref="K2:M2"/>
    <mergeCell ref="E2:G2"/>
    <mergeCell ref="B2:D2"/>
    <mergeCell ref="A2:A3"/>
    <mergeCell ref="A1:J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8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2868</v>
      </c>
      <c r="C4">
        <v>1E-3</v>
      </c>
      <c r="D4">
        <v>1</v>
      </c>
      <c r="E4" s="8">
        <v>2574</v>
      </c>
      <c r="F4">
        <v>2.1999999999999999E-2</v>
      </c>
      <c r="G4">
        <v>22</v>
      </c>
      <c r="H4" s="8">
        <v>2356</v>
      </c>
      <c r="I4">
        <v>0.76300000000000001</v>
      </c>
      <c r="J4">
        <v>763</v>
      </c>
      <c r="K4" s="8">
        <v>2459</v>
      </c>
      <c r="L4">
        <v>0.89600000000000002</v>
      </c>
      <c r="M4">
        <v>896</v>
      </c>
    </row>
    <row r="5" spans="1:13" x14ac:dyDescent="0.25">
      <c r="A5">
        <v>7</v>
      </c>
      <c r="B5" s="8">
        <v>2868</v>
      </c>
      <c r="C5">
        <v>1E-3</v>
      </c>
      <c r="D5">
        <v>1</v>
      </c>
      <c r="E5" s="8">
        <v>2580</v>
      </c>
      <c r="F5">
        <v>2.4E-2</v>
      </c>
      <c r="G5">
        <v>24</v>
      </c>
      <c r="H5" s="8">
        <v>2373</v>
      </c>
      <c r="I5">
        <v>0.79400000000000004</v>
      </c>
      <c r="J5">
        <v>794</v>
      </c>
      <c r="K5" s="8">
        <v>2448</v>
      </c>
      <c r="L5">
        <v>0.84399999999999997</v>
      </c>
      <c r="M5">
        <v>844</v>
      </c>
    </row>
    <row r="6" spans="1:13" x14ac:dyDescent="0.25">
      <c r="A6">
        <v>13</v>
      </c>
      <c r="B6" s="8">
        <v>2868</v>
      </c>
      <c r="C6">
        <v>1E-3</v>
      </c>
      <c r="D6">
        <v>1</v>
      </c>
      <c r="E6" s="8">
        <v>2580</v>
      </c>
      <c r="F6">
        <v>2.7E-2</v>
      </c>
      <c r="G6">
        <v>27</v>
      </c>
      <c r="H6" s="8">
        <v>2356</v>
      </c>
      <c r="I6">
        <v>0.78</v>
      </c>
      <c r="J6">
        <v>780</v>
      </c>
      <c r="K6" s="8">
        <v>2460</v>
      </c>
      <c r="L6">
        <v>0.76300000000000001</v>
      </c>
      <c r="M6">
        <v>763</v>
      </c>
    </row>
    <row r="7" spans="1:13" x14ac:dyDescent="0.25">
      <c r="A7">
        <v>19</v>
      </c>
      <c r="B7" s="8">
        <v>2868</v>
      </c>
      <c r="C7">
        <v>1E-3</v>
      </c>
      <c r="D7">
        <v>1</v>
      </c>
      <c r="E7" s="8">
        <v>2580</v>
      </c>
      <c r="F7">
        <v>2.4E-2</v>
      </c>
      <c r="G7">
        <v>24</v>
      </c>
      <c r="H7" s="8">
        <v>2463</v>
      </c>
      <c r="I7">
        <v>0.78400000000000003</v>
      </c>
      <c r="J7">
        <v>784</v>
      </c>
      <c r="K7" s="8">
        <v>2458</v>
      </c>
      <c r="L7">
        <v>0.77500000000000002</v>
      </c>
      <c r="M7">
        <v>775</v>
      </c>
    </row>
    <row r="8" spans="1:13" x14ac:dyDescent="0.25">
      <c r="A8">
        <v>25</v>
      </c>
      <c r="B8" s="8">
        <v>2868</v>
      </c>
      <c r="C8">
        <v>1E-3</v>
      </c>
      <c r="D8">
        <v>1</v>
      </c>
      <c r="E8" s="8">
        <v>2768</v>
      </c>
      <c r="F8">
        <v>2.5000000000000001E-2</v>
      </c>
      <c r="G8">
        <v>25</v>
      </c>
      <c r="H8" s="8">
        <v>2455</v>
      </c>
      <c r="I8">
        <v>0.80600000000000005</v>
      </c>
      <c r="J8">
        <v>806</v>
      </c>
      <c r="K8" s="8">
        <v>2369</v>
      </c>
      <c r="L8">
        <v>0.91</v>
      </c>
      <c r="M8">
        <v>910</v>
      </c>
    </row>
    <row r="9" spans="1:13" x14ac:dyDescent="0.25">
      <c r="A9">
        <v>2</v>
      </c>
      <c r="B9" s="8">
        <v>2868</v>
      </c>
      <c r="C9">
        <v>3.0000000000000001E-3</v>
      </c>
      <c r="D9">
        <v>3</v>
      </c>
      <c r="E9" s="8">
        <v>2574</v>
      </c>
      <c r="F9">
        <v>2.5999999999999999E-2</v>
      </c>
      <c r="G9">
        <v>26</v>
      </c>
      <c r="H9" s="8">
        <v>2381</v>
      </c>
      <c r="I9">
        <v>0.752</v>
      </c>
      <c r="J9">
        <v>752</v>
      </c>
      <c r="K9" s="8">
        <v>2369</v>
      </c>
      <c r="L9">
        <v>0.71199999999999997</v>
      </c>
      <c r="M9">
        <v>712</v>
      </c>
    </row>
    <row r="10" spans="1:13" x14ac:dyDescent="0.25">
      <c r="A10">
        <v>8</v>
      </c>
      <c r="B10" s="8">
        <v>2868</v>
      </c>
      <c r="C10">
        <v>1E-3</v>
      </c>
      <c r="D10">
        <v>1</v>
      </c>
      <c r="E10" s="8">
        <v>2580</v>
      </c>
      <c r="F10">
        <v>2.5999999999999999E-2</v>
      </c>
      <c r="G10">
        <v>26</v>
      </c>
      <c r="H10" s="8">
        <v>2465</v>
      </c>
      <c r="I10">
        <v>0.79200000000000004</v>
      </c>
      <c r="J10">
        <v>792</v>
      </c>
      <c r="K10" s="8">
        <v>2369</v>
      </c>
      <c r="L10">
        <v>0.77900000000000003</v>
      </c>
      <c r="M10">
        <v>779</v>
      </c>
    </row>
    <row r="11" spans="1:13" x14ac:dyDescent="0.25">
      <c r="A11">
        <v>14</v>
      </c>
      <c r="B11" s="8">
        <v>2868</v>
      </c>
      <c r="C11">
        <v>1E-3</v>
      </c>
      <c r="D11">
        <v>1</v>
      </c>
      <c r="E11" s="8">
        <v>2580</v>
      </c>
      <c r="F11">
        <v>2.1999999999999999E-2</v>
      </c>
      <c r="G11">
        <v>22</v>
      </c>
      <c r="H11" s="8">
        <v>2370</v>
      </c>
      <c r="I11">
        <v>0.75900000000000001</v>
      </c>
      <c r="J11">
        <v>759</v>
      </c>
      <c r="K11" s="8">
        <v>2349</v>
      </c>
      <c r="L11">
        <v>0.80600000000000005</v>
      </c>
      <c r="M11">
        <v>806</v>
      </c>
    </row>
    <row r="12" spans="1:13" x14ac:dyDescent="0.25">
      <c r="A12">
        <v>20</v>
      </c>
      <c r="B12" s="8">
        <v>2868</v>
      </c>
      <c r="C12">
        <v>1E-3</v>
      </c>
      <c r="D12">
        <v>1</v>
      </c>
      <c r="E12" s="8">
        <v>2580</v>
      </c>
      <c r="F12">
        <v>2.3E-2</v>
      </c>
      <c r="G12">
        <v>23</v>
      </c>
      <c r="H12" s="8">
        <v>2464</v>
      </c>
      <c r="I12">
        <v>0.73799999999999999</v>
      </c>
      <c r="J12">
        <v>738</v>
      </c>
      <c r="K12" s="8">
        <v>2453</v>
      </c>
      <c r="L12">
        <v>0.75900000000000001</v>
      </c>
      <c r="M12">
        <v>759</v>
      </c>
    </row>
    <row r="13" spans="1:13" x14ac:dyDescent="0.25">
      <c r="A13">
        <v>26</v>
      </c>
      <c r="B13" s="8">
        <v>2868</v>
      </c>
      <c r="C13">
        <v>1E-3</v>
      </c>
      <c r="D13">
        <v>1</v>
      </c>
      <c r="E13" s="8">
        <v>2793</v>
      </c>
      <c r="F13">
        <v>2.8000000000000001E-2</v>
      </c>
      <c r="G13">
        <v>28</v>
      </c>
      <c r="H13" s="8">
        <v>2458</v>
      </c>
      <c r="I13">
        <v>0.78700000000000003</v>
      </c>
      <c r="J13">
        <v>787</v>
      </c>
      <c r="K13" s="8">
        <v>2448</v>
      </c>
      <c r="L13">
        <v>0.71399999999999997</v>
      </c>
      <c r="M13">
        <v>714</v>
      </c>
    </row>
    <row r="14" spans="1:13" x14ac:dyDescent="0.25">
      <c r="A14">
        <v>3</v>
      </c>
      <c r="B14" s="8">
        <v>2868</v>
      </c>
      <c r="C14">
        <v>1E-3</v>
      </c>
      <c r="D14">
        <v>1</v>
      </c>
      <c r="E14" s="8">
        <v>2574</v>
      </c>
      <c r="F14">
        <v>2.7E-2</v>
      </c>
      <c r="G14">
        <v>27</v>
      </c>
      <c r="H14" s="8">
        <v>2356</v>
      </c>
      <c r="I14">
        <v>0.75700000000000001</v>
      </c>
      <c r="J14">
        <v>757</v>
      </c>
      <c r="K14" s="8">
        <v>2454</v>
      </c>
      <c r="L14">
        <v>0.73499999999999999</v>
      </c>
      <c r="M14">
        <v>735</v>
      </c>
    </row>
    <row r="15" spans="1:13" x14ac:dyDescent="0.25">
      <c r="A15">
        <v>9</v>
      </c>
      <c r="B15" s="8">
        <v>2868</v>
      </c>
      <c r="C15">
        <v>1E-3</v>
      </c>
      <c r="D15">
        <v>1</v>
      </c>
      <c r="E15" s="8">
        <v>2580</v>
      </c>
      <c r="F15">
        <v>2.7E-2</v>
      </c>
      <c r="G15">
        <v>27</v>
      </c>
      <c r="H15" s="8">
        <v>2472</v>
      </c>
      <c r="I15">
        <v>0.80200000000000005</v>
      </c>
      <c r="J15">
        <v>802</v>
      </c>
      <c r="K15" s="8">
        <v>2453</v>
      </c>
      <c r="L15">
        <v>0.82599999999999996</v>
      </c>
      <c r="M15">
        <v>826</v>
      </c>
    </row>
    <row r="16" spans="1:13" x14ac:dyDescent="0.25">
      <c r="A16">
        <v>15</v>
      </c>
      <c r="B16" s="8">
        <v>2868</v>
      </c>
      <c r="C16">
        <v>1E-3</v>
      </c>
      <c r="D16">
        <v>1</v>
      </c>
      <c r="E16" s="8">
        <v>2580</v>
      </c>
      <c r="F16">
        <v>2.4E-2</v>
      </c>
      <c r="G16">
        <v>24</v>
      </c>
      <c r="H16" s="8">
        <v>2356</v>
      </c>
      <c r="I16">
        <v>0.77100000000000002</v>
      </c>
      <c r="J16">
        <v>771</v>
      </c>
      <c r="K16" s="8">
        <v>2459</v>
      </c>
      <c r="L16">
        <v>0.77200000000000002</v>
      </c>
      <c r="M16">
        <v>772</v>
      </c>
    </row>
    <row r="17" spans="1:13" x14ac:dyDescent="0.25">
      <c r="A17">
        <v>21</v>
      </c>
      <c r="B17" s="8">
        <v>2868</v>
      </c>
      <c r="C17">
        <v>1E-3</v>
      </c>
      <c r="D17">
        <v>1</v>
      </c>
      <c r="E17" s="8">
        <v>2580</v>
      </c>
      <c r="F17">
        <v>2.5000000000000001E-2</v>
      </c>
      <c r="G17">
        <v>25</v>
      </c>
      <c r="H17" s="8">
        <v>2363</v>
      </c>
      <c r="I17">
        <v>0.79100000000000004</v>
      </c>
      <c r="J17">
        <v>791</v>
      </c>
      <c r="K17" s="8">
        <v>2453</v>
      </c>
      <c r="L17">
        <v>0.78200000000000003</v>
      </c>
      <c r="M17">
        <v>782</v>
      </c>
    </row>
    <row r="18" spans="1:13" x14ac:dyDescent="0.25">
      <c r="A18">
        <v>27</v>
      </c>
      <c r="B18" s="8">
        <v>2868</v>
      </c>
      <c r="C18">
        <v>1E-3</v>
      </c>
      <c r="D18">
        <v>1</v>
      </c>
      <c r="E18" s="8">
        <v>2793</v>
      </c>
      <c r="F18">
        <v>2.7E-2</v>
      </c>
      <c r="G18">
        <v>27</v>
      </c>
      <c r="H18" s="8">
        <v>2356</v>
      </c>
      <c r="I18">
        <v>0.80900000000000005</v>
      </c>
      <c r="J18">
        <v>809</v>
      </c>
      <c r="K18" s="8">
        <v>2450</v>
      </c>
      <c r="L18">
        <v>0.72599999999999998</v>
      </c>
      <c r="M18">
        <v>726</v>
      </c>
    </row>
    <row r="19" spans="1:13" x14ac:dyDescent="0.25">
      <c r="A19">
        <v>4</v>
      </c>
      <c r="B19" s="8">
        <v>2868</v>
      </c>
      <c r="C19">
        <v>1E-3</v>
      </c>
      <c r="D19">
        <v>1</v>
      </c>
      <c r="E19" s="8">
        <v>2574</v>
      </c>
      <c r="F19">
        <v>2.1000000000000001E-2</v>
      </c>
      <c r="G19">
        <v>21</v>
      </c>
      <c r="H19" s="8">
        <v>2453</v>
      </c>
      <c r="I19">
        <v>0.77300000000000002</v>
      </c>
      <c r="J19">
        <v>773</v>
      </c>
      <c r="K19" s="8">
        <v>2448</v>
      </c>
      <c r="L19">
        <v>0.74</v>
      </c>
      <c r="M19">
        <v>740</v>
      </c>
    </row>
    <row r="20" spans="1:13" x14ac:dyDescent="0.25">
      <c r="A20">
        <v>10</v>
      </c>
      <c r="B20" s="8">
        <v>2868</v>
      </c>
      <c r="C20">
        <v>1E-3</v>
      </c>
      <c r="D20">
        <v>1</v>
      </c>
      <c r="E20" s="8">
        <v>2580</v>
      </c>
      <c r="F20">
        <v>2.5999999999999999E-2</v>
      </c>
      <c r="G20">
        <v>26</v>
      </c>
      <c r="H20" s="8">
        <v>2457</v>
      </c>
      <c r="I20">
        <v>0.78</v>
      </c>
      <c r="J20">
        <v>780</v>
      </c>
      <c r="K20" s="8">
        <v>2459</v>
      </c>
      <c r="L20">
        <v>0.78300000000000003</v>
      </c>
      <c r="M20">
        <v>783</v>
      </c>
    </row>
    <row r="21" spans="1:13" x14ac:dyDescent="0.25">
      <c r="A21">
        <v>16</v>
      </c>
      <c r="B21" s="8">
        <v>2868</v>
      </c>
      <c r="C21">
        <v>1E-3</v>
      </c>
      <c r="D21">
        <v>1</v>
      </c>
      <c r="E21" s="8">
        <v>2580</v>
      </c>
      <c r="F21">
        <v>2.9000000000000001E-2</v>
      </c>
      <c r="G21">
        <v>29</v>
      </c>
      <c r="H21" s="8">
        <v>2369</v>
      </c>
      <c r="I21">
        <v>0.81699999999999995</v>
      </c>
      <c r="J21">
        <v>817</v>
      </c>
      <c r="K21" s="8">
        <v>2461</v>
      </c>
      <c r="L21">
        <v>0.84899999999999998</v>
      </c>
      <c r="M21">
        <v>849</v>
      </c>
    </row>
    <row r="22" spans="1:13" x14ac:dyDescent="0.25">
      <c r="A22">
        <v>22</v>
      </c>
      <c r="B22" s="8">
        <v>2868</v>
      </c>
      <c r="C22">
        <v>1E-3</v>
      </c>
      <c r="D22">
        <v>1</v>
      </c>
      <c r="E22" s="8">
        <v>2580</v>
      </c>
      <c r="F22">
        <v>2.3E-2</v>
      </c>
      <c r="G22">
        <v>23</v>
      </c>
      <c r="H22" s="8">
        <v>2457</v>
      </c>
      <c r="I22">
        <v>0.74199999999999999</v>
      </c>
      <c r="J22">
        <v>742</v>
      </c>
      <c r="K22" s="8">
        <v>2369</v>
      </c>
      <c r="L22">
        <v>0.748</v>
      </c>
      <c r="M22">
        <v>748</v>
      </c>
    </row>
    <row r="23" spans="1:13" x14ac:dyDescent="0.25">
      <c r="A23">
        <v>28</v>
      </c>
      <c r="B23" s="8">
        <v>2868</v>
      </c>
      <c r="C23">
        <v>2E-3</v>
      </c>
      <c r="D23">
        <v>2</v>
      </c>
      <c r="E23" s="8">
        <v>2793</v>
      </c>
      <c r="F23">
        <v>2.1999999999999999E-2</v>
      </c>
      <c r="G23">
        <v>22</v>
      </c>
      <c r="H23" s="8">
        <v>2453</v>
      </c>
      <c r="I23">
        <v>0.84099999999999997</v>
      </c>
      <c r="J23">
        <v>841</v>
      </c>
      <c r="K23" s="8">
        <v>2369</v>
      </c>
      <c r="L23">
        <v>0.81299999999999994</v>
      </c>
      <c r="M23">
        <v>813</v>
      </c>
    </row>
    <row r="24" spans="1:13" x14ac:dyDescent="0.25">
      <c r="A24">
        <v>5</v>
      </c>
      <c r="B24" s="8">
        <v>2868</v>
      </c>
      <c r="C24">
        <v>1E-3</v>
      </c>
      <c r="D24">
        <v>1</v>
      </c>
      <c r="E24" s="8">
        <v>2574</v>
      </c>
      <c r="F24">
        <v>2.4E-2</v>
      </c>
      <c r="G24">
        <v>24</v>
      </c>
      <c r="H24" s="8">
        <v>2471</v>
      </c>
      <c r="I24">
        <v>0.76700000000000002</v>
      </c>
      <c r="J24">
        <v>767</v>
      </c>
      <c r="K24" s="8">
        <v>2456</v>
      </c>
      <c r="L24">
        <v>0.71799999999999997</v>
      </c>
      <c r="M24">
        <v>718</v>
      </c>
    </row>
    <row r="25" spans="1:13" x14ac:dyDescent="0.25">
      <c r="A25">
        <v>11</v>
      </c>
      <c r="B25" s="8">
        <v>2868</v>
      </c>
      <c r="C25">
        <v>1E-3</v>
      </c>
      <c r="D25">
        <v>1</v>
      </c>
      <c r="E25" s="8">
        <v>2580</v>
      </c>
      <c r="F25">
        <v>2.5000000000000001E-2</v>
      </c>
      <c r="G25">
        <v>25</v>
      </c>
      <c r="H25" s="8">
        <v>2373</v>
      </c>
      <c r="I25">
        <v>0.76800000000000002</v>
      </c>
      <c r="J25">
        <v>768</v>
      </c>
      <c r="K25" s="8">
        <v>2460</v>
      </c>
      <c r="L25">
        <v>0.8</v>
      </c>
      <c r="M25">
        <v>800</v>
      </c>
    </row>
    <row r="26" spans="1:13" x14ac:dyDescent="0.25">
      <c r="A26">
        <v>17</v>
      </c>
      <c r="B26" s="8">
        <v>2868</v>
      </c>
      <c r="C26">
        <v>1E-3</v>
      </c>
      <c r="D26">
        <v>1</v>
      </c>
      <c r="E26" s="8">
        <v>2580</v>
      </c>
      <c r="F26">
        <v>2.5000000000000001E-2</v>
      </c>
      <c r="G26">
        <v>25</v>
      </c>
      <c r="H26" s="8">
        <v>2470</v>
      </c>
      <c r="I26">
        <v>0.77300000000000002</v>
      </c>
      <c r="J26">
        <v>773</v>
      </c>
      <c r="K26" s="8">
        <v>2455</v>
      </c>
      <c r="L26">
        <v>0.81899999999999995</v>
      </c>
      <c r="M26">
        <v>819</v>
      </c>
    </row>
    <row r="27" spans="1:13" x14ac:dyDescent="0.25">
      <c r="A27">
        <v>23</v>
      </c>
      <c r="B27" s="8">
        <v>2868</v>
      </c>
      <c r="C27">
        <v>1E-3</v>
      </c>
      <c r="D27">
        <v>1</v>
      </c>
      <c r="E27" s="8">
        <v>2580</v>
      </c>
      <c r="F27">
        <v>2.4E-2</v>
      </c>
      <c r="G27">
        <v>24</v>
      </c>
      <c r="H27" s="8">
        <v>2456</v>
      </c>
      <c r="I27">
        <v>0.746</v>
      </c>
      <c r="J27">
        <v>746</v>
      </c>
      <c r="K27" s="8">
        <v>2461</v>
      </c>
      <c r="L27">
        <v>0.77800000000000002</v>
      </c>
      <c r="M27">
        <v>778</v>
      </c>
    </row>
    <row r="28" spans="1:13" x14ac:dyDescent="0.25">
      <c r="A28">
        <v>29</v>
      </c>
      <c r="B28" s="8">
        <v>2868</v>
      </c>
      <c r="C28">
        <v>1E-3</v>
      </c>
      <c r="D28">
        <v>1</v>
      </c>
      <c r="E28" s="8">
        <v>2793</v>
      </c>
      <c r="F28">
        <v>2.5000000000000001E-2</v>
      </c>
      <c r="G28">
        <v>25</v>
      </c>
      <c r="H28" s="8">
        <v>2365</v>
      </c>
      <c r="I28">
        <v>0.76400000000000001</v>
      </c>
      <c r="J28">
        <v>764</v>
      </c>
      <c r="K28" s="8">
        <v>2453</v>
      </c>
      <c r="L28">
        <v>0.74299999999999999</v>
      </c>
      <c r="M28">
        <v>743</v>
      </c>
    </row>
    <row r="29" spans="1:13" x14ac:dyDescent="0.25">
      <c r="A29">
        <v>6</v>
      </c>
      <c r="B29" s="8">
        <v>2868</v>
      </c>
      <c r="C29">
        <v>1E-3</v>
      </c>
      <c r="D29">
        <v>1</v>
      </c>
      <c r="E29" s="8">
        <v>2580</v>
      </c>
      <c r="F29">
        <v>2.7E-2</v>
      </c>
      <c r="G29">
        <v>27</v>
      </c>
      <c r="H29" s="8">
        <v>2456</v>
      </c>
      <c r="I29">
        <v>0.76100000000000001</v>
      </c>
      <c r="J29">
        <v>761</v>
      </c>
      <c r="K29" s="8">
        <v>2349</v>
      </c>
      <c r="L29">
        <v>0.71299999999999997</v>
      </c>
      <c r="M29">
        <v>713</v>
      </c>
    </row>
    <row r="30" spans="1:13" x14ac:dyDescent="0.25">
      <c r="A30">
        <v>12</v>
      </c>
      <c r="B30" s="8">
        <v>2868</v>
      </c>
      <c r="C30">
        <v>1E-3</v>
      </c>
      <c r="D30">
        <v>1</v>
      </c>
      <c r="E30" s="8">
        <v>2580</v>
      </c>
      <c r="F30">
        <v>2.5999999999999999E-2</v>
      </c>
      <c r="G30">
        <v>26</v>
      </c>
      <c r="H30" s="8">
        <v>2554</v>
      </c>
      <c r="I30">
        <v>0.76600000000000001</v>
      </c>
      <c r="J30">
        <v>766</v>
      </c>
      <c r="K30" s="8">
        <v>2369</v>
      </c>
      <c r="L30">
        <v>0.77900000000000003</v>
      </c>
      <c r="M30">
        <v>779</v>
      </c>
    </row>
    <row r="31" spans="1:13" x14ac:dyDescent="0.25">
      <c r="A31">
        <v>18</v>
      </c>
      <c r="B31" s="8">
        <v>2868</v>
      </c>
      <c r="C31">
        <v>0</v>
      </c>
      <c r="D31">
        <v>0</v>
      </c>
      <c r="E31" s="8">
        <v>2580</v>
      </c>
      <c r="F31">
        <v>2.5000000000000001E-2</v>
      </c>
      <c r="G31">
        <v>25</v>
      </c>
      <c r="H31" s="8">
        <v>2456</v>
      </c>
      <c r="I31">
        <v>0.76200000000000001</v>
      </c>
      <c r="J31">
        <v>762</v>
      </c>
      <c r="K31" s="8">
        <v>2454</v>
      </c>
      <c r="L31">
        <v>0.79800000000000004</v>
      </c>
      <c r="M31">
        <v>798</v>
      </c>
    </row>
    <row r="32" spans="1:13" x14ac:dyDescent="0.25">
      <c r="A32">
        <v>24</v>
      </c>
      <c r="B32" s="8">
        <v>2868</v>
      </c>
      <c r="C32">
        <v>1E-3</v>
      </c>
      <c r="D32">
        <v>1</v>
      </c>
      <c r="E32" s="8">
        <v>2672</v>
      </c>
      <c r="F32">
        <v>2.5000000000000001E-2</v>
      </c>
      <c r="G32">
        <v>25</v>
      </c>
      <c r="H32" s="8">
        <v>2375</v>
      </c>
      <c r="I32">
        <v>0.72399999999999998</v>
      </c>
      <c r="J32">
        <v>724</v>
      </c>
      <c r="K32" s="8">
        <v>2453</v>
      </c>
      <c r="L32">
        <v>0.73799999999999999</v>
      </c>
      <c r="M32">
        <v>738</v>
      </c>
    </row>
    <row r="33" spans="1:13" x14ac:dyDescent="0.25">
      <c r="A33">
        <v>30</v>
      </c>
      <c r="B33" s="8">
        <v>2868</v>
      </c>
      <c r="C33">
        <v>2E-3</v>
      </c>
      <c r="D33">
        <v>2</v>
      </c>
      <c r="E33" s="8">
        <v>2778</v>
      </c>
      <c r="F33">
        <v>2.5999999999999999E-2</v>
      </c>
      <c r="G33">
        <v>26</v>
      </c>
      <c r="H33" s="8">
        <v>2459</v>
      </c>
      <c r="I33">
        <v>0.78100000000000003</v>
      </c>
      <c r="J33">
        <v>781</v>
      </c>
      <c r="K33" s="8">
        <v>2450</v>
      </c>
      <c r="L33">
        <v>0.73599999999999999</v>
      </c>
      <c r="M33">
        <v>736</v>
      </c>
    </row>
    <row r="34" spans="1:13" x14ac:dyDescent="0.25">
      <c r="A34" s="5" t="s">
        <v>17</v>
      </c>
      <c r="B34" s="9">
        <f t="shared" ref="B34:L34" si="0">AVERAGE(B4:B33)</f>
        <v>2868</v>
      </c>
      <c r="C34" s="3">
        <f t="shared" si="0"/>
        <v>1.1000000000000007E-3</v>
      </c>
      <c r="D34" s="3">
        <f t="shared" si="0"/>
        <v>1.1000000000000001</v>
      </c>
      <c r="E34" s="9">
        <f t="shared" si="0"/>
        <v>2623.3333333333335</v>
      </c>
      <c r="F34" s="3">
        <f t="shared" si="0"/>
        <v>2.5000000000000012E-2</v>
      </c>
      <c r="G34" s="3">
        <f t="shared" si="0"/>
        <v>25</v>
      </c>
      <c r="H34" s="9">
        <f>AVERAGE(H4:H33)</f>
        <v>2422.2666666666669</v>
      </c>
      <c r="I34" s="3">
        <f>AVERAGE(I4:I33)</f>
        <v>0.77499999999999991</v>
      </c>
      <c r="J34" s="4">
        <f>AVERAGE(J4:J33)</f>
        <v>775</v>
      </c>
      <c r="K34" s="9">
        <f t="shared" si="0"/>
        <v>2430.5666666666666</v>
      </c>
      <c r="L34" s="3">
        <f t="shared" si="0"/>
        <v>0.77846666666666653</v>
      </c>
      <c r="M34" s="4">
        <f>AVERAGE(M4:M33)</f>
        <v>778.4666666666667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4.7258156262526091E-4</v>
      </c>
      <c r="D35" s="3">
        <f t="shared" si="1"/>
        <v>0.47258156262526085</v>
      </c>
      <c r="E35" s="9">
        <f t="shared" si="1"/>
        <v>83.333599999573323</v>
      </c>
      <c r="F35" s="3">
        <f t="shared" si="1"/>
        <v>1.879716290649558E-3</v>
      </c>
      <c r="G35" s="3">
        <f t="shared" si="1"/>
        <v>1.8797162906495579</v>
      </c>
      <c r="H35" s="9">
        <f>_xlfn.STDEV.P(H4:H33)</f>
        <v>52.987377951944573</v>
      </c>
      <c r="I35" s="3">
        <f t="shared" ref="H35:J35" si="2">_xlfn.STDEV.P(I4:I33)</f>
        <v>2.4522098876999365E-2</v>
      </c>
      <c r="J35" s="4">
        <f t="shared" si="2"/>
        <v>24.522098876999362</v>
      </c>
      <c r="K35" s="9">
        <f t="shared" si="1"/>
        <v>40.553407857896353</v>
      </c>
      <c r="L35" s="3">
        <f t="shared" si="1"/>
        <v>5.0349931038240321E-2</v>
      </c>
      <c r="M35" s="4">
        <f t="shared" si="1"/>
        <v>50.349931038240328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0.42961960238660052</v>
      </c>
      <c r="D36" s="6">
        <f t="shared" si="3"/>
        <v>0.42961960238660074</v>
      </c>
      <c r="E36" s="10">
        <f t="shared" si="3"/>
        <v>3.1766302414068609E-2</v>
      </c>
      <c r="F36" s="6">
        <f t="shared" si="3"/>
        <v>7.5188651625982289E-2</v>
      </c>
      <c r="G36" s="6">
        <f t="shared" si="3"/>
        <v>7.5188651625982317E-2</v>
      </c>
      <c r="H36" s="10">
        <f>H35/H34</f>
        <v>2.1875121629305019E-2</v>
      </c>
      <c r="I36" s="6">
        <f t="shared" ref="H36:J36" si="4">I35/I34</f>
        <v>3.1641417905805637E-2</v>
      </c>
      <c r="J36" s="7">
        <f t="shared" si="4"/>
        <v>3.164141790580563E-2</v>
      </c>
      <c r="K36" s="10">
        <f t="shared" si="3"/>
        <v>1.6684754388371581E-2</v>
      </c>
      <c r="L36" s="6">
        <f t="shared" si="3"/>
        <v>6.4678339091684939E-2</v>
      </c>
      <c r="M36" s="7">
        <f t="shared" si="3"/>
        <v>6.4678339091684925E-2</v>
      </c>
    </row>
    <row r="37" spans="1:13" x14ac:dyDescent="0.25">
      <c r="A37" s="5" t="s">
        <v>20</v>
      </c>
      <c r="B37" s="11">
        <f>SMALL(B4:B33,1)</f>
        <v>2868</v>
      </c>
      <c r="C37" s="12">
        <f t="shared" ref="C37:M37" si="5">SMALL(C4:C33,1)</f>
        <v>0</v>
      </c>
      <c r="D37" s="12">
        <f t="shared" si="5"/>
        <v>0</v>
      </c>
      <c r="E37" s="11">
        <f t="shared" si="5"/>
        <v>2574</v>
      </c>
      <c r="F37" s="12">
        <f t="shared" si="5"/>
        <v>2.1000000000000001E-2</v>
      </c>
      <c r="G37" s="12">
        <f t="shared" si="5"/>
        <v>21</v>
      </c>
      <c r="H37" s="11">
        <f>SMALL(H4:H33,1)</f>
        <v>2356</v>
      </c>
      <c r="I37" s="12">
        <f t="shared" ref="H37:J37" si="6">SMALL(I4:I33,1)</f>
        <v>0.72399999999999998</v>
      </c>
      <c r="J37" s="12">
        <f t="shared" si="6"/>
        <v>724</v>
      </c>
      <c r="K37" s="11">
        <f t="shared" si="5"/>
        <v>2349</v>
      </c>
      <c r="L37" s="12">
        <f t="shared" si="5"/>
        <v>0.71199999999999997</v>
      </c>
      <c r="M37" s="12">
        <f t="shared" si="5"/>
        <v>712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03 - 2338.stp</v>
      </c>
      <c r="B43">
        <f>B34</f>
        <v>2868</v>
      </c>
      <c r="C43">
        <f>E34</f>
        <v>2623.3333333333335</v>
      </c>
      <c r="D43">
        <f>E37</f>
        <v>2574</v>
      </c>
      <c r="E43" s="14">
        <f>E36</f>
        <v>3.1766302414068609E-2</v>
      </c>
      <c r="F43">
        <f>H34</f>
        <v>2422.2666666666669</v>
      </c>
      <c r="G43">
        <f>H37</f>
        <v>2356</v>
      </c>
      <c r="H43" s="14">
        <f>H36</f>
        <v>2.1875121629305019E-2</v>
      </c>
      <c r="I43">
        <f>K34</f>
        <v>2430.5666666666666</v>
      </c>
      <c r="J43">
        <f>K37</f>
        <v>2349</v>
      </c>
      <c r="K43" s="14">
        <f>K36</f>
        <v>1.6684754388371581E-2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03 - 2338.stp</v>
      </c>
      <c r="B48">
        <f>C34</f>
        <v>1.1000000000000007E-3</v>
      </c>
      <c r="C48" s="14">
        <f>C36</f>
        <v>0.42961960238660052</v>
      </c>
      <c r="D48">
        <f>F34</f>
        <v>2.5000000000000012E-2</v>
      </c>
      <c r="E48" s="14">
        <f>F36</f>
        <v>7.5188651625982289E-2</v>
      </c>
      <c r="F48">
        <f>I34</f>
        <v>0.77499999999999991</v>
      </c>
      <c r="G48" s="14">
        <f>I36</f>
        <v>3.1641417905805637E-2</v>
      </c>
      <c r="H48">
        <f>L34</f>
        <v>0.77846666666666653</v>
      </c>
      <c r="I48" s="14">
        <f>L36</f>
        <v>6.4678339091684939E-2</v>
      </c>
    </row>
  </sheetData>
  <mergeCells count="18">
    <mergeCell ref="A41:A42"/>
    <mergeCell ref="B41:B42"/>
    <mergeCell ref="C41:E41"/>
    <mergeCell ref="I41:K41"/>
    <mergeCell ref="A40:H40"/>
    <mergeCell ref="F41:H41"/>
    <mergeCell ref="K2:M2"/>
    <mergeCell ref="E2:G2"/>
    <mergeCell ref="B2:D2"/>
    <mergeCell ref="A2:A3"/>
    <mergeCell ref="A1:J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30" t="s">
        <v>13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5380</v>
      </c>
      <c r="C4">
        <v>1E-3</v>
      </c>
      <c r="D4">
        <v>1</v>
      </c>
      <c r="E4" s="8">
        <v>4889</v>
      </c>
      <c r="F4">
        <v>1.9E-2</v>
      </c>
      <c r="G4">
        <v>19</v>
      </c>
      <c r="H4" s="8">
        <v>4798</v>
      </c>
      <c r="I4">
        <v>0.72199999999999998</v>
      </c>
      <c r="J4">
        <v>722</v>
      </c>
      <c r="K4" s="8">
        <v>4789</v>
      </c>
      <c r="L4">
        <v>0.628</v>
      </c>
      <c r="M4">
        <v>628</v>
      </c>
    </row>
    <row r="5" spans="1:13" x14ac:dyDescent="0.25">
      <c r="A5">
        <v>7</v>
      </c>
      <c r="B5" s="8">
        <v>5380</v>
      </c>
      <c r="C5">
        <v>1E-3</v>
      </c>
      <c r="D5">
        <v>1</v>
      </c>
      <c r="E5" s="8">
        <v>4889</v>
      </c>
      <c r="F5">
        <v>1.6E-2</v>
      </c>
      <c r="G5">
        <v>16</v>
      </c>
      <c r="H5" s="8">
        <v>4722</v>
      </c>
      <c r="I5">
        <v>0.69799999999999995</v>
      </c>
      <c r="J5">
        <v>698</v>
      </c>
      <c r="K5" s="8">
        <v>4779</v>
      </c>
      <c r="L5">
        <v>0.65400000000000003</v>
      </c>
      <c r="M5">
        <v>654</v>
      </c>
    </row>
    <row r="6" spans="1:13" x14ac:dyDescent="0.25">
      <c r="A6">
        <v>13</v>
      </c>
      <c r="B6" s="8">
        <v>5380</v>
      </c>
      <c r="C6">
        <v>3.0000000000000001E-3</v>
      </c>
      <c r="D6">
        <v>3</v>
      </c>
      <c r="E6" s="8">
        <v>4889</v>
      </c>
      <c r="F6">
        <v>2.1000000000000001E-2</v>
      </c>
      <c r="G6">
        <v>21</v>
      </c>
      <c r="H6" s="8">
        <v>4789</v>
      </c>
      <c r="I6">
        <v>0.7</v>
      </c>
      <c r="J6">
        <v>700</v>
      </c>
      <c r="K6" s="8">
        <v>4697</v>
      </c>
      <c r="L6">
        <v>0.65800000000000003</v>
      </c>
      <c r="M6">
        <v>658</v>
      </c>
    </row>
    <row r="7" spans="1:13" x14ac:dyDescent="0.25">
      <c r="A7">
        <v>19</v>
      </c>
      <c r="B7" s="8">
        <v>5380</v>
      </c>
      <c r="C7">
        <v>0</v>
      </c>
      <c r="D7">
        <v>0</v>
      </c>
      <c r="E7" s="8">
        <v>4892</v>
      </c>
      <c r="F7">
        <v>2.3E-2</v>
      </c>
      <c r="G7">
        <v>23</v>
      </c>
      <c r="H7" s="8">
        <v>4789</v>
      </c>
      <c r="I7">
        <v>0.67400000000000004</v>
      </c>
      <c r="J7">
        <v>674</v>
      </c>
      <c r="K7" s="8">
        <v>4779</v>
      </c>
      <c r="L7">
        <v>0.59299999999999997</v>
      </c>
      <c r="M7">
        <v>593</v>
      </c>
    </row>
    <row r="8" spans="1:13" x14ac:dyDescent="0.25">
      <c r="A8">
        <v>25</v>
      </c>
      <c r="B8" s="8">
        <v>5380</v>
      </c>
      <c r="C8">
        <v>1E-3</v>
      </c>
      <c r="D8">
        <v>1</v>
      </c>
      <c r="E8" s="8">
        <v>4892</v>
      </c>
      <c r="F8">
        <v>1.7999999999999999E-2</v>
      </c>
      <c r="G8">
        <v>18</v>
      </c>
      <c r="H8" s="8">
        <v>4887</v>
      </c>
      <c r="I8">
        <v>0.67400000000000004</v>
      </c>
      <c r="J8">
        <v>674</v>
      </c>
      <c r="K8" s="8">
        <v>4782</v>
      </c>
      <c r="L8">
        <v>0.81200000000000006</v>
      </c>
      <c r="M8">
        <v>812</v>
      </c>
    </row>
    <row r="9" spans="1:13" x14ac:dyDescent="0.25">
      <c r="A9">
        <v>2</v>
      </c>
      <c r="B9" s="8">
        <v>5380</v>
      </c>
      <c r="C9">
        <v>1E-3</v>
      </c>
      <c r="D9">
        <v>1</v>
      </c>
      <c r="E9" s="8">
        <v>4889</v>
      </c>
      <c r="F9">
        <v>2.4E-2</v>
      </c>
      <c r="G9">
        <v>24</v>
      </c>
      <c r="H9" s="8">
        <v>4734</v>
      </c>
      <c r="I9">
        <v>0.75900000000000001</v>
      </c>
      <c r="J9">
        <v>759</v>
      </c>
      <c r="K9" s="8">
        <v>4795</v>
      </c>
      <c r="L9">
        <v>0.64100000000000001</v>
      </c>
      <c r="M9">
        <v>641</v>
      </c>
    </row>
    <row r="10" spans="1:13" x14ac:dyDescent="0.25">
      <c r="A10">
        <v>8</v>
      </c>
      <c r="B10" s="8">
        <v>5380</v>
      </c>
      <c r="C10">
        <v>0</v>
      </c>
      <c r="D10">
        <v>0</v>
      </c>
      <c r="E10" s="8">
        <v>4889</v>
      </c>
      <c r="F10">
        <v>1.7999999999999999E-2</v>
      </c>
      <c r="G10">
        <v>18</v>
      </c>
      <c r="H10" s="8">
        <v>4726</v>
      </c>
      <c r="I10">
        <v>0.70399999999999996</v>
      </c>
      <c r="J10">
        <v>704</v>
      </c>
      <c r="K10" s="8">
        <v>4697</v>
      </c>
      <c r="L10">
        <v>0.58899999999999997</v>
      </c>
      <c r="M10">
        <v>589</v>
      </c>
    </row>
    <row r="11" spans="1:13" x14ac:dyDescent="0.25">
      <c r="A11">
        <v>14</v>
      </c>
      <c r="B11" s="8">
        <v>5380</v>
      </c>
      <c r="C11">
        <v>1E-3</v>
      </c>
      <c r="D11">
        <v>1</v>
      </c>
      <c r="E11" s="8">
        <v>4889</v>
      </c>
      <c r="F11">
        <v>1.7999999999999999E-2</v>
      </c>
      <c r="G11">
        <v>18</v>
      </c>
      <c r="H11" s="8">
        <v>4734</v>
      </c>
      <c r="I11">
        <v>0.69099999999999995</v>
      </c>
      <c r="J11">
        <v>691</v>
      </c>
      <c r="K11" s="8">
        <v>4779</v>
      </c>
      <c r="L11">
        <v>0.56499999999999995</v>
      </c>
      <c r="M11">
        <v>565</v>
      </c>
    </row>
    <row r="12" spans="1:13" x14ac:dyDescent="0.25">
      <c r="A12">
        <v>20</v>
      </c>
      <c r="B12" s="8">
        <v>5380</v>
      </c>
      <c r="C12">
        <v>1E-3</v>
      </c>
      <c r="D12">
        <v>1</v>
      </c>
      <c r="E12" s="8">
        <v>4892</v>
      </c>
      <c r="F12">
        <v>1.9E-2</v>
      </c>
      <c r="G12">
        <v>19</v>
      </c>
      <c r="H12" s="8">
        <v>4727</v>
      </c>
      <c r="I12">
        <v>0.66900000000000004</v>
      </c>
      <c r="J12">
        <v>669</v>
      </c>
      <c r="K12" s="8">
        <v>4803</v>
      </c>
      <c r="L12">
        <v>0.64300000000000002</v>
      </c>
      <c r="M12">
        <v>643</v>
      </c>
    </row>
    <row r="13" spans="1:13" x14ac:dyDescent="0.25">
      <c r="A13">
        <v>26</v>
      </c>
      <c r="B13" s="8">
        <v>5380</v>
      </c>
      <c r="C13">
        <v>1E-3</v>
      </c>
      <c r="D13">
        <v>1</v>
      </c>
      <c r="E13" s="8">
        <v>4892</v>
      </c>
      <c r="F13">
        <v>1.9E-2</v>
      </c>
      <c r="G13">
        <v>19</v>
      </c>
      <c r="H13" s="8">
        <v>4734</v>
      </c>
      <c r="I13">
        <v>0.69699999999999995</v>
      </c>
      <c r="J13">
        <v>697</v>
      </c>
      <c r="K13" s="8">
        <v>4791</v>
      </c>
      <c r="L13">
        <v>0.60299999999999998</v>
      </c>
      <c r="M13">
        <v>603</v>
      </c>
    </row>
    <row r="14" spans="1:13" x14ac:dyDescent="0.25">
      <c r="A14">
        <v>3</v>
      </c>
      <c r="B14" s="8">
        <v>5380</v>
      </c>
      <c r="C14">
        <v>1E-3</v>
      </c>
      <c r="D14">
        <v>1</v>
      </c>
      <c r="E14" s="8">
        <v>4889</v>
      </c>
      <c r="F14">
        <v>0.02</v>
      </c>
      <c r="G14">
        <v>20</v>
      </c>
      <c r="H14" s="8">
        <v>4782</v>
      </c>
      <c r="I14">
        <v>0.74</v>
      </c>
      <c r="J14">
        <v>740</v>
      </c>
      <c r="K14" s="8">
        <v>4805</v>
      </c>
      <c r="L14">
        <v>0.68500000000000005</v>
      </c>
      <c r="M14">
        <v>685</v>
      </c>
    </row>
    <row r="15" spans="1:13" x14ac:dyDescent="0.25">
      <c r="A15">
        <v>9</v>
      </c>
      <c r="B15" s="8">
        <v>5380</v>
      </c>
      <c r="C15">
        <v>0</v>
      </c>
      <c r="D15">
        <v>0</v>
      </c>
      <c r="E15" s="8">
        <v>4889</v>
      </c>
      <c r="F15">
        <v>1.7999999999999999E-2</v>
      </c>
      <c r="G15">
        <v>18</v>
      </c>
      <c r="H15" s="8">
        <v>4783</v>
      </c>
      <c r="I15">
        <v>0.68400000000000005</v>
      </c>
      <c r="J15">
        <v>684</v>
      </c>
      <c r="K15" s="8">
        <v>4697</v>
      </c>
      <c r="L15">
        <v>0.60899999999999999</v>
      </c>
      <c r="M15">
        <v>609</v>
      </c>
    </row>
    <row r="16" spans="1:13" x14ac:dyDescent="0.25">
      <c r="A16">
        <v>15</v>
      </c>
      <c r="B16" s="8">
        <v>5380</v>
      </c>
      <c r="C16">
        <v>0</v>
      </c>
      <c r="D16">
        <v>0</v>
      </c>
      <c r="E16" s="8">
        <v>4892</v>
      </c>
      <c r="F16">
        <v>2.1000000000000001E-2</v>
      </c>
      <c r="G16">
        <v>21</v>
      </c>
      <c r="H16" s="8">
        <v>4782</v>
      </c>
      <c r="I16">
        <v>0.71699999999999997</v>
      </c>
      <c r="J16">
        <v>717</v>
      </c>
      <c r="K16" s="8">
        <v>4697</v>
      </c>
      <c r="L16">
        <v>0.58499999999999996</v>
      </c>
      <c r="M16">
        <v>585</v>
      </c>
    </row>
    <row r="17" spans="1:13" x14ac:dyDescent="0.25">
      <c r="A17">
        <v>21</v>
      </c>
      <c r="B17" s="8">
        <v>5380</v>
      </c>
      <c r="C17">
        <v>1E-3</v>
      </c>
      <c r="D17">
        <v>1</v>
      </c>
      <c r="E17" s="8">
        <v>4892</v>
      </c>
      <c r="F17">
        <v>2.1000000000000001E-2</v>
      </c>
      <c r="G17">
        <v>21</v>
      </c>
      <c r="H17" s="8">
        <v>4742</v>
      </c>
      <c r="I17">
        <v>0.68400000000000005</v>
      </c>
      <c r="J17">
        <v>684</v>
      </c>
      <c r="K17" s="8">
        <v>4779</v>
      </c>
      <c r="L17">
        <v>0.60299999999999998</v>
      </c>
      <c r="M17">
        <v>603</v>
      </c>
    </row>
    <row r="18" spans="1:13" x14ac:dyDescent="0.25">
      <c r="A18">
        <v>27</v>
      </c>
      <c r="B18" s="8">
        <v>5380</v>
      </c>
      <c r="C18">
        <v>1E-3</v>
      </c>
      <c r="D18">
        <v>1</v>
      </c>
      <c r="E18" s="8">
        <v>4892</v>
      </c>
      <c r="F18">
        <v>1.9E-2</v>
      </c>
      <c r="G18">
        <v>19</v>
      </c>
      <c r="H18" s="8">
        <v>4782</v>
      </c>
      <c r="I18">
        <v>0.68100000000000005</v>
      </c>
      <c r="J18">
        <v>681</v>
      </c>
      <c r="K18" s="8">
        <v>4781</v>
      </c>
      <c r="L18">
        <v>0.59399999999999997</v>
      </c>
      <c r="M18">
        <v>594</v>
      </c>
    </row>
    <row r="19" spans="1:13" x14ac:dyDescent="0.25">
      <c r="A19">
        <v>4</v>
      </c>
      <c r="B19" s="8">
        <v>5380</v>
      </c>
      <c r="C19">
        <v>1E-3</v>
      </c>
      <c r="D19">
        <v>1</v>
      </c>
      <c r="E19" s="8">
        <v>4889</v>
      </c>
      <c r="F19">
        <v>2.1000000000000001E-2</v>
      </c>
      <c r="G19">
        <v>21</v>
      </c>
      <c r="H19" s="8">
        <v>4794</v>
      </c>
      <c r="I19">
        <v>0.70899999999999996</v>
      </c>
      <c r="J19">
        <v>709</v>
      </c>
      <c r="K19" s="8">
        <v>4794</v>
      </c>
      <c r="L19">
        <v>0.6</v>
      </c>
      <c r="M19">
        <v>600</v>
      </c>
    </row>
    <row r="20" spans="1:13" x14ac:dyDescent="0.25">
      <c r="A20">
        <v>10</v>
      </c>
      <c r="B20" s="8">
        <v>5380</v>
      </c>
      <c r="C20">
        <v>1E-3</v>
      </c>
      <c r="D20">
        <v>1</v>
      </c>
      <c r="E20" s="8">
        <v>4889</v>
      </c>
      <c r="F20">
        <v>1.9E-2</v>
      </c>
      <c r="G20">
        <v>19</v>
      </c>
      <c r="H20" s="8">
        <v>4848</v>
      </c>
      <c r="I20">
        <v>0.73299999999999998</v>
      </c>
      <c r="J20">
        <v>733</v>
      </c>
      <c r="K20" s="8">
        <v>4779</v>
      </c>
      <c r="L20">
        <v>0.60099999999999998</v>
      </c>
      <c r="M20">
        <v>601</v>
      </c>
    </row>
    <row r="21" spans="1:13" x14ac:dyDescent="0.25">
      <c r="A21">
        <v>16</v>
      </c>
      <c r="B21" s="8">
        <v>5380</v>
      </c>
      <c r="C21">
        <v>0</v>
      </c>
      <c r="D21">
        <v>0</v>
      </c>
      <c r="E21" s="8">
        <v>4892</v>
      </c>
      <c r="F21">
        <v>1.7000000000000001E-2</v>
      </c>
      <c r="G21">
        <v>17</v>
      </c>
      <c r="H21" s="8">
        <v>4809</v>
      </c>
      <c r="I21">
        <v>0.67800000000000005</v>
      </c>
      <c r="J21">
        <v>678</v>
      </c>
      <c r="K21" s="8">
        <v>4781</v>
      </c>
      <c r="L21">
        <v>0.62</v>
      </c>
      <c r="M21">
        <v>620</v>
      </c>
    </row>
    <row r="22" spans="1:13" x14ac:dyDescent="0.25">
      <c r="A22">
        <v>22</v>
      </c>
      <c r="B22" s="8">
        <v>5380</v>
      </c>
      <c r="C22">
        <v>1E-3</v>
      </c>
      <c r="D22">
        <v>1</v>
      </c>
      <c r="E22" s="8">
        <v>4892</v>
      </c>
      <c r="F22">
        <v>0.02</v>
      </c>
      <c r="G22">
        <v>20</v>
      </c>
      <c r="H22" s="8">
        <v>4806</v>
      </c>
      <c r="I22">
        <v>0.66800000000000004</v>
      </c>
      <c r="J22">
        <v>668</v>
      </c>
      <c r="K22" s="8">
        <v>4812</v>
      </c>
      <c r="L22">
        <v>0.628</v>
      </c>
      <c r="M22">
        <v>628</v>
      </c>
    </row>
    <row r="23" spans="1:13" x14ac:dyDescent="0.25">
      <c r="A23">
        <v>28</v>
      </c>
      <c r="B23" s="8">
        <v>5380</v>
      </c>
      <c r="C23">
        <v>1E-3</v>
      </c>
      <c r="D23">
        <v>1</v>
      </c>
      <c r="E23" s="8">
        <v>4892</v>
      </c>
      <c r="F23">
        <v>2.3E-2</v>
      </c>
      <c r="G23">
        <v>23</v>
      </c>
      <c r="H23" s="8">
        <v>4711</v>
      </c>
      <c r="I23">
        <v>0.67</v>
      </c>
      <c r="J23">
        <v>670</v>
      </c>
      <c r="K23" s="8">
        <v>4779</v>
      </c>
      <c r="L23">
        <v>0.56100000000000005</v>
      </c>
      <c r="M23">
        <v>561</v>
      </c>
    </row>
    <row r="24" spans="1:13" x14ac:dyDescent="0.25">
      <c r="A24">
        <v>5</v>
      </c>
      <c r="B24" s="8">
        <v>5380</v>
      </c>
      <c r="C24">
        <v>0</v>
      </c>
      <c r="D24">
        <v>0</v>
      </c>
      <c r="E24" s="8">
        <v>4889</v>
      </c>
      <c r="F24">
        <v>0.02</v>
      </c>
      <c r="G24">
        <v>20</v>
      </c>
      <c r="H24" s="8">
        <v>4830</v>
      </c>
      <c r="I24">
        <v>0.78200000000000003</v>
      </c>
      <c r="J24">
        <v>782</v>
      </c>
      <c r="K24" s="8">
        <v>4782</v>
      </c>
      <c r="L24">
        <v>0.59399999999999997</v>
      </c>
      <c r="M24">
        <v>594</v>
      </c>
    </row>
    <row r="25" spans="1:13" x14ac:dyDescent="0.25">
      <c r="A25">
        <v>11</v>
      </c>
      <c r="B25" s="8">
        <v>5380</v>
      </c>
      <c r="C25">
        <v>1E-3</v>
      </c>
      <c r="D25">
        <v>1</v>
      </c>
      <c r="E25" s="8">
        <v>4889</v>
      </c>
      <c r="F25">
        <v>0.02</v>
      </c>
      <c r="G25">
        <v>20</v>
      </c>
      <c r="H25" s="8">
        <v>4837</v>
      </c>
      <c r="I25">
        <v>0.71</v>
      </c>
      <c r="J25">
        <v>710</v>
      </c>
      <c r="K25" s="8">
        <v>4697</v>
      </c>
      <c r="L25">
        <v>0.58599999999999997</v>
      </c>
      <c r="M25">
        <v>586</v>
      </c>
    </row>
    <row r="26" spans="1:13" x14ac:dyDescent="0.25">
      <c r="A26">
        <v>17</v>
      </c>
      <c r="B26" s="8">
        <v>5380</v>
      </c>
      <c r="C26">
        <v>0</v>
      </c>
      <c r="D26">
        <v>0</v>
      </c>
      <c r="E26" s="8">
        <v>4892</v>
      </c>
      <c r="F26">
        <v>1.7999999999999999E-2</v>
      </c>
      <c r="G26">
        <v>18</v>
      </c>
      <c r="H26" s="8">
        <v>4729</v>
      </c>
      <c r="I26">
        <v>0.66800000000000004</v>
      </c>
      <c r="J26">
        <v>668</v>
      </c>
      <c r="K26" s="8">
        <v>4781</v>
      </c>
      <c r="L26">
        <v>0.61399999999999999</v>
      </c>
      <c r="M26">
        <v>614</v>
      </c>
    </row>
    <row r="27" spans="1:13" x14ac:dyDescent="0.25">
      <c r="A27">
        <v>23</v>
      </c>
      <c r="B27" s="8">
        <v>5380</v>
      </c>
      <c r="C27">
        <v>2E-3</v>
      </c>
      <c r="D27">
        <v>2</v>
      </c>
      <c r="E27" s="8">
        <v>4892</v>
      </c>
      <c r="F27">
        <v>2.1000000000000001E-2</v>
      </c>
      <c r="G27">
        <v>21</v>
      </c>
      <c r="H27" s="8">
        <v>4812</v>
      </c>
      <c r="I27">
        <v>0.67300000000000004</v>
      </c>
      <c r="J27">
        <v>673</v>
      </c>
      <c r="K27" s="8">
        <v>4805</v>
      </c>
      <c r="L27">
        <v>0.621</v>
      </c>
      <c r="M27">
        <v>621</v>
      </c>
    </row>
    <row r="28" spans="1:13" x14ac:dyDescent="0.25">
      <c r="A28">
        <v>29</v>
      </c>
      <c r="B28" s="8">
        <v>5380</v>
      </c>
      <c r="C28">
        <v>0</v>
      </c>
      <c r="D28">
        <v>0</v>
      </c>
      <c r="E28" s="8">
        <v>4892</v>
      </c>
      <c r="F28">
        <v>1.7999999999999999E-2</v>
      </c>
      <c r="G28">
        <v>18</v>
      </c>
      <c r="H28" s="8">
        <v>4629</v>
      </c>
      <c r="I28">
        <v>0.71</v>
      </c>
      <c r="J28">
        <v>710</v>
      </c>
      <c r="K28" s="8">
        <v>4781</v>
      </c>
      <c r="L28">
        <v>0.60699999999999998</v>
      </c>
      <c r="M28">
        <v>607</v>
      </c>
    </row>
    <row r="29" spans="1:13" x14ac:dyDescent="0.25">
      <c r="A29">
        <v>6</v>
      </c>
      <c r="B29" s="8">
        <v>5380</v>
      </c>
      <c r="C29">
        <v>1E-3</v>
      </c>
      <c r="D29">
        <v>1</v>
      </c>
      <c r="E29" s="8">
        <v>4889</v>
      </c>
      <c r="F29">
        <v>2.1999999999999999E-2</v>
      </c>
      <c r="G29">
        <v>22</v>
      </c>
      <c r="H29" s="8">
        <v>4733</v>
      </c>
      <c r="I29">
        <v>0.74299999999999999</v>
      </c>
      <c r="J29">
        <v>743</v>
      </c>
      <c r="K29" s="8">
        <v>4790</v>
      </c>
      <c r="L29">
        <v>0.63900000000000001</v>
      </c>
      <c r="M29">
        <v>639</v>
      </c>
    </row>
    <row r="30" spans="1:13" x14ac:dyDescent="0.25">
      <c r="A30">
        <v>12</v>
      </c>
      <c r="B30" s="8">
        <v>5380</v>
      </c>
      <c r="C30">
        <v>1E-3</v>
      </c>
      <c r="D30">
        <v>1</v>
      </c>
      <c r="E30" s="8">
        <v>4889</v>
      </c>
      <c r="F30">
        <v>1.7000000000000001E-2</v>
      </c>
      <c r="G30">
        <v>17</v>
      </c>
      <c r="H30" s="8">
        <v>4792</v>
      </c>
      <c r="I30">
        <v>0.72099999999999997</v>
      </c>
      <c r="J30">
        <v>721</v>
      </c>
      <c r="K30" s="8">
        <v>4790</v>
      </c>
      <c r="L30">
        <v>0.61199999999999999</v>
      </c>
      <c r="M30">
        <v>612</v>
      </c>
    </row>
    <row r="31" spans="1:13" x14ac:dyDescent="0.25">
      <c r="A31">
        <v>18</v>
      </c>
      <c r="B31" s="8">
        <v>5380</v>
      </c>
      <c r="C31">
        <v>0</v>
      </c>
      <c r="D31">
        <v>0</v>
      </c>
      <c r="E31" s="8">
        <v>4892</v>
      </c>
      <c r="F31">
        <v>1.7000000000000001E-2</v>
      </c>
      <c r="G31">
        <v>17</v>
      </c>
      <c r="H31" s="8">
        <v>4809</v>
      </c>
      <c r="I31">
        <v>0.65500000000000003</v>
      </c>
      <c r="J31">
        <v>655</v>
      </c>
      <c r="K31" s="8">
        <v>4792</v>
      </c>
      <c r="L31">
        <v>0.58599999999999997</v>
      </c>
      <c r="M31">
        <v>586</v>
      </c>
    </row>
    <row r="32" spans="1:13" x14ac:dyDescent="0.25">
      <c r="A32">
        <v>24</v>
      </c>
      <c r="B32" s="8">
        <v>5380</v>
      </c>
      <c r="C32">
        <v>1E-3</v>
      </c>
      <c r="D32">
        <v>1</v>
      </c>
      <c r="E32" s="8">
        <v>4892</v>
      </c>
      <c r="F32">
        <v>0.02</v>
      </c>
      <c r="G32">
        <v>20</v>
      </c>
      <c r="H32" s="8">
        <v>4792</v>
      </c>
      <c r="I32">
        <v>0.68700000000000006</v>
      </c>
      <c r="J32">
        <v>687</v>
      </c>
      <c r="K32" s="8">
        <v>4790</v>
      </c>
      <c r="L32">
        <v>0.64300000000000002</v>
      </c>
      <c r="M32">
        <v>643</v>
      </c>
    </row>
    <row r="33" spans="1:13" x14ac:dyDescent="0.25">
      <c r="A33">
        <v>30</v>
      </c>
      <c r="B33" s="8">
        <v>5380</v>
      </c>
      <c r="C33">
        <v>1E-3</v>
      </c>
      <c r="D33">
        <v>1</v>
      </c>
      <c r="E33" s="8">
        <v>4892</v>
      </c>
      <c r="F33">
        <v>1.7999999999999999E-2</v>
      </c>
      <c r="G33">
        <v>18</v>
      </c>
      <c r="H33" s="8">
        <v>4809</v>
      </c>
      <c r="I33">
        <v>0.68</v>
      </c>
      <c r="J33">
        <v>680</v>
      </c>
      <c r="K33" s="8">
        <v>4697</v>
      </c>
      <c r="L33">
        <v>0.62</v>
      </c>
      <c r="M33">
        <v>620</v>
      </c>
    </row>
    <row r="34" spans="1:13" x14ac:dyDescent="0.25">
      <c r="A34" s="5" t="s">
        <v>17</v>
      </c>
      <c r="B34" s="9">
        <f t="shared" ref="B34:L34" si="0">AVERAGE(B4:B33)</f>
        <v>5380</v>
      </c>
      <c r="C34" s="3">
        <f t="shared" si="0"/>
        <v>8.0000000000000047E-4</v>
      </c>
      <c r="D34" s="3">
        <f t="shared" si="0"/>
        <v>0.8</v>
      </c>
      <c r="E34" s="9">
        <f t="shared" si="0"/>
        <v>4890.6000000000004</v>
      </c>
      <c r="F34" s="3">
        <f t="shared" si="0"/>
        <v>1.9500000000000007E-2</v>
      </c>
      <c r="G34" s="3">
        <f t="shared" si="0"/>
        <v>19.5</v>
      </c>
      <c r="H34" s="9">
        <f>AVERAGE(H4:H33)</f>
        <v>4775.0333333333338</v>
      </c>
      <c r="I34" s="3">
        <f>AVERAGE(I4:I33)</f>
        <v>0.69936666666666658</v>
      </c>
      <c r="J34" s="4">
        <f>AVERAGE(J4:J33)</f>
        <v>699.36666666666667</v>
      </c>
      <c r="K34" s="9">
        <f t="shared" si="0"/>
        <v>4770</v>
      </c>
      <c r="L34" s="3">
        <f t="shared" si="0"/>
        <v>0.6197999999999998</v>
      </c>
      <c r="M34" s="4">
        <f>AVERAGE(M4:M33)</f>
        <v>619.79999999999995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6.5319726474218076E-4</v>
      </c>
      <c r="D35" s="3">
        <f t="shared" si="1"/>
        <v>0.65319726474218087</v>
      </c>
      <c r="E35" s="9">
        <f t="shared" si="1"/>
        <v>1.4966629547095771</v>
      </c>
      <c r="F35" s="3">
        <f t="shared" si="1"/>
        <v>1.9278658321228344E-3</v>
      </c>
      <c r="G35" s="3">
        <f t="shared" si="1"/>
        <v>1.9278658321228339</v>
      </c>
      <c r="H35" s="9">
        <f>_xlfn.STDEV.P(H4:H33)</f>
        <v>50.182655259450833</v>
      </c>
      <c r="I35" s="3">
        <f t="shared" ref="H35:J35" si="2">_xlfn.STDEV.P(I4:I33)</f>
        <v>2.9595589010676705E-2</v>
      </c>
      <c r="J35" s="4">
        <f t="shared" si="2"/>
        <v>29.595589010676726</v>
      </c>
      <c r="K35" s="9">
        <f t="shared" si="1"/>
        <v>37.515330199799656</v>
      </c>
      <c r="L35" s="3">
        <f t="shared" si="1"/>
        <v>4.4903897380962392E-2</v>
      </c>
      <c r="M35" s="4">
        <f t="shared" si="1"/>
        <v>44.903897380962377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0.81649658092772548</v>
      </c>
      <c r="D36" s="6">
        <f t="shared" si="3"/>
        <v>0.81649658092772603</v>
      </c>
      <c r="E36" s="10">
        <f t="shared" si="3"/>
        <v>3.0602849439937367E-4</v>
      </c>
      <c r="F36" s="6">
        <f t="shared" si="3"/>
        <v>9.8864914467837628E-2</v>
      </c>
      <c r="G36" s="6">
        <f t="shared" si="3"/>
        <v>9.8864914467837642E-2</v>
      </c>
      <c r="H36" s="10">
        <f>H35/H34</f>
        <v>1.0509383234906038E-2</v>
      </c>
      <c r="I36" s="6">
        <f t="shared" ref="H36:J36" si="4">I35/I34</f>
        <v>4.2317700315537929E-2</v>
      </c>
      <c r="J36" s="7">
        <f t="shared" si="4"/>
        <v>4.231770031553795E-2</v>
      </c>
      <c r="K36" s="10">
        <f t="shared" si="3"/>
        <v>7.8648490984904937E-3</v>
      </c>
      <c r="L36" s="6">
        <f t="shared" si="3"/>
        <v>7.2449011585934822E-2</v>
      </c>
      <c r="M36" s="7">
        <f t="shared" si="3"/>
        <v>7.2449011585934781E-2</v>
      </c>
    </row>
    <row r="37" spans="1:13" x14ac:dyDescent="0.25">
      <c r="A37" s="5" t="s">
        <v>20</v>
      </c>
      <c r="B37" s="11">
        <f>SMALL(B4:B33,1)</f>
        <v>5380</v>
      </c>
      <c r="C37" s="12">
        <f t="shared" ref="C37:M37" si="5">SMALL(C4:C33,1)</f>
        <v>0</v>
      </c>
      <c r="D37" s="12">
        <f t="shared" si="5"/>
        <v>0</v>
      </c>
      <c r="E37" s="11">
        <f t="shared" si="5"/>
        <v>4889</v>
      </c>
      <c r="F37" s="12">
        <f t="shared" si="5"/>
        <v>1.6E-2</v>
      </c>
      <c r="G37" s="12">
        <f t="shared" si="5"/>
        <v>16</v>
      </c>
      <c r="H37" s="11">
        <f>SMALL(H4:H33,1)</f>
        <v>4629</v>
      </c>
      <c r="I37" s="12">
        <f t="shared" ref="H37:J37" si="6">SMALL(I4:I33,1)</f>
        <v>0.65500000000000003</v>
      </c>
      <c r="J37" s="12">
        <f t="shared" si="6"/>
        <v>655</v>
      </c>
      <c r="K37" s="11">
        <f t="shared" si="5"/>
        <v>4697</v>
      </c>
      <c r="L37" s="12">
        <f t="shared" si="5"/>
        <v>0.56100000000000005</v>
      </c>
      <c r="M37" s="12">
        <f t="shared" si="5"/>
        <v>561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04 - 4003.stp</v>
      </c>
      <c r="B43">
        <f>B34</f>
        <v>5380</v>
      </c>
      <c r="C43">
        <f>E34</f>
        <v>4890.6000000000004</v>
      </c>
      <c r="D43">
        <f>E37</f>
        <v>4889</v>
      </c>
      <c r="E43" s="14">
        <f>E36</f>
        <v>3.0602849439937367E-4</v>
      </c>
      <c r="F43">
        <f>H34</f>
        <v>4775.0333333333338</v>
      </c>
      <c r="G43">
        <f>H37</f>
        <v>4629</v>
      </c>
      <c r="H43" s="14">
        <f>H36</f>
        <v>1.0509383234906038E-2</v>
      </c>
      <c r="I43">
        <f>K34</f>
        <v>4770</v>
      </c>
      <c r="J43">
        <f>K37</f>
        <v>4697</v>
      </c>
      <c r="K43" s="14">
        <f>K36</f>
        <v>7.8648490984904937E-3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04 - 4003.stp</v>
      </c>
      <c r="B48">
        <f>C34</f>
        <v>8.0000000000000047E-4</v>
      </c>
      <c r="C48" s="14">
        <f>C36</f>
        <v>0.81649658092772548</v>
      </c>
      <c r="D48">
        <f>F34</f>
        <v>1.9500000000000007E-2</v>
      </c>
      <c r="E48" s="14">
        <f>F36</f>
        <v>9.8864914467837628E-2</v>
      </c>
      <c r="F48">
        <f>I34</f>
        <v>0.69936666666666658</v>
      </c>
      <c r="G48" s="14">
        <f>I36</f>
        <v>4.2317700315537929E-2</v>
      </c>
      <c r="H48">
        <f>L34</f>
        <v>0.6197999999999998</v>
      </c>
      <c r="I48" s="14">
        <f>L36</f>
        <v>7.2449011585934822E-2</v>
      </c>
    </row>
  </sheetData>
  <mergeCells count="18">
    <mergeCell ref="A41:A42"/>
    <mergeCell ref="B41:B42"/>
    <mergeCell ref="C41:E41"/>
    <mergeCell ref="I41:K41"/>
    <mergeCell ref="A40:H40"/>
    <mergeCell ref="F41:H41"/>
    <mergeCell ref="K2:M2"/>
    <mergeCell ref="E2:G2"/>
    <mergeCell ref="B2:D2"/>
    <mergeCell ref="A2:A3"/>
    <mergeCell ref="A1:J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9" width="9.28515625" bestFit="1" customWidth="1"/>
    <col min="10" max="10" width="9.5703125" bestFit="1" customWidth="1"/>
  </cols>
  <sheetData>
    <row r="1" spans="1:13" x14ac:dyDescent="0.25">
      <c r="A1" s="30" t="s">
        <v>12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450</v>
      </c>
      <c r="C4">
        <v>0.36799999999999999</v>
      </c>
      <c r="D4">
        <v>368</v>
      </c>
      <c r="E4" s="8">
        <v>474</v>
      </c>
      <c r="F4">
        <v>8.0419999999999998</v>
      </c>
      <c r="G4">
        <v>8042</v>
      </c>
      <c r="H4" s="8">
        <v>455</v>
      </c>
      <c r="I4">
        <v>430.05900000000003</v>
      </c>
      <c r="J4">
        <v>430059</v>
      </c>
      <c r="K4" s="8">
        <v>446</v>
      </c>
      <c r="L4">
        <v>372.88900000000001</v>
      </c>
      <c r="M4">
        <v>372889</v>
      </c>
    </row>
    <row r="5" spans="1:13" x14ac:dyDescent="0.25">
      <c r="A5">
        <v>7</v>
      </c>
      <c r="B5" s="8">
        <v>450</v>
      </c>
      <c r="C5">
        <v>0.25600000000000001</v>
      </c>
      <c r="D5">
        <v>256</v>
      </c>
      <c r="E5" s="8">
        <v>474</v>
      </c>
      <c r="F5">
        <v>8.1539999999999999</v>
      </c>
      <c r="G5">
        <v>8154</v>
      </c>
      <c r="H5" s="8">
        <v>455</v>
      </c>
      <c r="I5">
        <v>438.529</v>
      </c>
      <c r="J5">
        <v>438529</v>
      </c>
      <c r="K5" s="8">
        <v>445</v>
      </c>
      <c r="L5">
        <v>392.661</v>
      </c>
      <c r="M5">
        <v>392661</v>
      </c>
    </row>
    <row r="6" spans="1:13" x14ac:dyDescent="0.25">
      <c r="A6">
        <v>13</v>
      </c>
      <c r="B6" s="8">
        <v>450</v>
      </c>
      <c r="C6">
        <v>0.56499999999999995</v>
      </c>
      <c r="D6">
        <v>565</v>
      </c>
      <c r="E6" s="8">
        <v>474</v>
      </c>
      <c r="F6">
        <v>17.891999999999999</v>
      </c>
      <c r="G6">
        <v>17892</v>
      </c>
      <c r="H6" s="8">
        <v>455</v>
      </c>
      <c r="I6">
        <v>426.584</v>
      </c>
      <c r="J6">
        <v>426584</v>
      </c>
      <c r="K6" s="8">
        <v>446</v>
      </c>
      <c r="L6">
        <v>370.84800000000001</v>
      </c>
      <c r="M6">
        <v>370848</v>
      </c>
    </row>
    <row r="7" spans="1:13" x14ac:dyDescent="0.25">
      <c r="A7">
        <v>19</v>
      </c>
      <c r="B7" s="8">
        <v>450</v>
      </c>
      <c r="C7">
        <v>0.252</v>
      </c>
      <c r="D7">
        <v>252</v>
      </c>
      <c r="E7" s="8">
        <v>474</v>
      </c>
      <c r="F7">
        <v>8.4239999999999995</v>
      </c>
      <c r="G7">
        <v>8424</v>
      </c>
      <c r="H7" s="8">
        <v>455</v>
      </c>
      <c r="I7">
        <v>434.24599999999998</v>
      </c>
      <c r="J7">
        <v>434246</v>
      </c>
      <c r="K7" s="8">
        <v>450</v>
      </c>
      <c r="L7">
        <v>398.37700000000001</v>
      </c>
      <c r="M7">
        <v>398377</v>
      </c>
    </row>
    <row r="8" spans="1:13" x14ac:dyDescent="0.25">
      <c r="A8">
        <v>25</v>
      </c>
      <c r="B8" s="8">
        <v>450</v>
      </c>
      <c r="C8">
        <v>0.59799999999999998</v>
      </c>
      <c r="D8">
        <v>598</v>
      </c>
      <c r="E8" s="8">
        <v>474</v>
      </c>
      <c r="F8">
        <v>8.2680000000000007</v>
      </c>
      <c r="G8">
        <v>8268</v>
      </c>
      <c r="H8" s="8">
        <v>454</v>
      </c>
      <c r="I8">
        <v>410.10599999999999</v>
      </c>
      <c r="J8">
        <v>410106</v>
      </c>
      <c r="K8" s="8">
        <v>450</v>
      </c>
      <c r="L8">
        <v>368.04199999999997</v>
      </c>
      <c r="M8">
        <v>368042</v>
      </c>
    </row>
    <row r="9" spans="1:13" x14ac:dyDescent="0.25">
      <c r="A9">
        <v>2</v>
      </c>
      <c r="B9" s="8">
        <v>450</v>
      </c>
      <c r="C9">
        <v>0.26</v>
      </c>
      <c r="D9">
        <v>260</v>
      </c>
      <c r="E9" s="8">
        <v>474</v>
      </c>
      <c r="F9">
        <v>8.3800000000000008</v>
      </c>
      <c r="G9">
        <v>8380</v>
      </c>
      <c r="H9" s="8">
        <v>451</v>
      </c>
      <c r="I9">
        <v>430.04500000000002</v>
      </c>
      <c r="J9">
        <v>430045</v>
      </c>
      <c r="K9" s="8">
        <v>445</v>
      </c>
      <c r="L9">
        <v>372.71100000000001</v>
      </c>
      <c r="M9">
        <v>372711</v>
      </c>
    </row>
    <row r="10" spans="1:13" x14ac:dyDescent="0.25">
      <c r="A10">
        <v>8</v>
      </c>
      <c r="B10" s="8">
        <v>450</v>
      </c>
      <c r="C10">
        <v>0.27100000000000002</v>
      </c>
      <c r="D10">
        <v>271</v>
      </c>
      <c r="E10" s="8">
        <v>474</v>
      </c>
      <c r="F10">
        <v>8.2270000000000003</v>
      </c>
      <c r="G10">
        <v>8227</v>
      </c>
      <c r="H10" s="8">
        <v>456</v>
      </c>
      <c r="I10">
        <v>431.947</v>
      </c>
      <c r="J10">
        <v>431947</v>
      </c>
      <c r="K10" s="8">
        <v>450</v>
      </c>
      <c r="L10">
        <v>396.024</v>
      </c>
      <c r="M10">
        <v>396024</v>
      </c>
    </row>
    <row r="11" spans="1:13" x14ac:dyDescent="0.25">
      <c r="A11">
        <v>14</v>
      </c>
      <c r="B11" s="8">
        <v>450</v>
      </c>
      <c r="C11">
        <v>0.56399999999999995</v>
      </c>
      <c r="D11">
        <v>564</v>
      </c>
      <c r="E11" s="8">
        <v>474</v>
      </c>
      <c r="F11">
        <v>17.902000000000001</v>
      </c>
      <c r="G11">
        <v>17902</v>
      </c>
      <c r="H11" s="8">
        <v>451</v>
      </c>
      <c r="I11">
        <v>429.53199999999998</v>
      </c>
      <c r="J11">
        <v>429532</v>
      </c>
      <c r="K11" s="8">
        <v>446</v>
      </c>
      <c r="L11">
        <v>371.483</v>
      </c>
      <c r="M11">
        <v>371483</v>
      </c>
    </row>
    <row r="12" spans="1:13" x14ac:dyDescent="0.25">
      <c r="A12">
        <v>20</v>
      </c>
      <c r="B12" s="8">
        <v>450</v>
      </c>
      <c r="C12">
        <v>0.246</v>
      </c>
      <c r="D12">
        <v>246</v>
      </c>
      <c r="E12" s="8">
        <v>474</v>
      </c>
      <c r="F12">
        <v>8.27</v>
      </c>
      <c r="G12">
        <v>8270</v>
      </c>
      <c r="H12" s="8">
        <v>456</v>
      </c>
      <c r="I12">
        <v>425.96699999999998</v>
      </c>
      <c r="J12">
        <v>425967</v>
      </c>
      <c r="K12" s="8">
        <v>444</v>
      </c>
      <c r="L12">
        <v>400.01600000000002</v>
      </c>
      <c r="M12">
        <v>400016</v>
      </c>
    </row>
    <row r="13" spans="1:13" x14ac:dyDescent="0.25">
      <c r="A13">
        <v>26</v>
      </c>
      <c r="B13" s="8">
        <v>450</v>
      </c>
      <c r="C13">
        <v>0.26800000000000002</v>
      </c>
      <c r="D13">
        <v>268</v>
      </c>
      <c r="E13" s="8">
        <v>474</v>
      </c>
      <c r="F13">
        <v>8.1649999999999991</v>
      </c>
      <c r="G13">
        <v>8165</v>
      </c>
      <c r="H13" s="8">
        <v>451</v>
      </c>
      <c r="I13">
        <v>414.66</v>
      </c>
      <c r="J13">
        <v>414660</v>
      </c>
      <c r="K13" s="8">
        <v>449</v>
      </c>
      <c r="L13">
        <v>368.15699999999998</v>
      </c>
      <c r="M13">
        <v>368157</v>
      </c>
    </row>
    <row r="14" spans="1:13" x14ac:dyDescent="0.25">
      <c r="A14">
        <v>3</v>
      </c>
      <c r="B14" s="8">
        <v>450</v>
      </c>
      <c r="C14">
        <v>0.27200000000000002</v>
      </c>
      <c r="D14">
        <v>272</v>
      </c>
      <c r="E14" s="8">
        <v>474</v>
      </c>
      <c r="F14">
        <v>8.3569999999999993</v>
      </c>
      <c r="G14">
        <v>8357</v>
      </c>
      <c r="H14" s="8">
        <v>453</v>
      </c>
      <c r="I14">
        <v>430.58300000000003</v>
      </c>
      <c r="J14">
        <v>430583</v>
      </c>
      <c r="K14" s="8">
        <v>446</v>
      </c>
      <c r="L14">
        <v>371.95100000000002</v>
      </c>
      <c r="M14">
        <v>371951</v>
      </c>
    </row>
    <row r="15" spans="1:13" x14ac:dyDescent="0.25">
      <c r="A15">
        <v>9</v>
      </c>
      <c r="B15" s="8">
        <v>450</v>
      </c>
      <c r="C15">
        <v>0.24299999999999999</v>
      </c>
      <c r="D15">
        <v>243</v>
      </c>
      <c r="E15" s="8">
        <v>474</v>
      </c>
      <c r="F15">
        <v>8.1639999999999997</v>
      </c>
      <c r="G15">
        <v>8164</v>
      </c>
      <c r="H15" s="8">
        <v>455</v>
      </c>
      <c r="I15">
        <v>440.67099999999999</v>
      </c>
      <c r="J15">
        <v>440671</v>
      </c>
      <c r="K15" s="8">
        <v>446</v>
      </c>
      <c r="L15">
        <v>390.75900000000001</v>
      </c>
      <c r="M15">
        <v>390759</v>
      </c>
    </row>
    <row r="16" spans="1:13" x14ac:dyDescent="0.25">
      <c r="A16">
        <v>15</v>
      </c>
      <c r="B16" s="8">
        <v>450</v>
      </c>
      <c r="C16">
        <v>0.59499999999999997</v>
      </c>
      <c r="D16">
        <v>595</v>
      </c>
      <c r="E16" s="8">
        <v>474</v>
      </c>
      <c r="F16">
        <v>18.027999999999999</v>
      </c>
      <c r="G16">
        <v>18028</v>
      </c>
      <c r="H16" s="8">
        <v>453</v>
      </c>
      <c r="I16">
        <v>425.99900000000002</v>
      </c>
      <c r="J16">
        <v>425999</v>
      </c>
      <c r="K16" s="8">
        <v>446</v>
      </c>
      <c r="L16">
        <v>372.27300000000002</v>
      </c>
      <c r="M16">
        <v>372273</v>
      </c>
    </row>
    <row r="17" spans="1:13" x14ac:dyDescent="0.25">
      <c r="A17">
        <v>21</v>
      </c>
      <c r="B17" s="8">
        <v>450</v>
      </c>
      <c r="C17">
        <v>0.27900000000000003</v>
      </c>
      <c r="D17">
        <v>279</v>
      </c>
      <c r="E17" s="8">
        <v>474</v>
      </c>
      <c r="F17">
        <v>8.23</v>
      </c>
      <c r="G17">
        <v>8230</v>
      </c>
      <c r="H17" s="8">
        <v>455</v>
      </c>
      <c r="I17">
        <v>433.10700000000003</v>
      </c>
      <c r="J17">
        <v>433107</v>
      </c>
      <c r="K17" s="8">
        <v>448</v>
      </c>
      <c r="L17">
        <v>399.85</v>
      </c>
      <c r="M17">
        <v>399850</v>
      </c>
    </row>
    <row r="18" spans="1:13" x14ac:dyDescent="0.25">
      <c r="A18">
        <v>27</v>
      </c>
      <c r="B18" s="8">
        <v>450</v>
      </c>
      <c r="C18">
        <v>0.57299999999999995</v>
      </c>
      <c r="D18">
        <v>573</v>
      </c>
      <c r="E18" s="8">
        <v>475</v>
      </c>
      <c r="F18">
        <v>8.51</v>
      </c>
      <c r="G18">
        <v>8510</v>
      </c>
      <c r="H18" s="8">
        <v>453</v>
      </c>
      <c r="I18">
        <v>410.66899999999998</v>
      </c>
      <c r="J18">
        <v>410669</v>
      </c>
      <c r="K18" s="8">
        <v>448</v>
      </c>
      <c r="L18">
        <v>367.041</v>
      </c>
      <c r="M18">
        <v>367041</v>
      </c>
    </row>
    <row r="19" spans="1:13" x14ac:dyDescent="0.25">
      <c r="A19">
        <v>4</v>
      </c>
      <c r="B19" s="8">
        <v>450</v>
      </c>
      <c r="C19">
        <v>0.27800000000000002</v>
      </c>
      <c r="D19">
        <v>278</v>
      </c>
      <c r="E19" s="8">
        <v>474</v>
      </c>
      <c r="F19">
        <v>8.4039999999999999</v>
      </c>
      <c r="G19">
        <v>8404</v>
      </c>
      <c r="H19" s="8">
        <v>450</v>
      </c>
      <c r="I19">
        <v>429.65300000000002</v>
      </c>
      <c r="J19">
        <v>429653</v>
      </c>
      <c r="K19" s="8">
        <v>448</v>
      </c>
      <c r="L19">
        <v>372.83600000000001</v>
      </c>
      <c r="M19">
        <v>372836</v>
      </c>
    </row>
    <row r="20" spans="1:13" x14ac:dyDescent="0.25">
      <c r="A20">
        <v>10</v>
      </c>
      <c r="B20" s="8">
        <v>450</v>
      </c>
      <c r="C20">
        <v>0.254</v>
      </c>
      <c r="D20">
        <v>254</v>
      </c>
      <c r="E20" s="8">
        <v>474</v>
      </c>
      <c r="F20">
        <v>7.8739999999999997</v>
      </c>
      <c r="G20">
        <v>7874</v>
      </c>
      <c r="H20" s="8">
        <v>451</v>
      </c>
      <c r="I20">
        <v>437.05</v>
      </c>
      <c r="J20">
        <v>437050</v>
      </c>
      <c r="K20" s="8">
        <v>443</v>
      </c>
      <c r="L20">
        <v>392.28699999999998</v>
      </c>
      <c r="M20">
        <v>392287</v>
      </c>
    </row>
    <row r="21" spans="1:13" x14ac:dyDescent="0.25">
      <c r="A21">
        <v>16</v>
      </c>
      <c r="B21" s="8">
        <v>450</v>
      </c>
      <c r="C21">
        <v>0.55200000000000005</v>
      </c>
      <c r="D21">
        <v>552</v>
      </c>
      <c r="E21" s="8">
        <v>474</v>
      </c>
      <c r="F21">
        <v>17.937000000000001</v>
      </c>
      <c r="G21">
        <v>17937</v>
      </c>
      <c r="H21" s="8">
        <v>450</v>
      </c>
      <c r="I21">
        <v>428.16399999999999</v>
      </c>
      <c r="J21">
        <v>428164</v>
      </c>
      <c r="K21" s="8">
        <v>448</v>
      </c>
      <c r="L21">
        <v>372.52600000000001</v>
      </c>
      <c r="M21">
        <v>372526</v>
      </c>
    </row>
    <row r="22" spans="1:13" x14ac:dyDescent="0.25">
      <c r="A22">
        <v>22</v>
      </c>
      <c r="B22" s="8">
        <v>450</v>
      </c>
      <c r="C22">
        <v>0.27300000000000002</v>
      </c>
      <c r="D22">
        <v>273</v>
      </c>
      <c r="E22" s="8">
        <v>474</v>
      </c>
      <c r="F22">
        <v>8.2560000000000002</v>
      </c>
      <c r="G22">
        <v>8256</v>
      </c>
      <c r="H22" s="8">
        <v>451</v>
      </c>
      <c r="I22">
        <v>435.13200000000001</v>
      </c>
      <c r="J22">
        <v>435132</v>
      </c>
      <c r="K22" s="8">
        <v>450</v>
      </c>
      <c r="L22">
        <v>398.32</v>
      </c>
      <c r="M22">
        <v>398320</v>
      </c>
    </row>
    <row r="23" spans="1:13" x14ac:dyDescent="0.25">
      <c r="A23">
        <v>28</v>
      </c>
      <c r="B23" s="8">
        <v>450</v>
      </c>
      <c r="C23">
        <v>0.57399999999999995</v>
      </c>
      <c r="D23">
        <v>574</v>
      </c>
      <c r="E23" s="8">
        <v>475</v>
      </c>
      <c r="F23">
        <v>7.9530000000000003</v>
      </c>
      <c r="G23">
        <v>7953</v>
      </c>
      <c r="H23" s="8">
        <v>450</v>
      </c>
      <c r="I23">
        <v>409.82799999999997</v>
      </c>
      <c r="J23">
        <v>409828</v>
      </c>
      <c r="K23" s="8">
        <v>449</v>
      </c>
      <c r="L23">
        <v>368.28899999999999</v>
      </c>
      <c r="M23">
        <v>368289</v>
      </c>
    </row>
    <row r="24" spans="1:13" x14ac:dyDescent="0.25">
      <c r="A24">
        <v>5</v>
      </c>
      <c r="B24" s="8">
        <v>450</v>
      </c>
      <c r="C24">
        <v>0.26600000000000001</v>
      </c>
      <c r="D24">
        <v>266</v>
      </c>
      <c r="E24" s="8">
        <v>474</v>
      </c>
      <c r="F24">
        <v>8.2119999999999997</v>
      </c>
      <c r="G24">
        <v>8212</v>
      </c>
      <c r="H24" s="8">
        <v>452</v>
      </c>
      <c r="I24">
        <v>428.238</v>
      </c>
      <c r="J24">
        <v>428238</v>
      </c>
      <c r="K24" s="8">
        <v>444</v>
      </c>
      <c r="L24">
        <v>371.83499999999998</v>
      </c>
      <c r="M24">
        <v>371835</v>
      </c>
    </row>
    <row r="25" spans="1:13" x14ac:dyDescent="0.25">
      <c r="A25">
        <v>11</v>
      </c>
      <c r="B25" s="8">
        <v>450</v>
      </c>
      <c r="C25">
        <v>0.23400000000000001</v>
      </c>
      <c r="D25">
        <v>234</v>
      </c>
      <c r="E25" s="8">
        <v>474</v>
      </c>
      <c r="F25">
        <v>8.32</v>
      </c>
      <c r="G25">
        <v>8320</v>
      </c>
      <c r="H25" s="8">
        <v>452</v>
      </c>
      <c r="I25">
        <v>435.779</v>
      </c>
      <c r="J25">
        <v>435779</v>
      </c>
      <c r="K25" s="8">
        <v>448</v>
      </c>
      <c r="L25">
        <v>392.13799999999998</v>
      </c>
      <c r="M25">
        <v>392138</v>
      </c>
    </row>
    <row r="26" spans="1:13" x14ac:dyDescent="0.25">
      <c r="A26">
        <v>17</v>
      </c>
      <c r="B26" s="8">
        <v>450</v>
      </c>
      <c r="C26">
        <v>0.54</v>
      </c>
      <c r="D26">
        <v>540</v>
      </c>
      <c r="E26" s="8">
        <v>474</v>
      </c>
      <c r="F26">
        <v>18.271999999999998</v>
      </c>
      <c r="G26">
        <v>18272</v>
      </c>
      <c r="H26" s="8">
        <v>456</v>
      </c>
      <c r="I26">
        <v>428.6</v>
      </c>
      <c r="J26">
        <v>428600</v>
      </c>
      <c r="K26" s="8">
        <v>448</v>
      </c>
      <c r="L26">
        <v>371.483</v>
      </c>
      <c r="M26">
        <v>371483</v>
      </c>
    </row>
    <row r="27" spans="1:13" x14ac:dyDescent="0.25">
      <c r="A27">
        <v>23</v>
      </c>
      <c r="B27" s="8">
        <v>450</v>
      </c>
      <c r="C27">
        <v>0.35799999999999998</v>
      </c>
      <c r="D27">
        <v>358</v>
      </c>
      <c r="E27" s="8">
        <v>474</v>
      </c>
      <c r="F27">
        <v>7.9370000000000003</v>
      </c>
      <c r="G27">
        <v>7937</v>
      </c>
      <c r="H27" s="8">
        <v>452</v>
      </c>
      <c r="I27">
        <v>433.19600000000003</v>
      </c>
      <c r="J27">
        <v>433196</v>
      </c>
      <c r="K27" s="8">
        <v>448</v>
      </c>
      <c r="L27">
        <v>397.036</v>
      </c>
      <c r="M27">
        <v>397036</v>
      </c>
    </row>
    <row r="28" spans="1:13" x14ac:dyDescent="0.25">
      <c r="A28">
        <v>29</v>
      </c>
      <c r="B28" s="8">
        <v>450</v>
      </c>
      <c r="C28">
        <v>0.55400000000000005</v>
      </c>
      <c r="D28">
        <v>554</v>
      </c>
      <c r="E28" s="8">
        <v>475</v>
      </c>
      <c r="F28">
        <v>9.9589999999999996</v>
      </c>
      <c r="G28">
        <v>9959</v>
      </c>
      <c r="H28" s="8">
        <v>456</v>
      </c>
      <c r="I28">
        <v>411.596</v>
      </c>
      <c r="J28">
        <v>411596</v>
      </c>
      <c r="K28" s="8">
        <v>446</v>
      </c>
      <c r="L28">
        <v>368.334</v>
      </c>
      <c r="M28">
        <v>368334</v>
      </c>
    </row>
    <row r="29" spans="1:13" x14ac:dyDescent="0.25">
      <c r="A29">
        <v>6</v>
      </c>
      <c r="B29" s="8">
        <v>450</v>
      </c>
      <c r="C29">
        <v>0.26400000000000001</v>
      </c>
      <c r="D29">
        <v>264</v>
      </c>
      <c r="E29" s="8">
        <v>474</v>
      </c>
      <c r="F29">
        <v>8.2460000000000004</v>
      </c>
      <c r="G29">
        <v>8246</v>
      </c>
      <c r="H29" s="8">
        <v>458</v>
      </c>
      <c r="I29">
        <v>429.04599999999999</v>
      </c>
      <c r="J29">
        <v>429046</v>
      </c>
      <c r="K29" s="8">
        <v>443</v>
      </c>
      <c r="L29">
        <v>372.887</v>
      </c>
      <c r="M29">
        <v>372887</v>
      </c>
    </row>
    <row r="30" spans="1:13" x14ac:dyDescent="0.25">
      <c r="A30">
        <v>12</v>
      </c>
      <c r="B30" s="8">
        <v>450</v>
      </c>
      <c r="C30">
        <v>0.26900000000000002</v>
      </c>
      <c r="D30">
        <v>269</v>
      </c>
      <c r="E30" s="8">
        <v>474</v>
      </c>
      <c r="F30">
        <v>8.08</v>
      </c>
      <c r="G30">
        <v>8080</v>
      </c>
      <c r="H30" s="8">
        <v>452</v>
      </c>
      <c r="I30">
        <v>434.75299999999999</v>
      </c>
      <c r="J30">
        <v>434753</v>
      </c>
      <c r="K30" s="8">
        <v>445</v>
      </c>
      <c r="L30">
        <v>392.96100000000001</v>
      </c>
      <c r="M30">
        <v>392961</v>
      </c>
    </row>
    <row r="31" spans="1:13" x14ac:dyDescent="0.25">
      <c r="A31">
        <v>18</v>
      </c>
      <c r="B31" s="8">
        <v>450</v>
      </c>
      <c r="C31">
        <v>0.56399999999999995</v>
      </c>
      <c r="D31">
        <v>564</v>
      </c>
      <c r="E31" s="8">
        <v>474</v>
      </c>
      <c r="F31">
        <v>17.431000000000001</v>
      </c>
      <c r="G31">
        <v>17431</v>
      </c>
      <c r="H31" s="8">
        <v>458</v>
      </c>
      <c r="I31">
        <v>428.76600000000002</v>
      </c>
      <c r="J31">
        <v>428766</v>
      </c>
      <c r="K31" s="8">
        <v>445</v>
      </c>
      <c r="L31">
        <v>371.79300000000001</v>
      </c>
      <c r="M31">
        <v>371793</v>
      </c>
    </row>
    <row r="32" spans="1:13" x14ac:dyDescent="0.25">
      <c r="A32">
        <v>24</v>
      </c>
      <c r="B32" s="8">
        <v>450</v>
      </c>
      <c r="C32">
        <v>0.27200000000000002</v>
      </c>
      <c r="D32">
        <v>272</v>
      </c>
      <c r="E32" s="8">
        <v>474</v>
      </c>
      <c r="F32">
        <v>8.1590000000000007</v>
      </c>
      <c r="G32">
        <v>8159</v>
      </c>
      <c r="H32" s="8">
        <v>452</v>
      </c>
      <c r="I32">
        <v>426.53399999999999</v>
      </c>
      <c r="J32">
        <v>426534</v>
      </c>
      <c r="K32" s="8">
        <v>446</v>
      </c>
      <c r="L32">
        <v>400.548</v>
      </c>
      <c r="M32">
        <v>400548</v>
      </c>
    </row>
    <row r="33" spans="1:13" x14ac:dyDescent="0.25">
      <c r="A33">
        <v>30</v>
      </c>
      <c r="B33" s="8">
        <v>450</v>
      </c>
      <c r="C33">
        <v>0.26200000000000001</v>
      </c>
      <c r="D33">
        <v>262</v>
      </c>
      <c r="E33" s="8">
        <v>475</v>
      </c>
      <c r="F33">
        <v>8.1639999999999997</v>
      </c>
      <c r="G33">
        <v>8164</v>
      </c>
      <c r="H33" s="8">
        <v>458</v>
      </c>
      <c r="I33">
        <v>414.62400000000002</v>
      </c>
      <c r="J33">
        <v>414624</v>
      </c>
      <c r="K33" s="8">
        <v>448</v>
      </c>
      <c r="L33">
        <v>367.83100000000002</v>
      </c>
      <c r="M33">
        <v>367831</v>
      </c>
    </row>
    <row r="34" spans="1:13" x14ac:dyDescent="0.25">
      <c r="A34" s="5" t="s">
        <v>17</v>
      </c>
      <c r="B34" s="9">
        <f t="shared" ref="B34:L34" si="0">AVERAGE(B4:B33)</f>
        <v>450</v>
      </c>
      <c r="C34" s="3">
        <f t="shared" si="0"/>
        <v>0.37080000000000002</v>
      </c>
      <c r="D34" s="3">
        <f t="shared" si="0"/>
        <v>370.8</v>
      </c>
      <c r="E34" s="9">
        <f t="shared" si="0"/>
        <v>474.13333333333333</v>
      </c>
      <c r="F34" s="3">
        <f t="shared" si="0"/>
        <v>10.207233333333329</v>
      </c>
      <c r="G34" s="3">
        <f t="shared" si="0"/>
        <v>10207.233333333334</v>
      </c>
      <c r="H34" s="9">
        <f>AVERAGE(H4:H33)</f>
        <v>453.53333333333336</v>
      </c>
      <c r="I34" s="3">
        <f>AVERAGE(I4:I33)</f>
        <v>427.45543333333336</v>
      </c>
      <c r="J34" s="4">
        <f>AVERAGE(J4:J33)</f>
        <v>427455.43333333335</v>
      </c>
      <c r="K34" s="9">
        <f t="shared" si="0"/>
        <v>446.8</v>
      </c>
      <c r="L34" s="3">
        <f t="shared" si="0"/>
        <v>380.80620000000005</v>
      </c>
      <c r="M34" s="4">
        <f>AVERAGE(M4:M33)</f>
        <v>380806.2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0.14220886048344511</v>
      </c>
      <c r="D35" s="3">
        <f t="shared" si="1"/>
        <v>142.20886048344528</v>
      </c>
      <c r="E35" s="9">
        <f t="shared" si="1"/>
        <v>0.33993463423951892</v>
      </c>
      <c r="F35" s="3">
        <f t="shared" si="1"/>
        <v>3.868258864858412</v>
      </c>
      <c r="G35" s="3">
        <f t="shared" si="1"/>
        <v>3868.2588648583946</v>
      </c>
      <c r="H35" s="9">
        <f>_xlfn.STDEV.P(H4:H33)</f>
        <v>2.4458581770458854</v>
      </c>
      <c r="I35" s="3">
        <f t="shared" ref="H35:J35" si="2">_xlfn.STDEV.P(I4:I33)</f>
        <v>8.6031110174685601</v>
      </c>
      <c r="J35" s="4">
        <f t="shared" si="2"/>
        <v>8603.1110174685564</v>
      </c>
      <c r="K35" s="9">
        <f t="shared" si="1"/>
        <v>2.0396078054371132</v>
      </c>
      <c r="L35" s="3">
        <f t="shared" si="1"/>
        <v>12.624580844263042</v>
      </c>
      <c r="M35" s="4">
        <f t="shared" si="1"/>
        <v>12624.58084426304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0.38351904121748948</v>
      </c>
      <c r="D36" s="6">
        <f t="shared" si="3"/>
        <v>0.38351904121748998</v>
      </c>
      <c r="E36" s="10">
        <f t="shared" si="3"/>
        <v>7.1695999909909781E-4</v>
      </c>
      <c r="F36" s="6">
        <f t="shared" si="3"/>
        <v>0.37897231683986327</v>
      </c>
      <c r="G36" s="6">
        <f t="shared" si="3"/>
        <v>0.37897231683986138</v>
      </c>
      <c r="H36" s="10">
        <f>H35/H34</f>
        <v>5.3928961716431393E-3</v>
      </c>
      <c r="I36" s="6">
        <f t="shared" ref="H36:J36" si="4">I35/I34</f>
        <v>2.0126334458731236E-2</v>
      </c>
      <c r="J36" s="7">
        <f t="shared" si="4"/>
        <v>2.0126334458731229E-2</v>
      </c>
      <c r="K36" s="10">
        <f t="shared" si="3"/>
        <v>4.5649234678538791E-3</v>
      </c>
      <c r="L36" s="6">
        <f t="shared" si="3"/>
        <v>3.3152246061810546E-2</v>
      </c>
      <c r="M36" s="7">
        <f t="shared" si="3"/>
        <v>3.3152246061810546E-2</v>
      </c>
    </row>
    <row r="37" spans="1:13" x14ac:dyDescent="0.25">
      <c r="A37" s="5" t="s">
        <v>20</v>
      </c>
      <c r="B37" s="11">
        <f>SMALL(B4:B33,1)</f>
        <v>450</v>
      </c>
      <c r="C37" s="12">
        <f t="shared" ref="C37:M37" si="5">SMALL(C4:C33,1)</f>
        <v>0.23400000000000001</v>
      </c>
      <c r="D37" s="12">
        <f t="shared" si="5"/>
        <v>234</v>
      </c>
      <c r="E37" s="11">
        <f t="shared" si="5"/>
        <v>474</v>
      </c>
      <c r="F37" s="12">
        <f t="shared" si="5"/>
        <v>7.8739999999999997</v>
      </c>
      <c r="G37" s="12">
        <f t="shared" si="5"/>
        <v>7874</v>
      </c>
      <c r="H37" s="11">
        <f>SMALL(H4:H33,1)</f>
        <v>450</v>
      </c>
      <c r="I37" s="12">
        <f t="shared" ref="H37:J37" si="6">SMALL(I4:I33,1)</f>
        <v>409.82799999999997</v>
      </c>
      <c r="J37" s="12">
        <f t="shared" si="6"/>
        <v>409828</v>
      </c>
      <c r="K37" s="11">
        <f t="shared" si="5"/>
        <v>443</v>
      </c>
      <c r="L37" s="12">
        <f t="shared" si="5"/>
        <v>367.041</v>
      </c>
      <c r="M37" s="12">
        <f t="shared" si="5"/>
        <v>367041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05 - 342.stp</v>
      </c>
      <c r="B43">
        <f>B34</f>
        <v>450</v>
      </c>
      <c r="C43">
        <f>E34</f>
        <v>474.13333333333333</v>
      </c>
      <c r="D43">
        <f>E37</f>
        <v>474</v>
      </c>
      <c r="E43" s="14">
        <f>E36</f>
        <v>7.1695999909909781E-4</v>
      </c>
      <c r="F43">
        <f>H34</f>
        <v>453.53333333333336</v>
      </c>
      <c r="G43">
        <f>H37</f>
        <v>450</v>
      </c>
      <c r="H43" s="14">
        <f>H36</f>
        <v>5.3928961716431393E-3</v>
      </c>
      <c r="I43">
        <f>K34</f>
        <v>446.8</v>
      </c>
      <c r="J43">
        <f>K37</f>
        <v>443</v>
      </c>
      <c r="K43" s="14">
        <f>K36</f>
        <v>4.5649234678538791E-3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05 - 342.stp</v>
      </c>
      <c r="B48">
        <f>C34</f>
        <v>0.37080000000000002</v>
      </c>
      <c r="C48" s="14">
        <f>C36</f>
        <v>0.38351904121748948</v>
      </c>
      <c r="D48">
        <f>F34</f>
        <v>10.207233333333329</v>
      </c>
      <c r="E48" s="14">
        <f>F36</f>
        <v>0.37897231683986327</v>
      </c>
      <c r="F48">
        <f>I34</f>
        <v>427.45543333333336</v>
      </c>
      <c r="G48" s="14">
        <f>I36</f>
        <v>2.0126334458731236E-2</v>
      </c>
      <c r="H48">
        <f>L34</f>
        <v>380.80620000000005</v>
      </c>
      <c r="I48" s="14">
        <f>L36</f>
        <v>3.3152246061810546E-2</v>
      </c>
    </row>
  </sheetData>
  <mergeCells count="18">
    <mergeCell ref="A41:A42"/>
    <mergeCell ref="B41:B42"/>
    <mergeCell ref="C41:E41"/>
    <mergeCell ref="I41:K41"/>
    <mergeCell ref="A40:H40"/>
    <mergeCell ref="F41:H41"/>
    <mergeCell ref="K2:M2"/>
    <mergeCell ref="E2:G2"/>
    <mergeCell ref="B2:D2"/>
    <mergeCell ref="A2:A3"/>
    <mergeCell ref="A1:J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9" width="9.28515625" bestFit="1" customWidth="1"/>
    <col min="10" max="10" width="9.5703125" bestFit="1" customWidth="1"/>
  </cols>
  <sheetData>
    <row r="1" spans="1:13" x14ac:dyDescent="0.25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840</v>
      </c>
      <c r="C4">
        <v>0.377</v>
      </c>
      <c r="D4">
        <v>377</v>
      </c>
      <c r="E4" s="8">
        <v>820</v>
      </c>
      <c r="F4">
        <v>8.8379999999999992</v>
      </c>
      <c r="G4">
        <v>8838</v>
      </c>
      <c r="H4" s="8">
        <v>812</v>
      </c>
      <c r="I4">
        <v>543.17600000000004</v>
      </c>
      <c r="J4">
        <v>543176</v>
      </c>
      <c r="K4" s="8">
        <v>812</v>
      </c>
      <c r="L4">
        <v>446.57100000000003</v>
      </c>
      <c r="M4">
        <v>446571</v>
      </c>
    </row>
    <row r="5" spans="1:13" x14ac:dyDescent="0.25">
      <c r="A5">
        <v>7</v>
      </c>
      <c r="B5" s="8">
        <v>840</v>
      </c>
      <c r="C5">
        <v>0.37</v>
      </c>
      <c r="D5">
        <v>370</v>
      </c>
      <c r="E5" s="8">
        <v>820</v>
      </c>
      <c r="F5">
        <v>12.965</v>
      </c>
      <c r="G5">
        <v>12965</v>
      </c>
      <c r="H5" s="8">
        <v>809</v>
      </c>
      <c r="I5">
        <v>554.928</v>
      </c>
      <c r="J5">
        <v>554928</v>
      </c>
      <c r="K5" s="8">
        <v>812</v>
      </c>
      <c r="L5">
        <v>447.83800000000002</v>
      </c>
      <c r="M5">
        <v>447838</v>
      </c>
    </row>
    <row r="6" spans="1:13" x14ac:dyDescent="0.25">
      <c r="A6">
        <v>13</v>
      </c>
      <c r="B6" s="8">
        <v>840</v>
      </c>
      <c r="C6">
        <v>0.79100000000000004</v>
      </c>
      <c r="D6">
        <v>791</v>
      </c>
      <c r="E6" s="8">
        <v>821</v>
      </c>
      <c r="F6">
        <v>19.664000000000001</v>
      </c>
      <c r="G6">
        <v>19664</v>
      </c>
      <c r="H6" s="8">
        <v>814</v>
      </c>
      <c r="I6">
        <v>546.52</v>
      </c>
      <c r="J6">
        <v>546520</v>
      </c>
      <c r="K6" s="8">
        <v>811</v>
      </c>
      <c r="L6">
        <v>442.90899999999999</v>
      </c>
      <c r="M6">
        <v>442909</v>
      </c>
    </row>
    <row r="7" spans="1:13" x14ac:dyDescent="0.25">
      <c r="A7">
        <v>19</v>
      </c>
      <c r="B7" s="8">
        <v>840</v>
      </c>
      <c r="C7">
        <v>0.35599999999999998</v>
      </c>
      <c r="D7">
        <v>356</v>
      </c>
      <c r="E7" s="8">
        <v>822</v>
      </c>
      <c r="F7">
        <v>15.314</v>
      </c>
      <c r="G7">
        <v>15314</v>
      </c>
      <c r="H7" s="8">
        <v>809</v>
      </c>
      <c r="I7">
        <v>536.47699999999998</v>
      </c>
      <c r="J7">
        <v>536477</v>
      </c>
      <c r="K7" s="8">
        <v>805</v>
      </c>
      <c r="L7">
        <v>460.15499999999997</v>
      </c>
      <c r="M7">
        <v>460155</v>
      </c>
    </row>
    <row r="8" spans="1:13" x14ac:dyDescent="0.25">
      <c r="A8">
        <v>25</v>
      </c>
      <c r="B8" s="8">
        <v>840</v>
      </c>
      <c r="C8">
        <v>0.34799999999999998</v>
      </c>
      <c r="D8">
        <v>348</v>
      </c>
      <c r="E8" s="8">
        <v>822</v>
      </c>
      <c r="F8">
        <v>8.7629999999999999</v>
      </c>
      <c r="G8">
        <v>8763</v>
      </c>
      <c r="H8" s="8">
        <v>815</v>
      </c>
      <c r="I8">
        <v>549.601</v>
      </c>
      <c r="J8">
        <v>549601</v>
      </c>
      <c r="K8" s="8">
        <v>803</v>
      </c>
      <c r="L8">
        <v>459.38600000000002</v>
      </c>
      <c r="M8">
        <v>459386</v>
      </c>
    </row>
    <row r="9" spans="1:13" x14ac:dyDescent="0.25">
      <c r="A9">
        <v>2</v>
      </c>
      <c r="B9" s="8">
        <v>840</v>
      </c>
      <c r="C9">
        <v>0.32900000000000001</v>
      </c>
      <c r="D9">
        <v>329</v>
      </c>
      <c r="E9" s="8">
        <v>820</v>
      </c>
      <c r="F9">
        <v>9.4870000000000001</v>
      </c>
      <c r="G9">
        <v>9487</v>
      </c>
      <c r="H9" s="8">
        <v>808</v>
      </c>
      <c r="I9">
        <v>530.14400000000001</v>
      </c>
      <c r="J9">
        <v>530144</v>
      </c>
      <c r="K9" s="8">
        <v>808</v>
      </c>
      <c r="L9">
        <v>447.06599999999997</v>
      </c>
      <c r="M9">
        <v>447066</v>
      </c>
    </row>
    <row r="10" spans="1:13" x14ac:dyDescent="0.25">
      <c r="A10">
        <v>8</v>
      </c>
      <c r="B10" s="8">
        <v>840</v>
      </c>
      <c r="C10">
        <v>0.38400000000000001</v>
      </c>
      <c r="D10">
        <v>384</v>
      </c>
      <c r="E10" s="8">
        <v>820</v>
      </c>
      <c r="F10">
        <v>18.242999999999999</v>
      </c>
      <c r="G10">
        <v>18243</v>
      </c>
      <c r="H10" s="8">
        <v>816</v>
      </c>
      <c r="I10">
        <v>565.31700000000001</v>
      </c>
      <c r="J10">
        <v>565317</v>
      </c>
      <c r="K10" s="8">
        <v>812</v>
      </c>
      <c r="L10">
        <v>455.98</v>
      </c>
      <c r="M10">
        <v>455980</v>
      </c>
    </row>
    <row r="11" spans="1:13" x14ac:dyDescent="0.25">
      <c r="A11">
        <v>14</v>
      </c>
      <c r="B11" s="8">
        <v>840</v>
      </c>
      <c r="C11">
        <v>0.73399999999999999</v>
      </c>
      <c r="D11">
        <v>734</v>
      </c>
      <c r="E11" s="8">
        <v>821</v>
      </c>
      <c r="F11">
        <v>19.548999999999999</v>
      </c>
      <c r="G11">
        <v>19549</v>
      </c>
      <c r="H11" s="8">
        <v>808</v>
      </c>
      <c r="I11">
        <v>537.48299999999995</v>
      </c>
      <c r="J11">
        <v>537483</v>
      </c>
      <c r="K11" s="8">
        <v>812</v>
      </c>
      <c r="L11">
        <v>436.44799999999998</v>
      </c>
      <c r="M11">
        <v>436448</v>
      </c>
    </row>
    <row r="12" spans="1:13" x14ac:dyDescent="0.25">
      <c r="A12">
        <v>20</v>
      </c>
      <c r="B12" s="8">
        <v>840</v>
      </c>
      <c r="C12">
        <v>0.80500000000000005</v>
      </c>
      <c r="D12">
        <v>805</v>
      </c>
      <c r="E12" s="8">
        <v>822</v>
      </c>
      <c r="F12">
        <v>19.390999999999998</v>
      </c>
      <c r="G12">
        <v>19391</v>
      </c>
      <c r="H12" s="8">
        <v>808</v>
      </c>
      <c r="I12">
        <v>537.69600000000003</v>
      </c>
      <c r="J12">
        <v>537696</v>
      </c>
      <c r="K12" s="8">
        <v>810</v>
      </c>
      <c r="L12">
        <v>453.53</v>
      </c>
      <c r="M12">
        <v>453530</v>
      </c>
    </row>
    <row r="13" spans="1:13" x14ac:dyDescent="0.25">
      <c r="A13">
        <v>26</v>
      </c>
      <c r="B13" s="8">
        <v>840</v>
      </c>
      <c r="C13">
        <v>0.36</v>
      </c>
      <c r="D13">
        <v>360</v>
      </c>
      <c r="E13" s="8">
        <v>822</v>
      </c>
      <c r="F13">
        <v>8.9740000000000002</v>
      </c>
      <c r="G13">
        <v>8974</v>
      </c>
      <c r="H13" s="8">
        <v>808</v>
      </c>
      <c r="I13">
        <v>546.16300000000001</v>
      </c>
      <c r="J13">
        <v>546163</v>
      </c>
      <c r="K13" s="8">
        <v>809</v>
      </c>
      <c r="L13">
        <v>460.62200000000001</v>
      </c>
      <c r="M13">
        <v>460622</v>
      </c>
    </row>
    <row r="14" spans="1:13" x14ac:dyDescent="0.25">
      <c r="A14">
        <v>3</v>
      </c>
      <c r="B14" s="8">
        <v>840</v>
      </c>
      <c r="C14">
        <v>0.31</v>
      </c>
      <c r="D14">
        <v>310</v>
      </c>
      <c r="E14" s="8">
        <v>820</v>
      </c>
      <c r="F14">
        <v>9.1969999999999992</v>
      </c>
      <c r="G14">
        <v>9197</v>
      </c>
      <c r="H14" s="8">
        <v>812</v>
      </c>
      <c r="I14">
        <v>547.88099999999997</v>
      </c>
      <c r="J14">
        <v>547881</v>
      </c>
      <c r="K14" s="8">
        <v>812</v>
      </c>
      <c r="L14">
        <v>450.70299999999997</v>
      </c>
      <c r="M14">
        <v>450703</v>
      </c>
    </row>
    <row r="15" spans="1:13" x14ac:dyDescent="0.25">
      <c r="A15">
        <v>9</v>
      </c>
      <c r="B15" s="8">
        <v>840</v>
      </c>
      <c r="C15">
        <v>0.35099999999999998</v>
      </c>
      <c r="D15">
        <v>351</v>
      </c>
      <c r="E15" s="8">
        <v>820</v>
      </c>
      <c r="F15">
        <v>16.155000000000001</v>
      </c>
      <c r="G15">
        <v>16155</v>
      </c>
      <c r="H15" s="8">
        <v>815</v>
      </c>
      <c r="I15">
        <v>552.33500000000004</v>
      </c>
      <c r="J15">
        <v>552335</v>
      </c>
      <c r="K15" s="8">
        <v>803</v>
      </c>
      <c r="L15">
        <v>445.18400000000003</v>
      </c>
      <c r="M15">
        <v>445184</v>
      </c>
    </row>
    <row r="16" spans="1:13" x14ac:dyDescent="0.25">
      <c r="A16">
        <v>15</v>
      </c>
      <c r="B16" s="8">
        <v>840</v>
      </c>
      <c r="C16">
        <v>0.77200000000000002</v>
      </c>
      <c r="D16">
        <v>772</v>
      </c>
      <c r="E16" s="8">
        <v>821</v>
      </c>
      <c r="F16">
        <v>19.395</v>
      </c>
      <c r="G16">
        <v>19395</v>
      </c>
      <c r="H16" s="8">
        <v>809</v>
      </c>
      <c r="I16">
        <v>548.15200000000004</v>
      </c>
      <c r="J16">
        <v>548152</v>
      </c>
      <c r="K16" s="8">
        <v>803</v>
      </c>
      <c r="L16">
        <v>440.83</v>
      </c>
      <c r="M16">
        <v>440830</v>
      </c>
    </row>
    <row r="17" spans="1:13" x14ac:dyDescent="0.25">
      <c r="A17">
        <v>21</v>
      </c>
      <c r="B17" s="8">
        <v>840</v>
      </c>
      <c r="C17">
        <v>0.38500000000000001</v>
      </c>
      <c r="D17">
        <v>385</v>
      </c>
      <c r="E17" s="8">
        <v>822</v>
      </c>
      <c r="F17">
        <v>15.968999999999999</v>
      </c>
      <c r="G17">
        <v>15969</v>
      </c>
      <c r="H17" s="8">
        <v>810</v>
      </c>
      <c r="I17">
        <v>544.49400000000003</v>
      </c>
      <c r="J17">
        <v>544494</v>
      </c>
      <c r="K17" s="8">
        <v>810</v>
      </c>
      <c r="L17">
        <v>460.596</v>
      </c>
      <c r="M17">
        <v>460596</v>
      </c>
    </row>
    <row r="18" spans="1:13" x14ac:dyDescent="0.25">
      <c r="A18">
        <v>27</v>
      </c>
      <c r="B18" s="8">
        <v>840</v>
      </c>
      <c r="C18">
        <v>0.35699999999999998</v>
      </c>
      <c r="D18">
        <v>357</v>
      </c>
      <c r="E18" s="8">
        <v>824</v>
      </c>
      <c r="F18">
        <v>9.0250000000000004</v>
      </c>
      <c r="G18">
        <v>9025</v>
      </c>
      <c r="H18" s="8">
        <v>814</v>
      </c>
      <c r="I18">
        <v>542.17499999999995</v>
      </c>
      <c r="J18">
        <v>542175</v>
      </c>
      <c r="K18" s="8">
        <v>812</v>
      </c>
      <c r="L18">
        <v>460.16</v>
      </c>
      <c r="M18">
        <v>460160</v>
      </c>
    </row>
    <row r="19" spans="1:13" x14ac:dyDescent="0.25">
      <c r="A19">
        <v>4</v>
      </c>
      <c r="B19" s="8">
        <v>840</v>
      </c>
      <c r="C19">
        <v>0.374</v>
      </c>
      <c r="D19">
        <v>374</v>
      </c>
      <c r="E19" s="8">
        <v>820</v>
      </c>
      <c r="F19">
        <v>9.2270000000000003</v>
      </c>
      <c r="G19">
        <v>9227</v>
      </c>
      <c r="H19" s="8">
        <v>810</v>
      </c>
      <c r="I19">
        <v>542.05799999999999</v>
      </c>
      <c r="J19">
        <v>542058</v>
      </c>
      <c r="K19" s="8">
        <v>803</v>
      </c>
      <c r="L19">
        <v>445.63200000000001</v>
      </c>
      <c r="M19">
        <v>445632</v>
      </c>
    </row>
    <row r="20" spans="1:13" x14ac:dyDescent="0.25">
      <c r="A20">
        <v>10</v>
      </c>
      <c r="B20" s="8">
        <v>840</v>
      </c>
      <c r="C20">
        <v>0.32200000000000001</v>
      </c>
      <c r="D20">
        <v>322</v>
      </c>
      <c r="E20" s="8">
        <v>820</v>
      </c>
      <c r="F20">
        <v>12.016999999999999</v>
      </c>
      <c r="G20">
        <v>12017</v>
      </c>
      <c r="H20" s="8">
        <v>811</v>
      </c>
      <c r="I20">
        <v>555.26499999999999</v>
      </c>
      <c r="J20">
        <v>555265</v>
      </c>
      <c r="K20" s="8">
        <v>810</v>
      </c>
      <c r="L20">
        <v>450.62200000000001</v>
      </c>
      <c r="M20">
        <v>450622</v>
      </c>
    </row>
    <row r="21" spans="1:13" x14ac:dyDescent="0.25">
      <c r="A21">
        <v>16</v>
      </c>
      <c r="B21" s="8">
        <v>840</v>
      </c>
      <c r="C21">
        <v>0.90100000000000002</v>
      </c>
      <c r="D21">
        <v>901</v>
      </c>
      <c r="E21" s="8">
        <v>821</v>
      </c>
      <c r="F21">
        <v>19.914999999999999</v>
      </c>
      <c r="G21">
        <v>19915</v>
      </c>
      <c r="H21" s="8">
        <v>809</v>
      </c>
      <c r="I21">
        <v>547.928</v>
      </c>
      <c r="J21">
        <v>547928</v>
      </c>
      <c r="K21" s="8">
        <v>805</v>
      </c>
      <c r="L21">
        <v>442.447</v>
      </c>
      <c r="M21">
        <v>442447</v>
      </c>
    </row>
    <row r="22" spans="1:13" x14ac:dyDescent="0.25">
      <c r="A22">
        <v>22</v>
      </c>
      <c r="B22" s="8">
        <v>840</v>
      </c>
      <c r="C22">
        <v>0.375</v>
      </c>
      <c r="D22">
        <v>375</v>
      </c>
      <c r="E22" s="8">
        <v>822</v>
      </c>
      <c r="F22">
        <v>16.780999999999999</v>
      </c>
      <c r="G22">
        <v>16781</v>
      </c>
      <c r="H22" s="8">
        <v>810</v>
      </c>
      <c r="I22">
        <v>529.81399999999996</v>
      </c>
      <c r="J22">
        <v>529814</v>
      </c>
      <c r="K22" s="8">
        <v>813</v>
      </c>
      <c r="L22">
        <v>459.78800000000001</v>
      </c>
      <c r="M22">
        <v>459788</v>
      </c>
    </row>
    <row r="23" spans="1:13" x14ac:dyDescent="0.25">
      <c r="A23">
        <v>28</v>
      </c>
      <c r="B23" s="8">
        <v>840</v>
      </c>
      <c r="C23">
        <v>0.36199999999999999</v>
      </c>
      <c r="D23">
        <v>362</v>
      </c>
      <c r="E23" s="8">
        <v>824</v>
      </c>
      <c r="F23">
        <v>8.9049999999999994</v>
      </c>
      <c r="G23">
        <v>8905</v>
      </c>
      <c r="H23" s="8">
        <v>815</v>
      </c>
      <c r="I23">
        <v>551.53200000000004</v>
      </c>
      <c r="J23">
        <v>551532</v>
      </c>
      <c r="K23" s="8">
        <v>812</v>
      </c>
      <c r="L23">
        <v>459.05200000000002</v>
      </c>
      <c r="M23">
        <v>459052</v>
      </c>
    </row>
    <row r="24" spans="1:13" x14ac:dyDescent="0.25">
      <c r="A24">
        <v>5</v>
      </c>
      <c r="B24" s="8">
        <v>840</v>
      </c>
      <c r="C24">
        <v>0.33500000000000002</v>
      </c>
      <c r="D24">
        <v>335</v>
      </c>
      <c r="E24" s="8">
        <v>820</v>
      </c>
      <c r="F24">
        <v>8.9369999999999994</v>
      </c>
      <c r="G24">
        <v>8937</v>
      </c>
      <c r="H24" s="8">
        <v>814</v>
      </c>
      <c r="I24">
        <v>540.745</v>
      </c>
      <c r="J24">
        <v>540745</v>
      </c>
      <c r="K24" s="8">
        <v>809</v>
      </c>
      <c r="L24">
        <v>446.233</v>
      </c>
      <c r="M24">
        <v>446233</v>
      </c>
    </row>
    <row r="25" spans="1:13" x14ac:dyDescent="0.25">
      <c r="A25">
        <v>11</v>
      </c>
      <c r="B25" s="8">
        <v>840</v>
      </c>
      <c r="C25">
        <v>0.36599999999999999</v>
      </c>
      <c r="D25">
        <v>366</v>
      </c>
      <c r="E25" s="8">
        <v>820</v>
      </c>
      <c r="F25">
        <v>11.272</v>
      </c>
      <c r="G25">
        <v>11272</v>
      </c>
      <c r="H25" s="8">
        <v>810</v>
      </c>
      <c r="I25">
        <v>559.26199999999994</v>
      </c>
      <c r="J25">
        <v>559262</v>
      </c>
      <c r="K25" s="8">
        <v>810</v>
      </c>
      <c r="L25">
        <v>446.57100000000003</v>
      </c>
      <c r="M25">
        <v>446571</v>
      </c>
    </row>
    <row r="26" spans="1:13" x14ac:dyDescent="0.25">
      <c r="A26">
        <v>17</v>
      </c>
      <c r="B26" s="8">
        <v>840</v>
      </c>
      <c r="C26">
        <v>0.73199999999999998</v>
      </c>
      <c r="D26">
        <v>732</v>
      </c>
      <c r="E26" s="8">
        <v>821</v>
      </c>
      <c r="F26">
        <v>19.446000000000002</v>
      </c>
      <c r="G26">
        <v>19446</v>
      </c>
      <c r="H26" s="8">
        <v>814</v>
      </c>
      <c r="I26">
        <v>545.327</v>
      </c>
      <c r="J26">
        <v>545327</v>
      </c>
      <c r="K26" s="8">
        <v>805</v>
      </c>
      <c r="L26">
        <v>447.27499999999998</v>
      </c>
      <c r="M26">
        <v>447275</v>
      </c>
    </row>
    <row r="27" spans="1:13" x14ac:dyDescent="0.25">
      <c r="A27">
        <v>23</v>
      </c>
      <c r="B27" s="8">
        <v>840</v>
      </c>
      <c r="C27">
        <v>0.36099999999999999</v>
      </c>
      <c r="D27">
        <v>361</v>
      </c>
      <c r="E27" s="8">
        <v>822</v>
      </c>
      <c r="F27">
        <v>14.298999999999999</v>
      </c>
      <c r="G27">
        <v>14299</v>
      </c>
      <c r="H27" s="8">
        <v>815</v>
      </c>
      <c r="I27">
        <v>535.07899999999995</v>
      </c>
      <c r="J27">
        <v>535079</v>
      </c>
      <c r="K27" s="8">
        <v>813</v>
      </c>
      <c r="L27">
        <v>458.74099999999999</v>
      </c>
      <c r="M27">
        <v>458741</v>
      </c>
    </row>
    <row r="28" spans="1:13" x14ac:dyDescent="0.25">
      <c r="A28">
        <v>29</v>
      </c>
      <c r="B28" s="8">
        <v>840</v>
      </c>
      <c r="C28">
        <v>0.33800000000000002</v>
      </c>
      <c r="D28">
        <v>338</v>
      </c>
      <c r="E28" s="8">
        <v>824</v>
      </c>
      <c r="F28">
        <v>9.1110000000000007</v>
      </c>
      <c r="G28">
        <v>9111</v>
      </c>
      <c r="H28" s="8">
        <v>814</v>
      </c>
      <c r="I28">
        <v>549.44500000000005</v>
      </c>
      <c r="J28">
        <v>549445</v>
      </c>
      <c r="K28" s="8">
        <v>809</v>
      </c>
      <c r="L28">
        <v>460.25200000000001</v>
      </c>
      <c r="M28">
        <v>460252</v>
      </c>
    </row>
    <row r="29" spans="1:13" x14ac:dyDescent="0.25">
      <c r="A29">
        <v>6</v>
      </c>
      <c r="B29" s="8">
        <v>840</v>
      </c>
      <c r="C29">
        <v>0.37</v>
      </c>
      <c r="D29">
        <v>370</v>
      </c>
      <c r="E29" s="8">
        <v>820</v>
      </c>
      <c r="F29">
        <v>9.2550000000000008</v>
      </c>
      <c r="G29">
        <v>9255</v>
      </c>
      <c r="H29" s="8">
        <v>808</v>
      </c>
      <c r="I29">
        <v>542.19600000000003</v>
      </c>
      <c r="J29">
        <v>542196</v>
      </c>
      <c r="K29" s="8">
        <v>810</v>
      </c>
      <c r="L29">
        <v>448.82</v>
      </c>
      <c r="M29">
        <v>448820</v>
      </c>
    </row>
    <row r="30" spans="1:13" x14ac:dyDescent="0.25">
      <c r="A30">
        <v>12</v>
      </c>
      <c r="B30" s="8">
        <v>840</v>
      </c>
      <c r="C30">
        <v>0.34899999999999998</v>
      </c>
      <c r="D30">
        <v>349</v>
      </c>
      <c r="E30" s="8">
        <v>821</v>
      </c>
      <c r="F30">
        <v>16.661000000000001</v>
      </c>
      <c r="G30">
        <v>16661</v>
      </c>
      <c r="H30" s="8">
        <v>814</v>
      </c>
      <c r="I30">
        <v>557.74199999999996</v>
      </c>
      <c r="J30">
        <v>557742</v>
      </c>
      <c r="K30" s="8">
        <v>809</v>
      </c>
      <c r="L30">
        <v>451.05099999999999</v>
      </c>
      <c r="M30">
        <v>451051</v>
      </c>
    </row>
    <row r="31" spans="1:13" x14ac:dyDescent="0.25">
      <c r="A31">
        <v>18</v>
      </c>
      <c r="B31" s="8">
        <v>840</v>
      </c>
      <c r="C31">
        <v>0.79500000000000004</v>
      </c>
      <c r="D31">
        <v>795</v>
      </c>
      <c r="E31" s="8">
        <v>822</v>
      </c>
      <c r="F31">
        <v>19.797000000000001</v>
      </c>
      <c r="G31">
        <v>19797</v>
      </c>
      <c r="H31" s="8">
        <v>811</v>
      </c>
      <c r="I31">
        <v>547.226</v>
      </c>
      <c r="J31">
        <v>547226</v>
      </c>
      <c r="K31" s="8">
        <v>809</v>
      </c>
      <c r="L31">
        <v>439.01600000000002</v>
      </c>
      <c r="M31">
        <v>439016</v>
      </c>
    </row>
    <row r="32" spans="1:13" x14ac:dyDescent="0.25">
      <c r="A32">
        <v>24</v>
      </c>
      <c r="B32" s="8">
        <v>840</v>
      </c>
      <c r="C32">
        <v>0.59399999999999997</v>
      </c>
      <c r="D32">
        <v>594</v>
      </c>
      <c r="E32" s="8">
        <v>822</v>
      </c>
      <c r="F32">
        <v>19.398</v>
      </c>
      <c r="G32">
        <v>19398</v>
      </c>
      <c r="H32" s="8">
        <v>808</v>
      </c>
      <c r="I32">
        <v>528.41800000000001</v>
      </c>
      <c r="J32">
        <v>528418</v>
      </c>
      <c r="K32" s="8">
        <v>803</v>
      </c>
      <c r="L32">
        <v>452.23599999999999</v>
      </c>
      <c r="M32">
        <v>452236</v>
      </c>
    </row>
    <row r="33" spans="1:13" x14ac:dyDescent="0.25">
      <c r="A33">
        <v>30</v>
      </c>
      <c r="B33" s="8">
        <v>840</v>
      </c>
      <c r="C33">
        <v>0.33900000000000002</v>
      </c>
      <c r="D33">
        <v>339</v>
      </c>
      <c r="E33" s="8">
        <v>824</v>
      </c>
      <c r="F33">
        <v>8.7249999999999996</v>
      </c>
      <c r="G33">
        <v>8725</v>
      </c>
      <c r="H33" s="8">
        <v>811</v>
      </c>
      <c r="I33">
        <v>555.44600000000003</v>
      </c>
      <c r="J33">
        <v>555446</v>
      </c>
      <c r="K33" s="8">
        <v>803</v>
      </c>
      <c r="L33">
        <v>459.63299999999998</v>
      </c>
      <c r="M33">
        <v>459633</v>
      </c>
    </row>
    <row r="34" spans="1:13" x14ac:dyDescent="0.25">
      <c r="A34" s="5" t="s">
        <v>17</v>
      </c>
      <c r="B34" s="9">
        <f t="shared" ref="B34:L34" si="0">AVERAGE(B4:B33)</f>
        <v>840</v>
      </c>
      <c r="C34" s="3">
        <f t="shared" si="0"/>
        <v>0.46473333333333328</v>
      </c>
      <c r="D34" s="3">
        <f t="shared" si="0"/>
        <v>464.73333333333335</v>
      </c>
      <c r="E34" s="9">
        <f t="shared" si="0"/>
        <v>821.33333333333337</v>
      </c>
      <c r="F34" s="3">
        <f t="shared" si="0"/>
        <v>13.8225</v>
      </c>
      <c r="G34" s="3">
        <f t="shared" si="0"/>
        <v>13822.5</v>
      </c>
      <c r="H34" s="9">
        <f>AVERAGE(H4:H33)</f>
        <v>811.36666666666667</v>
      </c>
      <c r="I34" s="3">
        <f>AVERAGE(I4:I33)</f>
        <v>545.66750000000002</v>
      </c>
      <c r="J34" s="4">
        <f>AVERAGE(J4:J33)</f>
        <v>545667.5</v>
      </c>
      <c r="K34" s="9">
        <f t="shared" si="0"/>
        <v>808.56666666666672</v>
      </c>
      <c r="L34" s="3">
        <f t="shared" si="0"/>
        <v>451.17823333333331</v>
      </c>
      <c r="M34" s="4">
        <f>AVERAGE(M4:M33)</f>
        <v>451178.23333333334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0.18693651923105409</v>
      </c>
      <c r="D35" s="3">
        <f t="shared" si="1"/>
        <v>186.93651923105401</v>
      </c>
      <c r="E35" s="9">
        <f t="shared" si="1"/>
        <v>1.3249737942901192</v>
      </c>
      <c r="F35" s="3">
        <f t="shared" si="1"/>
        <v>4.4692406793548223</v>
      </c>
      <c r="G35" s="3">
        <f t="shared" si="1"/>
        <v>4469.2406793548271</v>
      </c>
      <c r="H35" s="9">
        <f>_xlfn.STDEV.P(H4:H33)</f>
        <v>2.6768555350551808</v>
      </c>
      <c r="I35" s="3">
        <f t="shared" ref="H35:J35" si="2">_xlfn.STDEV.P(I4:I33)</f>
        <v>8.7646015416180436</v>
      </c>
      <c r="J35" s="4">
        <f t="shared" si="2"/>
        <v>8764.6015416180417</v>
      </c>
      <c r="K35" s="9">
        <f t="shared" si="1"/>
        <v>3.4802618036898068</v>
      </c>
      <c r="L35" s="3">
        <f t="shared" si="1"/>
        <v>7.2639739935443686</v>
      </c>
      <c r="M35" s="4">
        <f t="shared" si="1"/>
        <v>7263.9739935443658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0.40224469781463373</v>
      </c>
      <c r="D36" s="6">
        <f t="shared" si="3"/>
        <v>0.40224469781463346</v>
      </c>
      <c r="E36" s="10">
        <f t="shared" si="3"/>
        <v>1.6131986131779049E-3</v>
      </c>
      <c r="F36" s="6">
        <f t="shared" si="3"/>
        <v>0.32333085037835574</v>
      </c>
      <c r="G36" s="6">
        <f t="shared" si="3"/>
        <v>0.32333085037835607</v>
      </c>
      <c r="H36" s="10">
        <f>H35/H34</f>
        <v>3.2991933795511862E-3</v>
      </c>
      <c r="I36" s="6">
        <f t="shared" ref="H36:J36" si="4">I35/I34</f>
        <v>1.6062165222627413E-2</v>
      </c>
      <c r="J36" s="7">
        <f t="shared" si="4"/>
        <v>1.6062165222627409E-2</v>
      </c>
      <c r="K36" s="10">
        <f t="shared" si="3"/>
        <v>4.3042360601349798E-3</v>
      </c>
      <c r="L36" s="6">
        <f t="shared" si="3"/>
        <v>1.6100009833979953E-2</v>
      </c>
      <c r="M36" s="7">
        <f t="shared" si="3"/>
        <v>1.6100009833979946E-2</v>
      </c>
    </row>
    <row r="37" spans="1:13" x14ac:dyDescent="0.25">
      <c r="A37" s="5" t="s">
        <v>20</v>
      </c>
      <c r="B37" s="11">
        <f>SMALL(B4:B33,1)</f>
        <v>840</v>
      </c>
      <c r="C37" s="12">
        <f t="shared" ref="C37:M37" si="5">SMALL(C4:C33,1)</f>
        <v>0.31</v>
      </c>
      <c r="D37" s="12">
        <f t="shared" si="5"/>
        <v>310</v>
      </c>
      <c r="E37" s="11">
        <f t="shared" si="5"/>
        <v>820</v>
      </c>
      <c r="F37" s="12">
        <f t="shared" si="5"/>
        <v>8.7249999999999996</v>
      </c>
      <c r="G37" s="12">
        <f t="shared" si="5"/>
        <v>8725</v>
      </c>
      <c r="H37" s="11">
        <f>SMALL(H4:H33,1)</f>
        <v>808</v>
      </c>
      <c r="I37" s="12">
        <f t="shared" ref="H37:J37" si="6">SMALL(I4:I33,1)</f>
        <v>528.41800000000001</v>
      </c>
      <c r="J37" s="12">
        <f t="shared" si="6"/>
        <v>528418</v>
      </c>
      <c r="K37" s="11">
        <f t="shared" si="5"/>
        <v>803</v>
      </c>
      <c r="L37" s="12">
        <f t="shared" si="5"/>
        <v>436.44799999999998</v>
      </c>
      <c r="M37" s="12">
        <f t="shared" si="5"/>
        <v>436448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06 - 575.stp</v>
      </c>
      <c r="B43">
        <f>B34</f>
        <v>840</v>
      </c>
      <c r="C43">
        <f>E34</f>
        <v>821.33333333333337</v>
      </c>
      <c r="D43">
        <f>E37</f>
        <v>820</v>
      </c>
      <c r="E43" s="14">
        <f>E36</f>
        <v>1.6131986131779049E-3</v>
      </c>
      <c r="F43">
        <f>H34</f>
        <v>811.36666666666667</v>
      </c>
      <c r="G43">
        <f>H37</f>
        <v>808</v>
      </c>
      <c r="H43" s="14">
        <f>H36</f>
        <v>3.2991933795511862E-3</v>
      </c>
      <c r="I43">
        <f>K34</f>
        <v>808.56666666666672</v>
      </c>
      <c r="J43">
        <f>K37</f>
        <v>803</v>
      </c>
      <c r="K43" s="14">
        <f>K36</f>
        <v>4.3042360601349798E-3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06 - 575.stp</v>
      </c>
      <c r="B48">
        <f>C34</f>
        <v>0.46473333333333328</v>
      </c>
      <c r="C48" s="14">
        <f>C36</f>
        <v>0.40224469781463373</v>
      </c>
      <c r="D48">
        <f>F34</f>
        <v>13.8225</v>
      </c>
      <c r="E48" s="14">
        <f>F36</f>
        <v>0.32333085037835574</v>
      </c>
      <c r="F48">
        <f>I34</f>
        <v>545.66750000000002</v>
      </c>
      <c r="G48" s="14">
        <f>I36</f>
        <v>1.6062165222627413E-2</v>
      </c>
      <c r="H48">
        <f>L34</f>
        <v>451.17823333333331</v>
      </c>
      <c r="I48" s="14">
        <f>L36</f>
        <v>1.6100009833979953E-2</v>
      </c>
    </row>
  </sheetData>
  <mergeCells count="18">
    <mergeCell ref="A41:A42"/>
    <mergeCell ref="B41:B42"/>
    <mergeCell ref="C41:E41"/>
    <mergeCell ref="I41:K41"/>
    <mergeCell ref="A40:H40"/>
    <mergeCell ref="F41:H41"/>
    <mergeCell ref="K2:M2"/>
    <mergeCell ref="E2:G2"/>
    <mergeCell ref="B2:D2"/>
    <mergeCell ref="A2:A3"/>
    <mergeCell ref="A1:J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9" width="9.28515625" bestFit="1" customWidth="1"/>
    <col min="10" max="10" width="9.5703125" bestFit="1" customWidth="1"/>
  </cols>
  <sheetData>
    <row r="1" spans="1:13" x14ac:dyDescent="0.25">
      <c r="A1" s="30" t="s">
        <v>10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 t="s">
        <v>2</v>
      </c>
      <c r="C2" s="30"/>
      <c r="D2" s="30"/>
      <c r="E2" s="30" t="s">
        <v>3</v>
      </c>
      <c r="F2" s="30"/>
      <c r="G2" s="30"/>
      <c r="H2" s="30" t="s">
        <v>29</v>
      </c>
      <c r="I2" s="30"/>
      <c r="J2" s="30"/>
      <c r="K2" s="30" t="s">
        <v>4</v>
      </c>
      <c r="L2" s="30"/>
      <c r="M2" s="30"/>
    </row>
    <row r="3" spans="1:13" x14ac:dyDescent="0.25">
      <c r="A3" s="30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83897</v>
      </c>
      <c r="C4">
        <v>0.36899999999999999</v>
      </c>
      <c r="D4">
        <v>369</v>
      </c>
      <c r="E4" s="8">
        <v>83321</v>
      </c>
      <c r="F4">
        <v>11.903</v>
      </c>
      <c r="G4">
        <v>11903</v>
      </c>
      <c r="H4" s="8">
        <v>82238</v>
      </c>
      <c r="I4">
        <v>713.50300000000004</v>
      </c>
      <c r="J4">
        <v>713503</v>
      </c>
      <c r="K4" s="8">
        <v>81943</v>
      </c>
      <c r="L4">
        <v>584.19299999999998</v>
      </c>
      <c r="M4">
        <v>584193</v>
      </c>
    </row>
    <row r="5" spans="1:13" x14ac:dyDescent="0.25">
      <c r="A5">
        <v>7</v>
      </c>
      <c r="B5" s="8">
        <v>83897</v>
      </c>
      <c r="C5">
        <v>0.35199999999999998</v>
      </c>
      <c r="D5">
        <v>352</v>
      </c>
      <c r="E5" s="8">
        <v>82977</v>
      </c>
      <c r="F5">
        <v>12.135</v>
      </c>
      <c r="G5">
        <v>12135</v>
      </c>
      <c r="H5" s="8">
        <v>82632</v>
      </c>
      <c r="I5">
        <v>726.47799999999995</v>
      </c>
      <c r="J5">
        <v>726478</v>
      </c>
      <c r="K5" s="8">
        <v>82370</v>
      </c>
      <c r="L5">
        <v>583.96199999999999</v>
      </c>
      <c r="M5">
        <v>583962</v>
      </c>
    </row>
    <row r="6" spans="1:13" x14ac:dyDescent="0.25">
      <c r="A6">
        <v>13</v>
      </c>
      <c r="B6" s="8">
        <v>83897</v>
      </c>
      <c r="C6">
        <v>0.36099999999999999</v>
      </c>
      <c r="D6">
        <v>361</v>
      </c>
      <c r="E6" s="8">
        <v>82977</v>
      </c>
      <c r="F6">
        <v>11.974</v>
      </c>
      <c r="G6">
        <v>11974</v>
      </c>
      <c r="H6" s="8">
        <v>82054</v>
      </c>
      <c r="I6">
        <v>710.71799999999996</v>
      </c>
      <c r="J6">
        <v>710718</v>
      </c>
      <c r="K6" s="8">
        <v>82528</v>
      </c>
      <c r="L6">
        <v>606.87599999999998</v>
      </c>
      <c r="M6">
        <v>606876</v>
      </c>
    </row>
    <row r="7" spans="1:13" x14ac:dyDescent="0.25">
      <c r="A7">
        <v>19</v>
      </c>
      <c r="B7" s="8">
        <v>83897</v>
      </c>
      <c r="C7">
        <v>0.34799999999999998</v>
      </c>
      <c r="D7">
        <v>348</v>
      </c>
      <c r="E7" s="8">
        <v>82977</v>
      </c>
      <c r="F7">
        <v>12.012</v>
      </c>
      <c r="G7">
        <v>12012</v>
      </c>
      <c r="H7" s="8">
        <v>82944</v>
      </c>
      <c r="I7">
        <v>707.60400000000004</v>
      </c>
      <c r="J7">
        <v>707604</v>
      </c>
      <c r="K7" s="8">
        <v>82054</v>
      </c>
      <c r="L7">
        <v>588.23400000000004</v>
      </c>
      <c r="M7">
        <v>588234</v>
      </c>
    </row>
    <row r="8" spans="1:13" x14ac:dyDescent="0.25">
      <c r="A8">
        <v>25</v>
      </c>
      <c r="B8" s="8">
        <v>83897</v>
      </c>
      <c r="C8">
        <v>0.76200000000000001</v>
      </c>
      <c r="D8">
        <v>762</v>
      </c>
      <c r="E8" s="8">
        <v>82976</v>
      </c>
      <c r="F8">
        <v>26.193999999999999</v>
      </c>
      <c r="G8">
        <v>26194</v>
      </c>
      <c r="H8" s="8">
        <v>82054</v>
      </c>
      <c r="I8">
        <v>734.25</v>
      </c>
      <c r="J8">
        <v>734250</v>
      </c>
      <c r="K8" s="8">
        <v>82433</v>
      </c>
      <c r="L8">
        <v>560.29899999999998</v>
      </c>
      <c r="M8">
        <v>560299</v>
      </c>
    </row>
    <row r="9" spans="1:13" x14ac:dyDescent="0.25">
      <c r="A9">
        <v>2</v>
      </c>
      <c r="B9" s="8">
        <v>83897</v>
      </c>
      <c r="C9">
        <v>0.34300000000000003</v>
      </c>
      <c r="D9">
        <v>343</v>
      </c>
      <c r="E9" s="8">
        <v>83321</v>
      </c>
      <c r="F9">
        <v>12.215</v>
      </c>
      <c r="G9">
        <v>12215</v>
      </c>
      <c r="H9" s="8">
        <v>82587</v>
      </c>
      <c r="I9">
        <v>713.38300000000004</v>
      </c>
      <c r="J9">
        <v>713383</v>
      </c>
      <c r="K9" s="8">
        <v>82396</v>
      </c>
      <c r="L9">
        <v>582.75300000000004</v>
      </c>
      <c r="M9">
        <v>582753</v>
      </c>
    </row>
    <row r="10" spans="1:13" x14ac:dyDescent="0.25">
      <c r="A10">
        <v>8</v>
      </c>
      <c r="B10" s="8">
        <v>83897</v>
      </c>
      <c r="C10">
        <v>0.34200000000000003</v>
      </c>
      <c r="D10">
        <v>342</v>
      </c>
      <c r="E10" s="8">
        <v>82977</v>
      </c>
      <c r="F10">
        <v>12.252000000000001</v>
      </c>
      <c r="G10">
        <v>12252</v>
      </c>
      <c r="H10" s="8">
        <v>82923</v>
      </c>
      <c r="I10">
        <v>727.23500000000001</v>
      </c>
      <c r="J10">
        <v>727235</v>
      </c>
      <c r="K10" s="8">
        <v>82046</v>
      </c>
      <c r="L10">
        <v>582.91</v>
      </c>
      <c r="M10">
        <v>582910</v>
      </c>
    </row>
    <row r="11" spans="1:13" x14ac:dyDescent="0.25">
      <c r="A11">
        <v>14</v>
      </c>
      <c r="B11" s="8">
        <v>83897</v>
      </c>
      <c r="C11">
        <v>0.34899999999999998</v>
      </c>
      <c r="D11">
        <v>349</v>
      </c>
      <c r="E11" s="8">
        <v>82977</v>
      </c>
      <c r="F11">
        <v>22.096</v>
      </c>
      <c r="G11">
        <v>22096</v>
      </c>
      <c r="H11" s="8">
        <v>82587</v>
      </c>
      <c r="I11">
        <v>690.17600000000004</v>
      </c>
      <c r="J11">
        <v>690176</v>
      </c>
      <c r="K11" s="8">
        <v>82213</v>
      </c>
      <c r="L11">
        <v>595.61400000000003</v>
      </c>
      <c r="M11">
        <v>595614</v>
      </c>
    </row>
    <row r="12" spans="1:13" x14ac:dyDescent="0.25">
      <c r="A12">
        <v>20</v>
      </c>
      <c r="B12" s="8">
        <v>83897</v>
      </c>
      <c r="C12">
        <v>0.33800000000000002</v>
      </c>
      <c r="D12">
        <v>338</v>
      </c>
      <c r="E12" s="8">
        <v>82977</v>
      </c>
      <c r="F12">
        <v>12.301</v>
      </c>
      <c r="G12">
        <v>12301</v>
      </c>
      <c r="H12" s="8">
        <v>82923</v>
      </c>
      <c r="I12">
        <v>720.54600000000005</v>
      </c>
      <c r="J12">
        <v>720546</v>
      </c>
      <c r="K12" s="8">
        <v>82046</v>
      </c>
      <c r="L12">
        <v>599.51599999999996</v>
      </c>
      <c r="M12">
        <v>599516</v>
      </c>
    </row>
    <row r="13" spans="1:13" x14ac:dyDescent="0.25">
      <c r="A13">
        <v>26</v>
      </c>
      <c r="B13" s="8">
        <v>83897</v>
      </c>
      <c r="C13">
        <v>0.79200000000000004</v>
      </c>
      <c r="D13">
        <v>792</v>
      </c>
      <c r="E13" s="8">
        <v>82976</v>
      </c>
      <c r="F13">
        <v>15.590999999999999</v>
      </c>
      <c r="G13">
        <v>15591</v>
      </c>
      <c r="H13" s="8">
        <v>82587</v>
      </c>
      <c r="I13">
        <v>721.28800000000001</v>
      </c>
      <c r="J13">
        <v>721288</v>
      </c>
      <c r="K13" s="8">
        <v>81943</v>
      </c>
      <c r="L13">
        <v>562.83299999999997</v>
      </c>
      <c r="M13">
        <v>562833</v>
      </c>
    </row>
    <row r="14" spans="1:13" x14ac:dyDescent="0.25">
      <c r="A14">
        <v>3</v>
      </c>
      <c r="B14" s="8">
        <v>83897</v>
      </c>
      <c r="C14">
        <v>0.373</v>
      </c>
      <c r="D14">
        <v>373</v>
      </c>
      <c r="E14" s="8">
        <v>83315</v>
      </c>
      <c r="F14">
        <v>12.452</v>
      </c>
      <c r="G14">
        <v>12452</v>
      </c>
      <c r="H14" s="8">
        <v>82944</v>
      </c>
      <c r="I14">
        <v>720.53</v>
      </c>
      <c r="J14">
        <v>720530</v>
      </c>
      <c r="K14" s="8">
        <v>82529</v>
      </c>
      <c r="L14">
        <v>585.69299999999998</v>
      </c>
      <c r="M14">
        <v>585693</v>
      </c>
    </row>
    <row r="15" spans="1:13" x14ac:dyDescent="0.25">
      <c r="A15">
        <v>9</v>
      </c>
      <c r="B15" s="8">
        <v>83897</v>
      </c>
      <c r="C15">
        <v>0.31900000000000001</v>
      </c>
      <c r="D15">
        <v>319</v>
      </c>
      <c r="E15" s="8">
        <v>82977</v>
      </c>
      <c r="F15">
        <v>12.052</v>
      </c>
      <c r="G15">
        <v>12052</v>
      </c>
      <c r="H15" s="8">
        <v>82760</v>
      </c>
      <c r="I15">
        <v>719.13</v>
      </c>
      <c r="J15">
        <v>719130</v>
      </c>
      <c r="K15" s="8">
        <v>81943</v>
      </c>
      <c r="L15">
        <v>585.64400000000001</v>
      </c>
      <c r="M15">
        <v>585644</v>
      </c>
    </row>
    <row r="16" spans="1:13" x14ac:dyDescent="0.25">
      <c r="A16">
        <v>15</v>
      </c>
      <c r="B16" s="8">
        <v>83897</v>
      </c>
      <c r="C16">
        <v>0.32400000000000001</v>
      </c>
      <c r="D16">
        <v>324</v>
      </c>
      <c r="E16" s="8">
        <v>82977</v>
      </c>
      <c r="F16">
        <v>19.533000000000001</v>
      </c>
      <c r="G16">
        <v>19533</v>
      </c>
      <c r="H16" s="8">
        <v>82454</v>
      </c>
      <c r="I16">
        <v>712.10500000000002</v>
      </c>
      <c r="J16">
        <v>712105</v>
      </c>
      <c r="K16" s="8">
        <v>81943</v>
      </c>
      <c r="L16">
        <v>598.55600000000004</v>
      </c>
      <c r="M16">
        <v>598556</v>
      </c>
    </row>
    <row r="17" spans="1:13" x14ac:dyDescent="0.25">
      <c r="A17">
        <v>21</v>
      </c>
      <c r="B17" s="8">
        <v>83897</v>
      </c>
      <c r="C17">
        <v>0.32</v>
      </c>
      <c r="D17">
        <v>320</v>
      </c>
      <c r="E17" s="8">
        <v>82977</v>
      </c>
      <c r="F17">
        <v>11.679</v>
      </c>
      <c r="G17">
        <v>11679</v>
      </c>
      <c r="H17" s="8">
        <v>82760</v>
      </c>
      <c r="I17">
        <v>710.33399999999995</v>
      </c>
      <c r="J17">
        <v>710334</v>
      </c>
      <c r="K17" s="8">
        <v>82046</v>
      </c>
      <c r="L17">
        <v>599.846</v>
      </c>
      <c r="M17">
        <v>599846</v>
      </c>
    </row>
    <row r="18" spans="1:13" x14ac:dyDescent="0.25">
      <c r="A18">
        <v>27</v>
      </c>
      <c r="B18" s="8">
        <v>83897</v>
      </c>
      <c r="C18">
        <v>0.73599999999999999</v>
      </c>
      <c r="D18">
        <v>736</v>
      </c>
      <c r="E18" s="8">
        <v>82976</v>
      </c>
      <c r="F18">
        <v>16.667000000000002</v>
      </c>
      <c r="G18">
        <v>16667</v>
      </c>
      <c r="H18" s="8">
        <v>82944</v>
      </c>
      <c r="I18">
        <v>728.23299999999995</v>
      </c>
      <c r="J18">
        <v>728233</v>
      </c>
      <c r="K18" s="8">
        <v>82415</v>
      </c>
      <c r="L18">
        <v>560.91499999999996</v>
      </c>
      <c r="M18">
        <v>560915</v>
      </c>
    </row>
    <row r="19" spans="1:13" x14ac:dyDescent="0.25">
      <c r="A19">
        <v>4</v>
      </c>
      <c r="B19" s="8">
        <v>83897</v>
      </c>
      <c r="C19">
        <v>0.35699999999999998</v>
      </c>
      <c r="D19">
        <v>357</v>
      </c>
      <c r="E19" s="8">
        <v>82977</v>
      </c>
      <c r="F19">
        <v>11.99</v>
      </c>
      <c r="G19">
        <v>11990</v>
      </c>
      <c r="H19" s="8">
        <v>82396</v>
      </c>
      <c r="I19">
        <v>711.34799999999996</v>
      </c>
      <c r="J19">
        <v>711348</v>
      </c>
      <c r="K19" s="8">
        <v>82415</v>
      </c>
      <c r="L19">
        <v>585.03700000000003</v>
      </c>
      <c r="M19">
        <v>585037</v>
      </c>
    </row>
    <row r="20" spans="1:13" x14ac:dyDescent="0.25">
      <c r="A20">
        <v>10</v>
      </c>
      <c r="B20" s="8">
        <v>83897</v>
      </c>
      <c r="C20">
        <v>0.35799999999999998</v>
      </c>
      <c r="D20">
        <v>358</v>
      </c>
      <c r="E20" s="8">
        <v>82977</v>
      </c>
      <c r="F20">
        <v>12.186</v>
      </c>
      <c r="G20">
        <v>12186</v>
      </c>
      <c r="H20" s="8">
        <v>82161</v>
      </c>
      <c r="I20">
        <v>726.83100000000002</v>
      </c>
      <c r="J20">
        <v>726831</v>
      </c>
      <c r="K20" s="8">
        <v>82161</v>
      </c>
      <c r="L20">
        <v>585.245</v>
      </c>
      <c r="M20">
        <v>585245</v>
      </c>
    </row>
    <row r="21" spans="1:13" x14ac:dyDescent="0.25">
      <c r="A21">
        <v>16</v>
      </c>
      <c r="B21" s="8">
        <v>83897</v>
      </c>
      <c r="C21">
        <v>0.378</v>
      </c>
      <c r="D21">
        <v>378</v>
      </c>
      <c r="E21" s="8">
        <v>82977</v>
      </c>
      <c r="F21">
        <v>16.978999999999999</v>
      </c>
      <c r="G21">
        <v>16979</v>
      </c>
      <c r="H21" s="8">
        <v>82396</v>
      </c>
      <c r="I21">
        <v>703.65700000000004</v>
      </c>
      <c r="J21">
        <v>703657</v>
      </c>
      <c r="K21" s="8">
        <v>82562</v>
      </c>
      <c r="L21">
        <v>598.00699999999995</v>
      </c>
      <c r="M21">
        <v>598007</v>
      </c>
    </row>
    <row r="22" spans="1:13" x14ac:dyDescent="0.25">
      <c r="A22">
        <v>22</v>
      </c>
      <c r="B22" s="8">
        <v>83897</v>
      </c>
      <c r="C22">
        <v>0.378</v>
      </c>
      <c r="D22">
        <v>378</v>
      </c>
      <c r="E22" s="8">
        <v>82977</v>
      </c>
      <c r="F22">
        <v>12.029</v>
      </c>
      <c r="G22">
        <v>12029</v>
      </c>
      <c r="H22" s="8">
        <v>82054</v>
      </c>
      <c r="I22">
        <v>706.01400000000001</v>
      </c>
      <c r="J22">
        <v>706014</v>
      </c>
      <c r="K22" s="8">
        <v>82396</v>
      </c>
      <c r="L22">
        <v>591.774</v>
      </c>
      <c r="M22">
        <v>591774</v>
      </c>
    </row>
    <row r="23" spans="1:13" x14ac:dyDescent="0.25">
      <c r="A23">
        <v>28</v>
      </c>
      <c r="B23" s="8">
        <v>83897</v>
      </c>
      <c r="C23">
        <v>0.81100000000000005</v>
      </c>
      <c r="D23">
        <v>811</v>
      </c>
      <c r="E23" s="8">
        <v>82976</v>
      </c>
      <c r="F23">
        <v>23.832999999999998</v>
      </c>
      <c r="G23">
        <v>23833</v>
      </c>
      <c r="H23" s="8">
        <v>82396</v>
      </c>
      <c r="I23">
        <v>734.75400000000002</v>
      </c>
      <c r="J23">
        <v>734754</v>
      </c>
      <c r="K23" s="8">
        <v>82176</v>
      </c>
      <c r="L23">
        <v>559.69399999999996</v>
      </c>
      <c r="M23">
        <v>559694</v>
      </c>
    </row>
    <row r="24" spans="1:13" x14ac:dyDescent="0.25">
      <c r="A24">
        <v>5</v>
      </c>
      <c r="B24" s="8">
        <v>83897</v>
      </c>
      <c r="C24">
        <v>0.35399999999999998</v>
      </c>
      <c r="D24">
        <v>354</v>
      </c>
      <c r="E24" s="8">
        <v>82977</v>
      </c>
      <c r="F24">
        <v>12.314</v>
      </c>
      <c r="G24">
        <v>12314</v>
      </c>
      <c r="H24" s="8">
        <v>82521</v>
      </c>
      <c r="I24">
        <v>712.24900000000002</v>
      </c>
      <c r="J24">
        <v>712249</v>
      </c>
      <c r="K24" s="8">
        <v>82325</v>
      </c>
      <c r="L24">
        <v>584.41800000000001</v>
      </c>
      <c r="M24">
        <v>584418</v>
      </c>
    </row>
    <row r="25" spans="1:13" x14ac:dyDescent="0.25">
      <c r="A25">
        <v>11</v>
      </c>
      <c r="B25" s="8">
        <v>83897</v>
      </c>
      <c r="C25">
        <v>0.377</v>
      </c>
      <c r="D25">
        <v>377</v>
      </c>
      <c r="E25" s="8">
        <v>82977</v>
      </c>
      <c r="F25">
        <v>12.286</v>
      </c>
      <c r="G25">
        <v>12286</v>
      </c>
      <c r="H25" s="8">
        <v>82526</v>
      </c>
      <c r="I25">
        <v>725.03899999999999</v>
      </c>
      <c r="J25">
        <v>725039</v>
      </c>
      <c r="K25" s="8">
        <v>82238</v>
      </c>
      <c r="L25">
        <v>583.21799999999996</v>
      </c>
      <c r="M25">
        <v>583218</v>
      </c>
    </row>
    <row r="26" spans="1:13" x14ac:dyDescent="0.25">
      <c r="A26">
        <v>17</v>
      </c>
      <c r="B26" s="8">
        <v>83897</v>
      </c>
      <c r="C26">
        <v>0.28399999999999997</v>
      </c>
      <c r="D26">
        <v>284</v>
      </c>
      <c r="E26" s="8">
        <v>82977</v>
      </c>
      <c r="F26">
        <v>11.919</v>
      </c>
      <c r="G26">
        <v>11919</v>
      </c>
      <c r="H26" s="8">
        <v>82521</v>
      </c>
      <c r="I26">
        <v>701.00300000000004</v>
      </c>
      <c r="J26">
        <v>701003</v>
      </c>
      <c r="K26" s="8">
        <v>81943</v>
      </c>
      <c r="L26">
        <v>603.80399999999997</v>
      </c>
      <c r="M26">
        <v>603804</v>
      </c>
    </row>
    <row r="27" spans="1:13" x14ac:dyDescent="0.25">
      <c r="A27">
        <v>23</v>
      </c>
      <c r="B27" s="8">
        <v>83897</v>
      </c>
      <c r="C27">
        <v>0.27900000000000003</v>
      </c>
      <c r="D27">
        <v>279</v>
      </c>
      <c r="E27" s="8">
        <v>82976</v>
      </c>
      <c r="F27">
        <v>12.387</v>
      </c>
      <c r="G27">
        <v>12387</v>
      </c>
      <c r="H27" s="8">
        <v>82805</v>
      </c>
      <c r="I27">
        <v>709.34400000000005</v>
      </c>
      <c r="J27">
        <v>709344</v>
      </c>
      <c r="K27" s="8">
        <v>82135</v>
      </c>
      <c r="L27">
        <v>587.851</v>
      </c>
      <c r="M27">
        <v>587851</v>
      </c>
    </row>
    <row r="28" spans="1:13" x14ac:dyDescent="0.25">
      <c r="A28">
        <v>29</v>
      </c>
      <c r="B28" s="8">
        <v>83897</v>
      </c>
      <c r="C28">
        <v>0.36</v>
      </c>
      <c r="D28">
        <v>360</v>
      </c>
      <c r="E28" s="8">
        <v>82976</v>
      </c>
      <c r="F28">
        <v>23.756</v>
      </c>
      <c r="G28">
        <v>23756</v>
      </c>
      <c r="H28" s="8">
        <v>82521</v>
      </c>
      <c r="I28">
        <v>733.024</v>
      </c>
      <c r="J28">
        <v>733024</v>
      </c>
      <c r="K28" s="8">
        <v>82476</v>
      </c>
      <c r="L28">
        <v>562.12199999999996</v>
      </c>
      <c r="M28">
        <v>562122</v>
      </c>
    </row>
    <row r="29" spans="1:13" x14ac:dyDescent="0.25">
      <c r="A29">
        <v>6</v>
      </c>
      <c r="B29" s="8">
        <v>83897</v>
      </c>
      <c r="C29">
        <v>0.32300000000000001</v>
      </c>
      <c r="D29">
        <v>323</v>
      </c>
      <c r="E29" s="8">
        <v>82977</v>
      </c>
      <c r="F29">
        <v>11.875</v>
      </c>
      <c r="G29">
        <v>11875</v>
      </c>
      <c r="H29" s="8">
        <v>82800</v>
      </c>
      <c r="I29">
        <v>713.303</v>
      </c>
      <c r="J29">
        <v>713303</v>
      </c>
      <c r="K29" s="8">
        <v>82046</v>
      </c>
      <c r="L29">
        <v>584.33100000000002</v>
      </c>
      <c r="M29">
        <v>584331</v>
      </c>
    </row>
    <row r="30" spans="1:13" x14ac:dyDescent="0.25">
      <c r="A30">
        <v>12</v>
      </c>
      <c r="B30" s="8">
        <v>83897</v>
      </c>
      <c r="C30">
        <v>0.34300000000000003</v>
      </c>
      <c r="D30">
        <v>343</v>
      </c>
      <c r="E30" s="8">
        <v>82977</v>
      </c>
      <c r="F30">
        <v>11.987</v>
      </c>
      <c r="G30">
        <v>11987</v>
      </c>
      <c r="H30" s="8">
        <v>82621</v>
      </c>
      <c r="I30">
        <v>727.44799999999998</v>
      </c>
      <c r="J30">
        <v>727448</v>
      </c>
      <c r="K30" s="8">
        <v>81943</v>
      </c>
      <c r="L30">
        <v>582.26199999999994</v>
      </c>
      <c r="M30">
        <v>582262</v>
      </c>
    </row>
    <row r="31" spans="1:13" x14ac:dyDescent="0.25">
      <c r="A31">
        <v>18</v>
      </c>
      <c r="B31" s="8">
        <v>83897</v>
      </c>
      <c r="C31">
        <v>0.34499999999999997</v>
      </c>
      <c r="D31">
        <v>345</v>
      </c>
      <c r="E31" s="8">
        <v>82977</v>
      </c>
      <c r="F31">
        <v>12.423999999999999</v>
      </c>
      <c r="G31">
        <v>12424</v>
      </c>
      <c r="H31" s="8">
        <v>82800</v>
      </c>
      <c r="I31">
        <v>701.28800000000001</v>
      </c>
      <c r="J31">
        <v>701288</v>
      </c>
      <c r="K31" s="8">
        <v>82046</v>
      </c>
      <c r="L31">
        <v>605.90800000000002</v>
      </c>
      <c r="M31">
        <v>605908</v>
      </c>
    </row>
    <row r="32" spans="1:13" x14ac:dyDescent="0.25">
      <c r="A32">
        <v>24</v>
      </c>
      <c r="B32" s="8">
        <v>83897</v>
      </c>
      <c r="C32">
        <v>0.35599999999999998</v>
      </c>
      <c r="D32">
        <v>356</v>
      </c>
      <c r="E32" s="8">
        <v>82976</v>
      </c>
      <c r="F32">
        <v>12.186999999999999</v>
      </c>
      <c r="G32">
        <v>12187</v>
      </c>
      <c r="H32" s="8">
        <v>82621</v>
      </c>
      <c r="I32">
        <v>709.31700000000001</v>
      </c>
      <c r="J32">
        <v>709317</v>
      </c>
      <c r="K32" s="8">
        <v>82325</v>
      </c>
      <c r="L32">
        <v>592.72199999999998</v>
      </c>
      <c r="M32">
        <v>592722</v>
      </c>
    </row>
    <row r="33" spans="1:13" x14ac:dyDescent="0.25">
      <c r="A33">
        <v>30</v>
      </c>
      <c r="B33" s="8">
        <v>83897</v>
      </c>
      <c r="C33">
        <v>0.7</v>
      </c>
      <c r="D33">
        <v>700</v>
      </c>
      <c r="E33" s="8">
        <v>82976</v>
      </c>
      <c r="F33">
        <v>22.972000000000001</v>
      </c>
      <c r="G33">
        <v>22972</v>
      </c>
      <c r="H33" s="8">
        <v>82800</v>
      </c>
      <c r="I33">
        <v>728.85699999999997</v>
      </c>
      <c r="J33">
        <v>728857</v>
      </c>
      <c r="K33" s="8">
        <v>82054</v>
      </c>
      <c r="L33">
        <v>562.83900000000006</v>
      </c>
      <c r="M33">
        <v>562839</v>
      </c>
    </row>
    <row r="34" spans="1:13" x14ac:dyDescent="0.25">
      <c r="A34" s="5" t="s">
        <v>17</v>
      </c>
      <c r="B34" s="9">
        <f t="shared" ref="B34:L34" si="0">AVERAGE(B4:B33)</f>
        <v>83897</v>
      </c>
      <c r="C34" s="3">
        <f t="shared" si="0"/>
        <v>0.41436666666666672</v>
      </c>
      <c r="D34" s="3">
        <f t="shared" si="0"/>
        <v>414.36666666666667</v>
      </c>
      <c r="E34" s="9">
        <f t="shared" si="0"/>
        <v>83010.933333333334</v>
      </c>
      <c r="F34" s="3">
        <f t="shared" si="0"/>
        <v>14.739333333333333</v>
      </c>
      <c r="G34" s="3">
        <f t="shared" si="0"/>
        <v>14739.333333333334</v>
      </c>
      <c r="H34" s="9">
        <f>AVERAGE(H4:H33)</f>
        <v>82577.666666666672</v>
      </c>
      <c r="I34" s="3">
        <f>AVERAGE(I4:I33)</f>
        <v>716.63296666666668</v>
      </c>
      <c r="J34" s="4">
        <f>AVERAGE(J4:J33)</f>
        <v>716632.96666666667</v>
      </c>
      <c r="K34" s="9">
        <f t="shared" si="0"/>
        <v>82202.96666666666</v>
      </c>
      <c r="L34" s="3">
        <f t="shared" si="0"/>
        <v>584.90253333333351</v>
      </c>
      <c r="M34" s="4">
        <f>AVERAGE(M4:M33)</f>
        <v>584902.53333333333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0.1572057003490083</v>
      </c>
      <c r="D35" s="3">
        <f t="shared" si="1"/>
        <v>157.2057003490084</v>
      </c>
      <c r="E35" s="9">
        <f t="shared" si="1"/>
        <v>102.69369774019999</v>
      </c>
      <c r="F35" s="3">
        <f t="shared" si="1"/>
        <v>4.450629089116382</v>
      </c>
      <c r="G35" s="3">
        <f t="shared" si="1"/>
        <v>4450.629089116379</v>
      </c>
      <c r="H35" s="9">
        <f>_xlfn.STDEV.P(H4:H33)</f>
        <v>267.88160734838732</v>
      </c>
      <c r="I35" s="3">
        <f t="shared" ref="H35:J35" si="2">_xlfn.STDEV.P(I4:I33)</f>
        <v>10.914141305307622</v>
      </c>
      <c r="J35" s="4">
        <f t="shared" si="2"/>
        <v>10914.141305307634</v>
      </c>
      <c r="K35" s="9">
        <f t="shared" si="1"/>
        <v>205.90798646213042</v>
      </c>
      <c r="L35" s="3">
        <f t="shared" si="1"/>
        <v>13.723343037159559</v>
      </c>
      <c r="M35" s="4">
        <f t="shared" si="1"/>
        <v>13723.343037159553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0.37938790205697437</v>
      </c>
      <c r="D36" s="6">
        <f t="shared" si="3"/>
        <v>0.37938790205697465</v>
      </c>
      <c r="E36" s="10">
        <f t="shared" si="3"/>
        <v>1.2371105060080439E-3</v>
      </c>
      <c r="F36" s="6">
        <f t="shared" si="3"/>
        <v>0.30195592897347567</v>
      </c>
      <c r="G36" s="6">
        <f t="shared" si="3"/>
        <v>0.30195592897347545</v>
      </c>
      <c r="H36" s="10">
        <f>H35/H34</f>
        <v>3.2439958424802587E-3</v>
      </c>
      <c r="I36" s="6">
        <f t="shared" ref="H36:J36" si="4">I35/I34</f>
        <v>1.5229750531954253E-2</v>
      </c>
      <c r="J36" s="7">
        <f t="shared" si="4"/>
        <v>1.5229750531954271E-2</v>
      </c>
      <c r="K36" s="10">
        <f t="shared" si="3"/>
        <v>2.504872935998625E-3</v>
      </c>
      <c r="L36" s="6">
        <f t="shared" si="3"/>
        <v>2.3462615145383007E-2</v>
      </c>
      <c r="M36" s="7">
        <f t="shared" si="3"/>
        <v>2.3462615145383003E-2</v>
      </c>
    </row>
    <row r="37" spans="1:13" x14ac:dyDescent="0.25">
      <c r="A37" s="5" t="s">
        <v>20</v>
      </c>
      <c r="B37" s="11">
        <f>SMALL(B4:B33,1)</f>
        <v>83897</v>
      </c>
      <c r="C37" s="12">
        <f t="shared" ref="C37:M37" si="5">SMALL(C4:C33,1)</f>
        <v>0.27900000000000003</v>
      </c>
      <c r="D37" s="12">
        <f t="shared" si="5"/>
        <v>279</v>
      </c>
      <c r="E37" s="11">
        <f t="shared" si="5"/>
        <v>82976</v>
      </c>
      <c r="F37" s="12">
        <f t="shared" si="5"/>
        <v>11.679</v>
      </c>
      <c r="G37" s="12">
        <f t="shared" si="5"/>
        <v>11679</v>
      </c>
      <c r="H37" s="11">
        <f>SMALL(H4:H33,1)</f>
        <v>82054</v>
      </c>
      <c r="I37" s="12">
        <f t="shared" ref="H37:J37" si="6">SMALL(I4:I33,1)</f>
        <v>690.17600000000004</v>
      </c>
      <c r="J37" s="12">
        <f t="shared" si="6"/>
        <v>690176</v>
      </c>
      <c r="K37" s="11">
        <f t="shared" si="5"/>
        <v>81943</v>
      </c>
      <c r="L37" s="12">
        <f t="shared" si="5"/>
        <v>559.69399999999996</v>
      </c>
      <c r="M37" s="12">
        <f t="shared" si="5"/>
        <v>559694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</row>
    <row r="41" spans="1:13" x14ac:dyDescent="0.25">
      <c r="A41" s="31" t="s">
        <v>21</v>
      </c>
      <c r="B41" s="33" t="s">
        <v>2</v>
      </c>
      <c r="C41" s="34" t="s">
        <v>3</v>
      </c>
      <c r="D41" s="35"/>
      <c r="E41" s="36"/>
      <c r="F41" s="37" t="s">
        <v>32</v>
      </c>
      <c r="G41" s="38"/>
      <c r="H41" s="38"/>
      <c r="I41" s="37" t="s">
        <v>4</v>
      </c>
      <c r="J41" s="38"/>
      <c r="K41" s="38"/>
    </row>
    <row r="42" spans="1:13" x14ac:dyDescent="0.25">
      <c r="A42" s="32"/>
      <c r="B42" s="32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07 - 59797.stp</v>
      </c>
      <c r="B43">
        <f>B34</f>
        <v>83897</v>
      </c>
      <c r="C43">
        <f>E34</f>
        <v>83010.933333333334</v>
      </c>
      <c r="D43">
        <f>E37</f>
        <v>82976</v>
      </c>
      <c r="E43" s="14">
        <f>E36</f>
        <v>1.2371105060080439E-3</v>
      </c>
      <c r="F43">
        <f>H34</f>
        <v>82577.666666666672</v>
      </c>
      <c r="G43">
        <f>H37</f>
        <v>82054</v>
      </c>
      <c r="H43" s="14">
        <f>H36</f>
        <v>3.2439958424802587E-3</v>
      </c>
      <c r="I43">
        <f>K34</f>
        <v>82202.96666666666</v>
      </c>
      <c r="J43">
        <f>K37</f>
        <v>81943</v>
      </c>
      <c r="K43" s="14">
        <f>K36</f>
        <v>2.504872935998625E-3</v>
      </c>
    </row>
    <row r="45" spans="1:13" x14ac:dyDescent="0.25">
      <c r="A45" s="29" t="s">
        <v>23</v>
      </c>
      <c r="B45" s="29"/>
      <c r="C45" s="29"/>
      <c r="D45" s="29"/>
      <c r="E45" s="29"/>
      <c r="F45" s="29"/>
      <c r="G45" s="29"/>
    </row>
    <row r="46" spans="1:13" x14ac:dyDescent="0.25">
      <c r="A46" s="27" t="s">
        <v>21</v>
      </c>
      <c r="B46" s="27" t="s">
        <v>2</v>
      </c>
      <c r="C46" s="27"/>
      <c r="D46" s="25" t="s">
        <v>3</v>
      </c>
      <c r="E46" s="26"/>
      <c r="F46" s="25" t="s">
        <v>29</v>
      </c>
      <c r="G46" s="26"/>
      <c r="H46" s="25" t="s">
        <v>4</v>
      </c>
      <c r="I46" s="26"/>
    </row>
    <row r="47" spans="1:13" ht="24" customHeight="1" x14ac:dyDescent="0.25">
      <c r="A47" s="27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07 - 59797.stp</v>
      </c>
      <c r="B48">
        <f>C34</f>
        <v>0.41436666666666672</v>
      </c>
      <c r="C48" s="14">
        <f>C36</f>
        <v>0.37938790205697437</v>
      </c>
      <c r="D48">
        <f>F34</f>
        <v>14.739333333333333</v>
      </c>
      <c r="E48" s="14">
        <f>F36</f>
        <v>0.30195592897347567</v>
      </c>
      <c r="F48">
        <f>I34</f>
        <v>716.63296666666668</v>
      </c>
      <c r="G48" s="14">
        <f>I36</f>
        <v>1.5229750531954253E-2</v>
      </c>
      <c r="H48">
        <f>L34</f>
        <v>584.90253333333351</v>
      </c>
      <c r="I48" s="14">
        <f>L36</f>
        <v>2.3462615145383007E-2</v>
      </c>
    </row>
  </sheetData>
  <mergeCells count="18">
    <mergeCell ref="A41:A42"/>
    <mergeCell ref="B41:B42"/>
    <mergeCell ref="C41:E41"/>
    <mergeCell ref="I41:K41"/>
    <mergeCell ref="A40:H40"/>
    <mergeCell ref="F41:H41"/>
    <mergeCell ref="K2:M2"/>
    <mergeCell ref="E2:G2"/>
    <mergeCell ref="B2:D2"/>
    <mergeCell ref="A2:A3"/>
    <mergeCell ref="A1:J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Tabelas relatorio</vt:lpstr>
      <vt:lpstr>FINAL</vt:lpstr>
      <vt:lpstr>01 - 3271.stp</vt:lpstr>
      <vt:lpstr>02 - 23.stp</vt:lpstr>
      <vt:lpstr>03 - 2338.stp</vt:lpstr>
      <vt:lpstr>04 - 4003.stp</vt:lpstr>
      <vt:lpstr>05 - 342.stp</vt:lpstr>
      <vt:lpstr>06 - 575.stp</vt:lpstr>
      <vt:lpstr>07 - 59797.stp</vt:lpstr>
      <vt:lpstr>08 - 236949.stp</vt:lpstr>
      <vt:lpstr>09 - 121106.stp</vt:lpstr>
      <vt:lpstr>10 - 1172.stp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Jhuan</dc:creator>
  <cp:lastModifiedBy>GET</cp:lastModifiedBy>
  <dcterms:created xsi:type="dcterms:W3CDTF">2016-12-29T21:58:19Z</dcterms:created>
  <dcterms:modified xsi:type="dcterms:W3CDTF">2016-12-31T16:25:21Z</dcterms:modified>
</cp:coreProperties>
</file>