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JP1/"/>
    </mc:Choice>
  </mc:AlternateContent>
  <xr:revisionPtr revIDLastSave="0" documentId="13_ncr:9_{206B13A0-897F-D74E-8AB6-E76194A1374C}" xr6:coauthVersionLast="36" xr6:coauthVersionMax="36" xr10:uidLastSave="{00000000-0000-0000-0000-000000000000}"/>
  <bookViews>
    <workbookView xWindow="4920" yWindow="720" windowWidth="28040" windowHeight="15840" xr2:uid="{00000000-000D-0000-FFFF-FFFF00000000}"/>
  </bookViews>
  <sheets>
    <sheet name="JP1_Round20 copy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16" i="1" l="1"/>
  <c r="H18" i="1"/>
  <c r="I14" i="1"/>
  <c r="J14" i="1" s="1"/>
  <c r="I15" i="1"/>
  <c r="J15" i="1" s="1"/>
  <c r="I16" i="1"/>
  <c r="I17" i="1"/>
  <c r="J17" i="1" s="1"/>
  <c r="I13" i="1"/>
  <c r="J13" i="1" s="1"/>
  <c r="J18" i="1" l="1"/>
  <c r="T10" i="1" l="1"/>
  <c r="S10" i="1"/>
  <c r="T9" i="1"/>
  <c r="S9" i="1"/>
  <c r="U8" i="1"/>
  <c r="S8" i="1"/>
  <c r="T7" i="1"/>
  <c r="S7" i="1"/>
  <c r="S6" i="1"/>
  <c r="T5" i="1"/>
  <c r="U5" i="1"/>
  <c r="S4" i="1"/>
  <c r="U4" i="1"/>
  <c r="T3" i="1"/>
  <c r="U2" i="1"/>
  <c r="T2" i="1"/>
</calcChain>
</file>

<file path=xl/sharedStrings.xml><?xml version="1.0" encoding="utf-8"?>
<sst xmlns="http://purl.oclc.org/ooxml/spreadsheetml/main" count="73" uniqueCount="45">
  <si>
    <t>Dates</t>
  </si>
  <si>
    <t>Home</t>
  </si>
  <si>
    <t>Away</t>
  </si>
  <si>
    <t>Sapporo</t>
  </si>
  <si>
    <t>Shonan</t>
  </si>
  <si>
    <t>Kobe</t>
  </si>
  <si>
    <t>Yokohama_M.</t>
  </si>
  <si>
    <t>Nagoya</t>
  </si>
  <si>
    <t>G-Osaka</t>
  </si>
  <si>
    <t>Yamaga</t>
  </si>
  <si>
    <t>Hiroshima</t>
  </si>
  <si>
    <t>Kashima</t>
  </si>
  <si>
    <t>Sagan_Tosu</t>
  </si>
  <si>
    <t>C-Osaka</t>
  </si>
  <si>
    <t>Vegalta_Sendai</t>
  </si>
  <si>
    <t>Iwata</t>
  </si>
  <si>
    <t>Urawa</t>
  </si>
  <si>
    <t>Shimizu</t>
  </si>
  <si>
    <t>FC_Tokyo</t>
  </si>
  <si>
    <t>Kawasaki_Frontale</t>
  </si>
  <si>
    <t>Oita</t>
  </si>
  <si>
    <t>NaN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</si>
  <si>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</si>
  <si>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</si>
  <si>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</si>
  <si>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</si>
  <si>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</si>
  <si>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</si>
  <si>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</si>
  <si>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Poisson</t>
  </si>
  <si>
    <t>Whole Season</t>
  </si>
  <si>
    <t>WDL</t>
  </si>
  <si>
    <t>Last Five Weeks</t>
  </si>
  <si>
    <t>Combine</t>
  </si>
  <si>
    <t>Predictions</t>
  </si>
  <si>
    <t>2 Week</t>
  </si>
  <si>
    <t>3 Weeks</t>
  </si>
  <si>
    <t>4 Weeks</t>
  </si>
  <si>
    <t>5 Weeks</t>
  </si>
  <si>
    <t>Rick</t>
  </si>
  <si>
    <t xml:space="preserve">Option </t>
  </si>
  <si>
    <t>away</t>
  </si>
  <si>
    <t>home</t>
  </si>
  <si>
    <t>Odds</t>
  </si>
  <si>
    <t>Bet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</si>
</sst>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8" borderId="0" xfId="0" applyFill="1"/>
    <xf numFmtId="0" fontId="0" fillId="0" borderId="10" xfId="0" applyBorder="1" applyAlignment="1">
      <alignment horizontal="center"/>
    </xf>
    <xf numFmtId="0" fontId="0" fillId="39" borderId="10" xfId="0" applyFill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10" fontId="0" fillId="39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39" borderId="10" xfId="0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164" fontId="0" fillId="0" borderId="10" xfId="0" applyNumberFormat="1" applyBorder="1"/>
    <xf numFmtId="9" fontId="0" fillId="39" borderId="11" xfId="0" applyNumberFormat="1" applyFill="1" applyBorder="1"/>
    <xf numFmtId="0" fontId="0" fillId="39" borderId="11" xfId="0" applyFill="1" applyBorder="1"/>
    <xf numFmtId="164" fontId="0" fillId="39" borderId="11" xfId="0" applyNumberFormat="1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/>
    <xf numFmtId="9" fontId="0" fillId="0" borderId="12" xfId="0" applyNumberFormat="1" applyBorder="1"/>
    <xf numFmtId="164" fontId="0" fillId="0" borderId="12" xfId="0" applyNumberFormat="1" applyBorder="1"/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5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"/>
  <sheetViews>
    <sheetView tabSelected="1" zoomScale="125" workbookViewId="0">
      <selection activeCell="A4" sqref="A4"/>
    </sheetView>
  </sheetViews>
  <sheetFormatPr baseColWidth="10" defaultRowHeight="16" x14ac:dyDescent="0.2"/>
  <cols>
    <col min="1" max="1" width="12" bestFit="1" customWidth="1"/>
    <col min="2" max="2" width="18.33203125" customWidth="1"/>
    <col min="3" max="5" width="19.1640625" customWidth="1"/>
    <col min="6" max="6" width="17" customWidth="1"/>
    <col min="7" max="18" width="11" bestFit="1" customWidth="1"/>
    <col min="22" max="27" width="11" bestFit="1" customWidth="1"/>
  </cols>
  <sheetData>
    <row r="1" spans="1:45" x14ac:dyDescent="0.2">
      <c r="A1" t="s">
        <v>0</v>
      </c>
      <c r="B1" s="2" t="s">
        <v>1</v>
      </c>
      <c r="C1" s="3" t="s">
        <v>22</v>
      </c>
      <c r="D1" s="3" t="s">
        <v>23</v>
      </c>
      <c r="E1" s="3" t="s">
        <v>24</v>
      </c>
      <c r="F1" s="2" t="s">
        <v>2</v>
      </c>
      <c r="G1" s="4" t="s">
        <v>22</v>
      </c>
      <c r="H1" s="4" t="s">
        <v>25</v>
      </c>
      <c r="I1" s="4" t="s">
        <v>24</v>
      </c>
      <c r="J1" s="5" t="s">
        <v>26</v>
      </c>
      <c r="K1" s="6" t="s">
        <v>27</v>
      </c>
      <c r="L1" s="6" t="s">
        <v>28</v>
      </c>
      <c r="M1" s="7" t="s">
        <v>29</v>
      </c>
      <c r="N1" s="7" t="s">
        <v>30</v>
      </c>
      <c r="O1" s="7" t="s">
        <v>31</v>
      </c>
      <c r="P1" s="8" t="s">
        <v>29</v>
      </c>
      <c r="Q1" s="8" t="s">
        <v>32</v>
      </c>
      <c r="R1" s="8" t="s">
        <v>31</v>
      </c>
      <c r="S1" s="2" t="s">
        <v>33</v>
      </c>
      <c r="T1" s="2" t="s">
        <v>34</v>
      </c>
      <c r="U1" s="2"/>
      <c r="V1" s="9"/>
      <c r="W1" s="9" t="s">
        <v>35</v>
      </c>
      <c r="X1" s="10"/>
      <c r="Y1" s="6"/>
      <c r="Z1" s="6" t="s">
        <v>36</v>
      </c>
      <c r="AA1" s="6"/>
      <c r="AB1" s="9"/>
      <c r="AC1" s="9" t="s">
        <v>37</v>
      </c>
      <c r="AD1" s="9"/>
      <c r="AE1" s="6"/>
      <c r="AF1" s="6" t="s">
        <v>38</v>
      </c>
      <c r="AG1" s="6"/>
      <c r="AH1" s="9" t="s">
        <v>39</v>
      </c>
      <c r="AI1" s="9" t="s">
        <v>35</v>
      </c>
      <c r="AJ1" s="10"/>
      <c r="AK1" s="6" t="s">
        <v>39</v>
      </c>
      <c r="AL1" s="6" t="s">
        <v>36</v>
      </c>
      <c r="AM1" s="6"/>
      <c r="AN1" s="9" t="s">
        <v>39</v>
      </c>
      <c r="AO1" s="9" t="s">
        <v>37</v>
      </c>
      <c r="AP1" s="9"/>
      <c r="AQ1" s="6" t="s">
        <v>39</v>
      </c>
      <c r="AR1" s="6" t="s">
        <v>38</v>
      </c>
      <c r="AS1" s="6"/>
    </row>
    <row r="2" spans="1:45" s="1" customFormat="1" x14ac:dyDescent="0.2">
      <c r="A2" s="13" t="d">
        <v>2019-07-20</v>
      </c>
      <c r="B2" s="11" t="s">
        <v>3</v>
      </c>
      <c r="C2" s="14">
        <v>1.4736842105263099</v>
      </c>
      <c r="D2" s="14">
        <v>1.88888888888888</v>
      </c>
      <c r="E2" s="14">
        <v>1</v>
      </c>
      <c r="F2" s="11" t="s">
        <v>4</v>
      </c>
      <c r="G2" s="14">
        <v>1.2105263157894699</v>
      </c>
      <c r="H2" s="14">
        <v>1.3333333333333299</v>
      </c>
      <c r="I2" s="14">
        <v>1.5</v>
      </c>
      <c r="J2" s="15">
        <v>1.78</v>
      </c>
      <c r="K2" s="15">
        <v>3.64</v>
      </c>
      <c r="L2" s="15">
        <v>4.28</v>
      </c>
      <c r="M2" s="12">
        <v>57</v>
      </c>
      <c r="N2" s="11">
        <v>21</v>
      </c>
      <c r="O2" s="11">
        <v>22</v>
      </c>
      <c r="P2" s="12">
        <v>44</v>
      </c>
      <c r="Q2" s="11">
        <v>22</v>
      </c>
      <c r="R2" s="11">
        <v>34</v>
      </c>
      <c r="S2" s="16">
        <v>0.25</v>
      </c>
      <c r="T2" s="16">
        <f>2/8</f>
        <v>0.25</v>
      </c>
      <c r="U2" s="18">
        <f>4/8</f>
        <v>0.5</v>
      </c>
      <c r="V2" s="11">
        <v>5.27164004743099E-2</v>
      </c>
      <c r="W2" s="12">
        <v>0.52360033988952603</v>
      </c>
      <c r="X2" s="11">
        <v>0.42368328571319502</v>
      </c>
      <c r="Y2" s="11">
        <v>1.7659924924373601E-3</v>
      </c>
      <c r="Z2" s="11">
        <v>5.4449394345283501E-2</v>
      </c>
      <c r="AA2" s="12">
        <v>0.94378465414047197</v>
      </c>
      <c r="AB2" s="11">
        <v>3.2439719885587602E-2</v>
      </c>
      <c r="AC2" s="11">
        <v>0.289819836616516</v>
      </c>
      <c r="AD2" s="12">
        <v>0.67774039506912198</v>
      </c>
      <c r="AE2" s="12">
        <v>0.57433849573135298</v>
      </c>
      <c r="AF2" s="11">
        <v>0.222745165228843</v>
      </c>
      <c r="AG2" s="11">
        <v>0.202916339039802</v>
      </c>
      <c r="AH2" s="11">
        <v>0.28470000000000001</v>
      </c>
      <c r="AI2" s="11">
        <v>2.2100000000000002E-2</v>
      </c>
      <c r="AJ2" s="12">
        <v>0.69320000000000004</v>
      </c>
      <c r="AK2" s="11">
        <v>1E-4</v>
      </c>
      <c r="AL2" s="11">
        <v>1.49E-2</v>
      </c>
      <c r="AM2" s="12">
        <v>0.98499999999999999</v>
      </c>
      <c r="AN2" s="11">
        <v>2.0000000000000001E-4</v>
      </c>
      <c r="AO2" s="12">
        <v>0.99929999999999997</v>
      </c>
      <c r="AP2" s="11">
        <v>5.0000000000000001E-4</v>
      </c>
      <c r="AQ2" s="12">
        <v>0.99480000000000002</v>
      </c>
      <c r="AR2" s="11">
        <v>5.9999999999999995E-4</v>
      </c>
      <c r="AS2" s="11">
        <v>4.5999999999999999E-3</v>
      </c>
    </row>
    <row r="3" spans="1:45" s="1" customFormat="1" x14ac:dyDescent="0.2">
      <c r="A3" s="13" t="d">
        <v>2019-07-20T05:00:00.00000020954757600</v>
      </c>
      <c r="B3" s="11" t="s">
        <v>5</v>
      </c>
      <c r="C3" s="14">
        <v>1.1052631578947301</v>
      </c>
      <c r="D3" s="14">
        <v>1.375</v>
      </c>
      <c r="E3" s="14">
        <v>1</v>
      </c>
      <c r="F3" s="11" t="s">
        <v>6</v>
      </c>
      <c r="G3" s="14">
        <v>1.8947368421052599</v>
      </c>
      <c r="H3" s="14">
        <v>1.3333333333333299</v>
      </c>
      <c r="I3" s="14">
        <v>2.25</v>
      </c>
      <c r="J3" s="22">
        <v>2.5099999999999998</v>
      </c>
      <c r="K3" s="22">
        <v>3.76</v>
      </c>
      <c r="L3" s="22">
        <v>2.48</v>
      </c>
      <c r="M3" s="12">
        <v>54</v>
      </c>
      <c r="N3" s="11">
        <v>19</v>
      </c>
      <c r="O3" s="11">
        <v>27</v>
      </c>
      <c r="P3" s="12">
        <v>52</v>
      </c>
      <c r="Q3" s="11">
        <v>19</v>
      </c>
      <c r="R3" s="11">
        <v>29</v>
      </c>
      <c r="S3" s="16">
        <v>0.25</v>
      </c>
      <c r="T3" s="16">
        <f>2/8</f>
        <v>0.25</v>
      </c>
      <c r="U3" s="18">
        <v>0.5</v>
      </c>
      <c r="V3" s="11">
        <v>1.74028566107153E-3</v>
      </c>
      <c r="W3" s="11">
        <v>3.6796215921640299E-2</v>
      </c>
      <c r="X3" s="12">
        <v>0.96146345138549805</v>
      </c>
      <c r="Y3" s="11">
        <v>0.41813555359840299</v>
      </c>
      <c r="Z3" s="12">
        <v>0.48218011856079102</v>
      </c>
      <c r="AA3" s="11">
        <v>9.96844246983528E-2</v>
      </c>
      <c r="AB3" s="11">
        <v>1.79980620741844E-2</v>
      </c>
      <c r="AC3" s="11">
        <v>0.19324542582035001</v>
      </c>
      <c r="AD3" s="12">
        <v>0.78875648975372303</v>
      </c>
      <c r="AE3" s="12">
        <v>0.47120577096938998</v>
      </c>
      <c r="AF3" s="11">
        <v>0.27021017670631398</v>
      </c>
      <c r="AG3" s="11">
        <v>0.25858402252197199</v>
      </c>
      <c r="AH3" s="11">
        <v>1.1900000000000001E-2</v>
      </c>
      <c r="AI3" s="11">
        <v>0.16059999999999999</v>
      </c>
      <c r="AJ3" s="12">
        <v>0.82750000000000001</v>
      </c>
      <c r="AK3" s="11">
        <v>0.24079999999999999</v>
      </c>
      <c r="AL3" s="12">
        <v>0.7288</v>
      </c>
      <c r="AM3" s="11">
        <v>3.04E-2</v>
      </c>
      <c r="AN3" s="11">
        <v>2.4899999999999999E-2</v>
      </c>
      <c r="AO3" s="11">
        <v>2.0000000000000001E-4</v>
      </c>
      <c r="AP3" s="12">
        <v>0.97489999999999999</v>
      </c>
      <c r="AQ3" s="12">
        <v>0.99950000000000006</v>
      </c>
      <c r="AR3" s="11">
        <v>1E-4</v>
      </c>
      <c r="AS3" s="11">
        <v>2.9999999999999997E-4</v>
      </c>
    </row>
    <row r="4" spans="1:45" s="1" customFormat="1" x14ac:dyDescent="0.2">
      <c r="A4" s="13" t="d">
        <v>2019-07-20T05:00:00.00000020954757600</v>
      </c>
      <c r="B4" s="11" t="s">
        <v>7</v>
      </c>
      <c r="C4" s="14">
        <v>1.31578947368421</v>
      </c>
      <c r="D4" s="14">
        <v>1.875</v>
      </c>
      <c r="E4" s="14">
        <v>0</v>
      </c>
      <c r="F4" s="19" t="s">
        <v>8</v>
      </c>
      <c r="G4" s="14">
        <v>1.2105263157894699</v>
      </c>
      <c r="H4" s="14">
        <v>1.2222222222222201</v>
      </c>
      <c r="I4" s="14">
        <v>2.25</v>
      </c>
      <c r="J4" s="23">
        <v>2</v>
      </c>
      <c r="K4" s="15">
        <v>3.57</v>
      </c>
      <c r="L4" s="22">
        <v>3.42</v>
      </c>
      <c r="M4" s="12">
        <v>41</v>
      </c>
      <c r="N4" s="11">
        <v>27</v>
      </c>
      <c r="O4" s="11">
        <v>32</v>
      </c>
      <c r="P4" s="11">
        <v>27</v>
      </c>
      <c r="Q4" s="11">
        <v>24</v>
      </c>
      <c r="R4" s="12">
        <v>49</v>
      </c>
      <c r="S4" s="16">
        <f>1/8</f>
        <v>0.125</v>
      </c>
      <c r="T4" s="16">
        <v>0.25</v>
      </c>
      <c r="U4" s="18">
        <f>5/8</f>
        <v>0.625</v>
      </c>
      <c r="V4" s="11">
        <v>3.6264285445213297E-2</v>
      </c>
      <c r="W4" s="11">
        <v>0.240447893738746</v>
      </c>
      <c r="X4" s="12">
        <v>0.72328782081604004</v>
      </c>
      <c r="Y4" s="11">
        <v>0.104607999324798</v>
      </c>
      <c r="Z4" s="12">
        <v>0.57825464010238603</v>
      </c>
      <c r="AA4" s="11">
        <v>0.317137390375137</v>
      </c>
      <c r="AB4" s="11">
        <v>1.4029311947524501E-2</v>
      </c>
      <c r="AC4" s="11">
        <v>0.16979025304317399</v>
      </c>
      <c r="AD4" s="12">
        <v>0.81618046760559004</v>
      </c>
      <c r="AE4" s="11">
        <v>2.4533394724130599E-2</v>
      </c>
      <c r="AF4" s="11">
        <v>9.8688170313835102E-2</v>
      </c>
      <c r="AG4" s="12">
        <v>0.876778423786163</v>
      </c>
      <c r="AH4" s="11">
        <v>1.8E-3</v>
      </c>
      <c r="AI4" s="11">
        <v>7.7799999999999994E-2</v>
      </c>
      <c r="AJ4" s="12">
        <v>0.9204</v>
      </c>
      <c r="AK4" s="12">
        <v>0.99560000000000004</v>
      </c>
      <c r="AL4" s="11">
        <v>1.1000000000000001E-3</v>
      </c>
      <c r="AM4" s="11">
        <v>3.3E-3</v>
      </c>
      <c r="AN4" s="11">
        <v>0</v>
      </c>
      <c r="AO4" s="11">
        <v>2.5000000000000001E-3</v>
      </c>
      <c r="AP4" s="12">
        <v>0.99750000000000005</v>
      </c>
      <c r="AQ4" s="11">
        <v>1.1000000000000001E-3</v>
      </c>
      <c r="AR4" s="12">
        <v>0.95679999999999998</v>
      </c>
      <c r="AS4" s="11">
        <v>4.2000000000000003E-2</v>
      </c>
    </row>
    <row r="5" spans="1:45" s="1" customFormat="1" x14ac:dyDescent="0.2">
      <c r="A5" s="13" t="d">
        <v>2019-07-20T05:00:00.00000020954757600</v>
      </c>
      <c r="B5" s="11" t="s">
        <v>9</v>
      </c>
      <c r="C5" s="14">
        <v>0.89473684210526305</v>
      </c>
      <c r="D5" s="14">
        <v>0.8</v>
      </c>
      <c r="E5" s="14">
        <v>0.25</v>
      </c>
      <c r="F5" s="11" t="s">
        <v>10</v>
      </c>
      <c r="G5" s="14">
        <v>1.4736842105263099</v>
      </c>
      <c r="H5" s="14">
        <v>1.7777777777777699</v>
      </c>
      <c r="I5" s="21">
        <v>1.25</v>
      </c>
      <c r="J5" s="15">
        <v>4.0599999999999996</v>
      </c>
      <c r="K5" s="15">
        <v>3.33</v>
      </c>
      <c r="L5" s="20">
        <v>1.92</v>
      </c>
      <c r="M5" s="11">
        <v>11</v>
      </c>
      <c r="N5" s="11">
        <v>15</v>
      </c>
      <c r="O5" s="12">
        <v>74</v>
      </c>
      <c r="P5" s="11">
        <v>15</v>
      </c>
      <c r="Q5" s="11">
        <v>27</v>
      </c>
      <c r="R5" s="12">
        <v>58</v>
      </c>
      <c r="S5" s="16">
        <v>0</v>
      </c>
      <c r="T5" s="16">
        <f>1/8</f>
        <v>0.125</v>
      </c>
      <c r="U5" s="18">
        <f>7/8</f>
        <v>0.875</v>
      </c>
      <c r="V5" s="11">
        <v>1.2169213732704501E-3</v>
      </c>
      <c r="W5" s="11">
        <v>1.8830349668860401E-2</v>
      </c>
      <c r="X5" s="12">
        <v>0.979952752590179</v>
      </c>
      <c r="Y5" s="11">
        <v>3.1576529727317301E-4</v>
      </c>
      <c r="Z5" s="11">
        <v>1.75535455346107E-2</v>
      </c>
      <c r="AA5" s="12">
        <v>0.98213070631027199</v>
      </c>
      <c r="AB5" s="11">
        <v>1.6386048868298499E-2</v>
      </c>
      <c r="AC5" s="11">
        <v>0.180691927671432</v>
      </c>
      <c r="AD5" s="12">
        <v>0.80292201042175204</v>
      </c>
      <c r="AE5" s="11">
        <v>2.4098573252558701E-2</v>
      </c>
      <c r="AF5" s="11">
        <v>9.8871469497680595E-2</v>
      </c>
      <c r="AG5" s="12">
        <v>0.87702995538711503</v>
      </c>
      <c r="AH5" s="11">
        <v>0.16789999999999999</v>
      </c>
      <c r="AI5" s="11">
        <v>0.13020000000000001</v>
      </c>
      <c r="AJ5" s="12">
        <v>0.70189999999999997</v>
      </c>
      <c r="AK5" s="11">
        <v>6.9000000000000006E-2</v>
      </c>
      <c r="AL5" s="11">
        <v>2.8000000000000001E-2</v>
      </c>
      <c r="AM5" s="12">
        <v>0.90290000000000004</v>
      </c>
      <c r="AN5" s="11">
        <v>0</v>
      </c>
      <c r="AO5" s="12">
        <v>0.99570000000000003</v>
      </c>
      <c r="AP5" s="11">
        <v>4.3E-3</v>
      </c>
      <c r="AQ5" s="11">
        <v>3.5099999999999999E-2</v>
      </c>
      <c r="AR5" s="11">
        <v>3.2000000000000002E-3</v>
      </c>
      <c r="AS5" s="12">
        <v>0.9617</v>
      </c>
    </row>
    <row r="6" spans="1:45" s="1" customFormat="1" x14ac:dyDescent="0.2">
      <c r="A6" s="13" t="d">
        <v>2019-07-20T05:29:59.99999979045242400</v>
      </c>
      <c r="B6" s="11" t="s">
        <v>11</v>
      </c>
      <c r="C6" s="14">
        <v>1.7894736842105201</v>
      </c>
      <c r="D6" s="14">
        <v>2.4444444444444402</v>
      </c>
      <c r="E6" s="14">
        <v>1.75</v>
      </c>
      <c r="F6" s="11" t="s">
        <v>12</v>
      </c>
      <c r="G6" s="14">
        <v>0.89473684210526305</v>
      </c>
      <c r="H6" s="14">
        <v>0.5</v>
      </c>
      <c r="I6" s="14">
        <v>1</v>
      </c>
      <c r="J6" s="20">
        <v>1.65</v>
      </c>
      <c r="K6" s="15">
        <v>3.7</v>
      </c>
      <c r="L6" s="15">
        <v>5.17</v>
      </c>
      <c r="M6" s="12">
        <v>76</v>
      </c>
      <c r="N6" s="11">
        <v>21</v>
      </c>
      <c r="O6" s="11">
        <v>3</v>
      </c>
      <c r="P6" s="12">
        <v>48</v>
      </c>
      <c r="Q6" s="11">
        <v>26</v>
      </c>
      <c r="R6" s="11">
        <v>26</v>
      </c>
      <c r="S6" s="18">
        <f>6/8</f>
        <v>0.75</v>
      </c>
      <c r="T6" s="16">
        <v>0.25</v>
      </c>
      <c r="U6" s="16">
        <v>0</v>
      </c>
      <c r="V6" s="12">
        <v>0.89896476268768299</v>
      </c>
      <c r="W6" s="11">
        <v>7.5289927423000294E-2</v>
      </c>
      <c r="X6" s="11">
        <v>2.5745291262865001E-2</v>
      </c>
      <c r="Y6" s="12">
        <v>0.99859911203384399</v>
      </c>
      <c r="Z6" s="11">
        <v>1.3257736572995699E-3</v>
      </c>
      <c r="AA6" s="17">
        <v>7.5115560321137296E-5</v>
      </c>
      <c r="AB6" s="12">
        <v>0.96475929021835305</v>
      </c>
      <c r="AC6" s="11">
        <v>3.0830087140202501E-2</v>
      </c>
      <c r="AD6" s="11">
        <v>4.4106501154601496E-3</v>
      </c>
      <c r="AE6" s="12">
        <v>0.95164996385574296</v>
      </c>
      <c r="AF6" s="11">
        <v>4.3974503874778699E-2</v>
      </c>
      <c r="AG6" s="11">
        <v>4.3755299411713999E-3</v>
      </c>
      <c r="AH6" s="12">
        <v>0.99729999999999996</v>
      </c>
      <c r="AI6" s="11">
        <v>1.8E-3</v>
      </c>
      <c r="AJ6" s="11">
        <v>8.9999999999999998E-4</v>
      </c>
      <c r="AK6" s="12">
        <v>0.99990000000000001</v>
      </c>
      <c r="AL6" s="11">
        <v>0</v>
      </c>
      <c r="AM6" s="11">
        <v>0</v>
      </c>
      <c r="AN6" s="11">
        <v>4.0000000000000002E-4</v>
      </c>
      <c r="AO6" s="12">
        <v>0.99960000000000004</v>
      </c>
      <c r="AP6" s="11">
        <v>0</v>
      </c>
      <c r="AQ6" s="11">
        <v>0</v>
      </c>
      <c r="AR6" s="12">
        <v>1</v>
      </c>
      <c r="AS6" s="11">
        <v>0</v>
      </c>
    </row>
    <row r="7" spans="1:45" s="1" customFormat="1" x14ac:dyDescent="0.2">
      <c r="A7" s="13" t="d">
        <v>2019-07-20T06:00:00.000</v>
      </c>
      <c r="B7" s="11" t="s">
        <v>13</v>
      </c>
      <c r="C7" s="14">
        <v>1.57894736842105</v>
      </c>
      <c r="D7" s="14">
        <v>1.7777777777777699</v>
      </c>
      <c r="E7" s="14">
        <v>2.5</v>
      </c>
      <c r="F7" s="11" t="s">
        <v>14</v>
      </c>
      <c r="G7" s="14">
        <v>1.1578947368421</v>
      </c>
      <c r="H7" s="14">
        <v>0.33333333333333298</v>
      </c>
      <c r="I7" s="14">
        <v>1.5</v>
      </c>
      <c r="J7" s="20">
        <v>1.75</v>
      </c>
      <c r="K7" s="15">
        <v>3.64</v>
      </c>
      <c r="L7" s="15">
        <v>4.5</v>
      </c>
      <c r="M7" s="12">
        <v>50</v>
      </c>
      <c r="N7" s="11">
        <v>25</v>
      </c>
      <c r="O7" s="11">
        <v>25</v>
      </c>
      <c r="P7" s="12">
        <v>66</v>
      </c>
      <c r="Q7" s="11">
        <v>22</v>
      </c>
      <c r="R7" s="11">
        <v>12</v>
      </c>
      <c r="S7" s="18">
        <f>7/8</f>
        <v>0.875</v>
      </c>
      <c r="T7" s="16">
        <f>1/8</f>
        <v>0.125</v>
      </c>
      <c r="U7" s="16">
        <v>0</v>
      </c>
      <c r="V7" s="12">
        <v>0.89292365312576205</v>
      </c>
      <c r="W7" s="11">
        <v>8.0030627548694597E-2</v>
      </c>
      <c r="X7" s="11">
        <v>2.7045687660574899E-2</v>
      </c>
      <c r="Y7" s="12">
        <v>0.98853671550750699</v>
      </c>
      <c r="Z7" s="11">
        <v>1.0677520185709E-2</v>
      </c>
      <c r="AA7" s="11">
        <v>7.8577164094895103E-4</v>
      </c>
      <c r="AB7" s="12">
        <v>0.96266752481460505</v>
      </c>
      <c r="AC7" s="11">
        <v>3.2478723675012498E-2</v>
      </c>
      <c r="AD7" s="11">
        <v>4.8537333495914901E-3</v>
      </c>
      <c r="AE7" s="12">
        <v>0.92405241727828902</v>
      </c>
      <c r="AF7" s="11">
        <v>6.4410388469696003E-2</v>
      </c>
      <c r="AG7" s="11">
        <v>1.1537146754562799E-2</v>
      </c>
      <c r="AH7" s="12">
        <v>0.99739999999999995</v>
      </c>
      <c r="AI7" s="11">
        <v>1.5E-3</v>
      </c>
      <c r="AJ7" s="11">
        <v>1.1000000000000001E-3</v>
      </c>
      <c r="AK7" s="12">
        <v>0.86070000000000002</v>
      </c>
      <c r="AL7" s="11">
        <v>0.1391</v>
      </c>
      <c r="AM7" s="11">
        <v>2.0000000000000001E-4</v>
      </c>
      <c r="AN7" s="11">
        <v>8.6999999999999994E-2</v>
      </c>
      <c r="AO7" s="12">
        <v>0.91269999999999996</v>
      </c>
      <c r="AP7" s="11">
        <v>2.9999999999999997E-4</v>
      </c>
      <c r="AQ7" s="12">
        <v>0.99960000000000004</v>
      </c>
      <c r="AR7" s="11">
        <v>0</v>
      </c>
      <c r="AS7" s="11">
        <v>2.9999999999999997E-4</v>
      </c>
    </row>
    <row r="8" spans="1:45" s="1" customFormat="1" x14ac:dyDescent="0.2">
      <c r="A8" s="13" t="d">
        <v>2019-07-20T06:00:00.000</v>
      </c>
      <c r="B8" s="11" t="s">
        <v>15</v>
      </c>
      <c r="C8" s="14">
        <v>0.89473684210526305</v>
      </c>
      <c r="D8" s="14">
        <v>0.77777777777777701</v>
      </c>
      <c r="E8" s="14">
        <v>0.75</v>
      </c>
      <c r="F8" s="11" t="s">
        <v>16</v>
      </c>
      <c r="G8" s="14">
        <v>1.26315789473684</v>
      </c>
      <c r="H8" s="14">
        <v>1.55555555555555</v>
      </c>
      <c r="I8" s="14">
        <v>0.75</v>
      </c>
      <c r="J8" s="15">
        <v>2.62</v>
      </c>
      <c r="K8" s="22">
        <v>3.14</v>
      </c>
      <c r="L8" s="22">
        <v>2.7</v>
      </c>
      <c r="M8" s="12">
        <v>38</v>
      </c>
      <c r="N8" s="11">
        <v>35</v>
      </c>
      <c r="O8" s="11">
        <v>27</v>
      </c>
      <c r="P8" s="11">
        <v>23</v>
      </c>
      <c r="Q8" s="12">
        <v>49</v>
      </c>
      <c r="R8" s="11">
        <v>28</v>
      </c>
      <c r="S8" s="18">
        <f>3/8</f>
        <v>0.375</v>
      </c>
      <c r="T8" s="16">
        <v>0.25</v>
      </c>
      <c r="U8" s="18">
        <f>3/8</f>
        <v>0.375</v>
      </c>
      <c r="V8" s="11">
        <v>0.231177523732185</v>
      </c>
      <c r="W8" s="12">
        <v>0.57476317882537797</v>
      </c>
      <c r="X8" s="11">
        <v>0.194059267640113</v>
      </c>
      <c r="Y8" s="12">
        <v>0.93128287792205799</v>
      </c>
      <c r="Z8" s="11">
        <v>6.2887109816074302E-2</v>
      </c>
      <c r="AA8" s="11">
        <v>5.8300257660448499E-3</v>
      </c>
      <c r="AB8" s="11">
        <v>0.19264541566371901</v>
      </c>
      <c r="AC8" s="11">
        <v>0.34909787774085999</v>
      </c>
      <c r="AD8" s="12">
        <v>0.45825675129890397</v>
      </c>
      <c r="AE8" s="11">
        <v>8.28875452280044E-2</v>
      </c>
      <c r="AF8" s="11">
        <v>0.22508135437965299</v>
      </c>
      <c r="AG8" s="12">
        <v>0.69203108549117998</v>
      </c>
      <c r="AH8" s="12">
        <v>0.94630000000000003</v>
      </c>
      <c r="AI8" s="11">
        <v>2.7699999999999999E-2</v>
      </c>
      <c r="AJ8" s="11">
        <v>2.5899999999999999E-2</v>
      </c>
      <c r="AK8" s="12">
        <v>0.58030000000000004</v>
      </c>
      <c r="AL8" s="11">
        <v>0.41820000000000002</v>
      </c>
      <c r="AM8" s="11">
        <v>1.5E-3</v>
      </c>
      <c r="AN8" s="11">
        <v>1.2200000000000001E-2</v>
      </c>
      <c r="AO8" s="12">
        <v>0.96579999999999999</v>
      </c>
      <c r="AP8" s="11">
        <v>2.1999999999999999E-2</v>
      </c>
      <c r="AQ8" s="11">
        <v>0</v>
      </c>
      <c r="AR8" s="11">
        <v>3.8999999999999998E-3</v>
      </c>
      <c r="AS8" s="12">
        <v>0.99609999999999999</v>
      </c>
    </row>
    <row r="9" spans="1:45" s="1" customFormat="1" x14ac:dyDescent="0.2">
      <c r="A9" s="13" t="d">
        <v>2019-07-20T06:00:00.000</v>
      </c>
      <c r="B9" s="11" t="s">
        <v>17</v>
      </c>
      <c r="C9" s="14">
        <v>1.1578947368421</v>
      </c>
      <c r="D9" s="14">
        <v>1.5</v>
      </c>
      <c r="E9" s="14">
        <v>1.5</v>
      </c>
      <c r="F9" s="11" t="s">
        <v>18</v>
      </c>
      <c r="G9" s="14">
        <v>2.0526315789473601</v>
      </c>
      <c r="H9" s="14">
        <v>1.28571428571428</v>
      </c>
      <c r="I9" s="14">
        <v>1.5</v>
      </c>
      <c r="J9" s="22">
        <v>2.92</v>
      </c>
      <c r="K9" s="15">
        <v>3.36</v>
      </c>
      <c r="L9" s="15">
        <v>2.33</v>
      </c>
      <c r="M9" s="12">
        <v>55</v>
      </c>
      <c r="N9" s="11">
        <v>23</v>
      </c>
      <c r="O9" s="11">
        <v>22</v>
      </c>
      <c r="P9" s="11">
        <v>27</v>
      </c>
      <c r="Q9" s="11">
        <v>28</v>
      </c>
      <c r="R9" s="12">
        <v>45</v>
      </c>
      <c r="S9" s="18">
        <f>5/8</f>
        <v>0.625</v>
      </c>
      <c r="T9" s="16">
        <f>3/8</f>
        <v>0.375</v>
      </c>
      <c r="U9" s="16">
        <v>0</v>
      </c>
      <c r="V9" s="12">
        <v>0.49882996082305903</v>
      </c>
      <c r="W9" s="11">
        <v>0.36747395992278997</v>
      </c>
      <c r="X9" s="11">
        <v>0.133696109056472</v>
      </c>
      <c r="Y9" s="11">
        <v>0.102455176413059</v>
      </c>
      <c r="Z9" s="12">
        <v>0.58036375045776301</v>
      </c>
      <c r="AA9" s="11">
        <v>0.31718105077743503</v>
      </c>
      <c r="AB9" s="12">
        <v>0.90622389316558805</v>
      </c>
      <c r="AC9" s="11">
        <v>7.8516118228435502E-2</v>
      </c>
      <c r="AD9" s="11">
        <v>1.52600035071372E-2</v>
      </c>
      <c r="AE9" s="12">
        <v>0.82390218973159701</v>
      </c>
      <c r="AF9" s="11">
        <v>0.151985183358192</v>
      </c>
      <c r="AG9" s="11">
        <v>2.41126250475645E-2</v>
      </c>
      <c r="AH9" s="11">
        <v>0.1399</v>
      </c>
      <c r="AI9" s="11">
        <v>8.2100000000000006E-2</v>
      </c>
      <c r="AJ9" s="12">
        <v>0.77810000000000001</v>
      </c>
      <c r="AK9" s="11">
        <v>5.3E-3</v>
      </c>
      <c r="AL9" s="12">
        <v>0.52700000000000002</v>
      </c>
      <c r="AM9" s="11">
        <v>0.46779999999999999</v>
      </c>
      <c r="AN9" s="11">
        <v>0</v>
      </c>
      <c r="AO9" s="12">
        <v>0.99980000000000002</v>
      </c>
      <c r="AP9" s="11">
        <v>2.0000000000000001E-4</v>
      </c>
      <c r="AQ9" s="12">
        <v>0.97540000000000004</v>
      </c>
      <c r="AR9" s="11">
        <v>4.0000000000000002E-4</v>
      </c>
      <c r="AS9" s="11">
        <v>2.4299999999999999E-2</v>
      </c>
    </row>
    <row r="10" spans="1:45" s="1" customFormat="1" x14ac:dyDescent="0.2">
      <c r="A10" s="13" t="d">
        <v>2019-07-27T06:00:00.000</v>
      </c>
      <c r="B10" s="11" t="s">
        <v>19</v>
      </c>
      <c r="C10" s="14">
        <v>1.84210526315789</v>
      </c>
      <c r="D10" s="14">
        <v>1.3</v>
      </c>
      <c r="E10" s="14">
        <v>1.75</v>
      </c>
      <c r="F10" s="11" t="s">
        <v>20</v>
      </c>
      <c r="G10" s="14">
        <v>1.6842105263157801</v>
      </c>
      <c r="H10" s="14">
        <v>1.6666666666666601</v>
      </c>
      <c r="I10" s="14">
        <v>1.75</v>
      </c>
      <c r="J10" s="15" t="s">
        <v>21</v>
      </c>
      <c r="K10" s="15" t="s">
        <v>21</v>
      </c>
      <c r="L10" s="15" t="s">
        <v>21</v>
      </c>
      <c r="M10" s="11">
        <v>25</v>
      </c>
      <c r="N10" s="11">
        <v>29</v>
      </c>
      <c r="O10" s="12">
        <v>46</v>
      </c>
      <c r="P10" s="12">
        <v>35</v>
      </c>
      <c r="Q10" s="11">
        <v>32</v>
      </c>
      <c r="R10" s="11">
        <v>33</v>
      </c>
      <c r="S10" s="18">
        <f>7/8</f>
        <v>0.875</v>
      </c>
      <c r="T10" s="16">
        <f>1/8</f>
        <v>0.125</v>
      </c>
      <c r="U10" s="16">
        <v>0</v>
      </c>
      <c r="V10" s="12">
        <v>0.67133665084838801</v>
      </c>
      <c r="W10" s="11">
        <v>0.25105255842208801</v>
      </c>
      <c r="X10" s="11">
        <v>7.7610783278942094E-2</v>
      </c>
      <c r="Y10" s="12">
        <v>0.99775582551956099</v>
      </c>
      <c r="Z10" s="11">
        <v>2.1082812454551402E-3</v>
      </c>
      <c r="AA10" s="11">
        <v>1.3594928896054601E-4</v>
      </c>
      <c r="AB10" s="12">
        <v>0.96405231952667203</v>
      </c>
      <c r="AC10" s="11">
        <v>3.1360346823930699E-2</v>
      </c>
      <c r="AD10" s="11">
        <v>4.5873229391872796E-3</v>
      </c>
      <c r="AE10" s="12">
        <v>0.87806153297424305</v>
      </c>
      <c r="AF10" s="11">
        <v>0.108080066740512</v>
      </c>
      <c r="AG10" s="11">
        <v>1.38584328815341E-2</v>
      </c>
      <c r="AH10" s="12">
        <v>0.97499999999999998</v>
      </c>
      <c r="AI10" s="11">
        <v>1.6899999999999998E-2</v>
      </c>
      <c r="AJ10" s="11">
        <v>8.2000000000000007E-3</v>
      </c>
      <c r="AK10" s="12">
        <v>0.96530000000000005</v>
      </c>
      <c r="AL10" s="11">
        <v>1E-4</v>
      </c>
      <c r="AM10" s="11">
        <v>3.4599999999999999E-2</v>
      </c>
      <c r="AN10" s="12">
        <v>0.72699999999999998</v>
      </c>
      <c r="AO10" s="11">
        <v>1E-4</v>
      </c>
      <c r="AP10" s="11">
        <v>0.27289999999999998</v>
      </c>
      <c r="AQ10" s="11">
        <v>0</v>
      </c>
      <c r="AR10" s="12">
        <v>1</v>
      </c>
      <c r="AS10" s="11">
        <v>0</v>
      </c>
    </row>
    <row r="11" spans="1:45" ht="17" thickBot="1" x14ac:dyDescent="0.25"/>
    <row r="12" spans="1:45" s="1" customFormat="1" ht="17" thickBot="1" x14ac:dyDescent="0.25">
      <c r="D12" s="35" t="s">
        <v>1</v>
      </c>
      <c r="E12" s="36" t="s">
        <v>2</v>
      </c>
      <c r="F12" s="36" t="s">
        <v>40</v>
      </c>
      <c r="G12" s="36" t="s">
        <v>43</v>
      </c>
      <c r="H12" s="36" t="s">
        <v>44</v>
      </c>
      <c r="I12" s="36"/>
      <c r="J12" s="37"/>
    </row>
    <row r="13" spans="1:45" x14ac:dyDescent="0.2">
      <c r="D13" s="30" t="s">
        <v>9</v>
      </c>
      <c r="E13" s="30" t="s">
        <v>10</v>
      </c>
      <c r="F13" s="31" t="s">
        <v>41</v>
      </c>
      <c r="G13" s="32">
        <v>1.87</v>
      </c>
      <c r="H13" s="33">
        <v>0.04</v>
      </c>
      <c r="I13" s="34">
        <f>G13*H13-H13</f>
        <v>3.4800000000000005E-2</v>
      </c>
      <c r="J13" s="34">
        <f>H13+I13</f>
        <v>7.4800000000000005E-2</v>
      </c>
    </row>
    <row r="14" spans="1:45" x14ac:dyDescent="0.2">
      <c r="D14" s="11" t="s">
        <v>11</v>
      </c>
      <c r="E14" s="11" t="s">
        <v>12</v>
      </c>
      <c r="F14" s="19" t="s">
        <v>42</v>
      </c>
      <c r="G14" s="24">
        <v>1.69</v>
      </c>
      <c r="H14" s="25">
        <v>0.04</v>
      </c>
      <c r="I14" s="26">
        <f t="shared" ref="I14:I17" si="0">G14*H14-H14</f>
        <v>2.7599999999999993E-2</v>
      </c>
      <c r="J14" s="26">
        <f t="shared" ref="J14:J17" si="1">H14+I14</f>
        <v>6.7599999999999993E-2</v>
      </c>
    </row>
    <row r="15" spans="1:45" x14ac:dyDescent="0.2">
      <c r="D15" s="11" t="s">
        <v>13</v>
      </c>
      <c r="E15" s="11" t="s">
        <v>14</v>
      </c>
      <c r="F15" s="19" t="s">
        <v>42</v>
      </c>
      <c r="G15" s="24">
        <v>1.77</v>
      </c>
      <c r="H15" s="25">
        <v>0.04</v>
      </c>
      <c r="I15" s="26">
        <f t="shared" si="0"/>
        <v>3.0800000000000001E-2</v>
      </c>
      <c r="J15" s="26">
        <f t="shared" si="1"/>
        <v>7.0800000000000002E-2</v>
      </c>
    </row>
    <row r="16" spans="1:45" x14ac:dyDescent="0.2">
      <c r="D16" s="11" t="s">
        <v>17</v>
      </c>
      <c r="E16" s="11" t="s">
        <v>18</v>
      </c>
      <c r="F16" s="19" t="s">
        <v>42</v>
      </c>
      <c r="G16" s="24">
        <v>2.95</v>
      </c>
      <c r="H16" s="25">
        <v>0.02</v>
      </c>
      <c r="I16" s="26">
        <f t="shared" si="0"/>
        <v>3.9000000000000007E-2</v>
      </c>
      <c r="J16" s="26">
        <f t="shared" si="1"/>
        <v>5.9000000000000011E-2</v>
      </c>
    </row>
    <row r="17" spans="4:10" x14ac:dyDescent="0.2">
      <c r="D17" s="11" t="s">
        <v>7</v>
      </c>
      <c r="E17" s="19" t="s">
        <v>8</v>
      </c>
      <c r="F17" s="19" t="s">
        <v>41</v>
      </c>
      <c r="G17" s="24">
        <v>3.5</v>
      </c>
      <c r="H17" s="25">
        <v>0.02</v>
      </c>
      <c r="I17" s="26">
        <f t="shared" si="0"/>
        <v>0.05</v>
      </c>
      <c r="J17" s="26">
        <f t="shared" si="1"/>
        <v>7.0000000000000007E-2</v>
      </c>
    </row>
    <row r="18" spans="4:10" ht="17" thickBot="1" x14ac:dyDescent="0.25">
      <c r="H18" s="27">
        <f>SUM(H13:H17)</f>
        <v>0.15999999999999998</v>
      </c>
      <c r="I18" s="28"/>
      <c r="J18" s="29">
        <f>SUM(J13:J17)</f>
        <v>0.3422</v>
      </c>
    </row>
    <row r="19" spans="4:10" ht="17" thickTop="1" x14ac:dyDescent="0.2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JP1_Round20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Haas</cp:lastModifiedBy>
  <dcterms:created xsi:type="dcterms:W3CDTF">2019-07-17T18:31:09Z</dcterms:created>
  <dcterms:modified xsi:type="dcterms:W3CDTF">2019-07-21T02:48:50Z</dcterms:modified>
</cp:coreProperties>
</file>