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E3B27180-C18C-489B-B770-35B3ADDDF9A0}" xr6:coauthVersionLast="46" xr6:coauthVersionMax="46" xr10:uidLastSave="{00000000-0000-0000-0000-000000000000}"/>
  <bookViews>
    <workbookView xWindow="-24120" yWindow="1410" windowWidth="24240" windowHeight="13140"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0" i="1" l="1"/>
  <c r="X32" i="1"/>
  <c r="X21" i="1"/>
  <c r="X9" i="1"/>
  <c r="P30" i="4"/>
  <c r="Q30" i="4"/>
  <c r="R30" i="4"/>
  <c r="S30" i="4"/>
  <c r="T30" i="4"/>
  <c r="U30" i="4"/>
  <c r="V30" i="4"/>
  <c r="W30" i="4"/>
  <c r="X30" i="1" s="1"/>
  <c r="Q29" i="4"/>
  <c r="R29" i="4"/>
  <c r="S29" i="4"/>
  <c r="T29" i="4"/>
  <c r="U29" i="4"/>
  <c r="V29" i="4"/>
  <c r="W29" i="4"/>
  <c r="X29" i="1" s="1"/>
  <c r="P29" i="4"/>
  <c r="Q14" i="4"/>
  <c r="R14" i="1" s="1"/>
  <c r="R14" i="4"/>
  <c r="S14" i="1" s="1"/>
  <c r="S14" i="4"/>
  <c r="T14" i="1" s="1"/>
  <c r="T14" i="4"/>
  <c r="U14" i="4"/>
  <c r="V14" i="1" s="1"/>
  <c r="V14" i="4"/>
  <c r="W14" i="1" s="1"/>
  <c r="U14" i="1"/>
  <c r="W10" i="4"/>
  <c r="X10" i="1" s="1"/>
  <c r="W11" i="4"/>
  <c r="X11" i="1" s="1"/>
  <c r="W12" i="4"/>
  <c r="X12" i="1" s="1"/>
  <c r="W13" i="4"/>
  <c r="X13" i="1" s="1"/>
  <c r="W14" i="4"/>
  <c r="X14" i="1" s="1"/>
  <c r="W15" i="4"/>
  <c r="X15" i="1" s="1"/>
  <c r="W16" i="4"/>
  <c r="X16" i="1" s="1"/>
  <c r="W17" i="4"/>
  <c r="X17" i="1" s="1"/>
  <c r="W18" i="4"/>
  <c r="X18" i="1" s="1"/>
  <c r="W19" i="4"/>
  <c r="X19" i="1" s="1"/>
  <c r="W20" i="4"/>
  <c r="X20" i="1" s="1"/>
  <c r="W22" i="4"/>
  <c r="X22" i="1" s="1"/>
  <c r="W23" i="4"/>
  <c r="X23" i="1" s="1"/>
  <c r="W24" i="4"/>
  <c r="X24" i="1" s="1"/>
  <c r="W25" i="4"/>
  <c r="X25" i="1" s="1"/>
  <c r="W26" i="4"/>
  <c r="X26" i="1" s="1"/>
  <c r="W27" i="4"/>
  <c r="X27" i="1" s="1"/>
  <c r="W28" i="4"/>
  <c r="X28" i="1" s="1"/>
  <c r="W31" i="4"/>
  <c r="X31" i="1" s="1"/>
  <c r="W33" i="4"/>
  <c r="X33" i="1" s="1"/>
  <c r="W34" i="4"/>
  <c r="X34" i="1" s="1"/>
  <c r="W35" i="4"/>
  <c r="X35" i="1" s="1"/>
  <c r="W36" i="4"/>
  <c r="X36" i="1" s="1"/>
  <c r="W37" i="4"/>
  <c r="X37" i="1" s="1"/>
  <c r="W38" i="4"/>
  <c r="X38" i="1" s="1"/>
  <c r="W39" i="4"/>
  <c r="X39" i="1" s="1"/>
  <c r="W40" i="4"/>
  <c r="X40" i="1" s="1"/>
  <c r="W41" i="4"/>
  <c r="X41" i="1" s="1"/>
  <c r="W42" i="4"/>
  <c r="X42" i="1" s="1"/>
  <c r="W43" i="4"/>
  <c r="X43" i="1" s="1"/>
  <c r="W44" i="4"/>
  <c r="X44" i="1" s="1"/>
  <c r="P14" i="4"/>
  <c r="Q14" i="1" s="1"/>
  <c r="B9" i="4"/>
  <c r="V10" i="4" l="1"/>
  <c r="W10" i="1" s="1"/>
  <c r="V11" i="4"/>
  <c r="W11" i="1" s="1"/>
  <c r="V12" i="4"/>
  <c r="W12" i="1" s="1"/>
  <c r="V13" i="4"/>
  <c r="V15" i="4"/>
  <c r="V16" i="4"/>
  <c r="V17" i="4"/>
  <c r="V18" i="4"/>
  <c r="V19" i="4"/>
  <c r="W19" i="1" s="1"/>
  <c r="V20" i="4"/>
  <c r="W20" i="1" s="1"/>
  <c r="V21" i="4"/>
  <c r="W21" i="1" s="1"/>
  <c r="V22" i="4"/>
  <c r="V23" i="4"/>
  <c r="W23" i="1" s="1"/>
  <c r="V24" i="4"/>
  <c r="W24" i="1" s="1"/>
  <c r="V25" i="4"/>
  <c r="W25" i="1" s="1"/>
  <c r="V26" i="4"/>
  <c r="W26" i="1" s="1"/>
  <c r="V27" i="4"/>
  <c r="W27" i="1" s="1"/>
  <c r="V28" i="4"/>
  <c r="W28" i="1" s="1"/>
  <c r="W29" i="1"/>
  <c r="V31" i="4"/>
  <c r="V32" i="4"/>
  <c r="V33" i="4"/>
  <c r="W33" i="1" s="1"/>
  <c r="V34" i="4"/>
  <c r="W34" i="1" s="1"/>
  <c r="V35" i="4"/>
  <c r="W35" i="1" s="1"/>
  <c r="V36" i="4"/>
  <c r="W36" i="1" s="1"/>
  <c r="V37" i="4"/>
  <c r="W37" i="1" s="1"/>
  <c r="V38" i="4"/>
  <c r="W38" i="1" s="1"/>
  <c r="V39" i="4"/>
  <c r="W39" i="1" s="1"/>
  <c r="V40" i="4"/>
  <c r="W40" i="1" s="1"/>
  <c r="V41" i="4"/>
  <c r="W41" i="1" s="1"/>
  <c r="V42" i="4"/>
  <c r="W42" i="1" s="1"/>
  <c r="V43" i="4"/>
  <c r="W43" i="1" s="1"/>
  <c r="V44" i="4"/>
  <c r="W44" i="1" s="1"/>
  <c r="V9" i="4"/>
  <c r="W9" i="1" s="1"/>
  <c r="W13" i="1"/>
  <c r="W15" i="1"/>
  <c r="W16" i="1"/>
  <c r="W17" i="1"/>
  <c r="W18" i="1"/>
  <c r="W22" i="1"/>
  <c r="W30" i="1"/>
  <c r="W31" i="1"/>
  <c r="W32" i="1"/>
  <c r="U10" i="4" l="1"/>
  <c r="V10" i="1" s="1"/>
  <c r="U11" i="4"/>
  <c r="V11" i="1" s="1"/>
  <c r="U12" i="4"/>
  <c r="V12" i="1" s="1"/>
  <c r="U13" i="4"/>
  <c r="V13" i="1" s="1"/>
  <c r="U15" i="4"/>
  <c r="V15" i="1" s="1"/>
  <c r="U16" i="4"/>
  <c r="V16" i="1" s="1"/>
  <c r="U17" i="4"/>
  <c r="V17" i="1" s="1"/>
  <c r="U18" i="4"/>
  <c r="V18" i="1" s="1"/>
  <c r="U19" i="4"/>
  <c r="V19" i="1" s="1"/>
  <c r="U20" i="4"/>
  <c r="V20" i="1" s="1"/>
  <c r="U21" i="4"/>
  <c r="V21" i="1" s="1"/>
  <c r="U22" i="4"/>
  <c r="V22" i="1" s="1"/>
  <c r="U23" i="4"/>
  <c r="V23" i="1" s="1"/>
  <c r="U24" i="4"/>
  <c r="V24" i="1" s="1"/>
  <c r="U25" i="4"/>
  <c r="V25" i="1" s="1"/>
  <c r="U26" i="4"/>
  <c r="V26" i="1" s="1"/>
  <c r="U27" i="4"/>
  <c r="V27" i="1" s="1"/>
  <c r="U28" i="4"/>
  <c r="V28" i="1" s="1"/>
  <c r="V29" i="1"/>
  <c r="V30" i="1"/>
  <c r="U31" i="4"/>
  <c r="V31" i="1" s="1"/>
  <c r="U32" i="4"/>
  <c r="V32" i="1" s="1"/>
  <c r="U33" i="4"/>
  <c r="V33" i="1" s="1"/>
  <c r="U34" i="4"/>
  <c r="V34" i="1" s="1"/>
  <c r="U35" i="4"/>
  <c r="V35" i="1" s="1"/>
  <c r="U36" i="4"/>
  <c r="V36" i="1" s="1"/>
  <c r="U37" i="4"/>
  <c r="V37" i="1" s="1"/>
  <c r="U38" i="4"/>
  <c r="V38" i="1" s="1"/>
  <c r="U39" i="4"/>
  <c r="V39" i="1" s="1"/>
  <c r="U40" i="4"/>
  <c r="V40" i="1" s="1"/>
  <c r="U41" i="4"/>
  <c r="V41" i="1" s="1"/>
  <c r="U42" i="4"/>
  <c r="V42" i="1" s="1"/>
  <c r="U43" i="4"/>
  <c r="V43" i="1" s="1"/>
  <c r="U44" i="4"/>
  <c r="V44" i="1" s="1"/>
  <c r="U9" i="4"/>
  <c r="V9" i="1" s="1"/>
  <c r="S44" i="4" l="1"/>
  <c r="T44" i="1" s="1"/>
  <c r="T44" i="4"/>
  <c r="U44" i="1" s="1"/>
  <c r="S43" i="4"/>
  <c r="T43" i="1" s="1"/>
  <c r="T43" i="4"/>
  <c r="U43" i="1" s="1"/>
  <c r="S42" i="4"/>
  <c r="T42" i="1" s="1"/>
  <c r="T42" i="4"/>
  <c r="U42" i="1" s="1"/>
  <c r="S41" i="4"/>
  <c r="T41" i="1" s="1"/>
  <c r="T41" i="4"/>
  <c r="U41" i="1" s="1"/>
  <c r="S40" i="4"/>
  <c r="T40" i="1" s="1"/>
  <c r="T40" i="4"/>
  <c r="U40" i="1" s="1"/>
  <c r="S39" i="4"/>
  <c r="T39" i="1" s="1"/>
  <c r="T39" i="4"/>
  <c r="U39" i="1" s="1"/>
  <c r="S38" i="4"/>
  <c r="T38" i="1" s="1"/>
  <c r="T38" i="4"/>
  <c r="U38" i="1" s="1"/>
  <c r="S37" i="4"/>
  <c r="T37" i="1" s="1"/>
  <c r="T37" i="4"/>
  <c r="U37" i="1" s="1"/>
  <c r="S36" i="4"/>
  <c r="T36" i="1" s="1"/>
  <c r="T36" i="4"/>
  <c r="U36" i="1" s="1"/>
  <c r="S35" i="4"/>
  <c r="T35" i="1" s="1"/>
  <c r="T35" i="4"/>
  <c r="U35" i="1" s="1"/>
  <c r="S34" i="4"/>
  <c r="T34" i="1" s="1"/>
  <c r="T34" i="4"/>
  <c r="U34" i="1" s="1"/>
  <c r="S33" i="4"/>
  <c r="T33" i="1" s="1"/>
  <c r="T33" i="4"/>
  <c r="U33" i="1" s="1"/>
  <c r="S32" i="4"/>
  <c r="T32" i="1" s="1"/>
  <c r="T32" i="4"/>
  <c r="U32" i="1" s="1"/>
  <c r="S31" i="4"/>
  <c r="T31" i="1" s="1"/>
  <c r="T31" i="4"/>
  <c r="U31" i="1" s="1"/>
  <c r="T30" i="1"/>
  <c r="U30" i="1"/>
  <c r="S30" i="1"/>
  <c r="R30" i="1"/>
  <c r="Q30" i="1"/>
  <c r="O30" i="4"/>
  <c r="P30" i="1" s="1"/>
  <c r="N30" i="4"/>
  <c r="O30" i="1" s="1"/>
  <c r="M30" i="4"/>
  <c r="N30" i="1" s="1"/>
  <c r="L30" i="4"/>
  <c r="M30" i="1" s="1"/>
  <c r="K30" i="4"/>
  <c r="L30" i="1" s="1"/>
  <c r="J30" i="4"/>
  <c r="K30" i="1" s="1"/>
  <c r="I30" i="4"/>
  <c r="J30" i="1" s="1"/>
  <c r="H30" i="4"/>
  <c r="I30" i="1" s="1"/>
  <c r="G30" i="4"/>
  <c r="H30" i="1" s="1"/>
  <c r="T29" i="1"/>
  <c r="U29" i="1"/>
  <c r="S28" i="4"/>
  <c r="T28" i="1" s="1"/>
  <c r="T28" i="4"/>
  <c r="U28" i="1" s="1"/>
  <c r="S27" i="4"/>
  <c r="T27" i="1" s="1"/>
  <c r="T27" i="4"/>
  <c r="U27" i="1" s="1"/>
  <c r="S26" i="4"/>
  <c r="T26" i="1" s="1"/>
  <c r="T26" i="4"/>
  <c r="U26" i="1" s="1"/>
  <c r="S25" i="4"/>
  <c r="T25" i="1" s="1"/>
  <c r="T25" i="4"/>
  <c r="U25" i="1" s="1"/>
  <c r="S24" i="4"/>
  <c r="T24" i="1" s="1"/>
  <c r="T24" i="4"/>
  <c r="U24" i="1" s="1"/>
  <c r="S23" i="4"/>
  <c r="T23" i="1" s="1"/>
  <c r="T23" i="4"/>
  <c r="U23" i="1" s="1"/>
  <c r="S22" i="4"/>
  <c r="T22" i="1" s="1"/>
  <c r="T22" i="4"/>
  <c r="U22" i="1" s="1"/>
  <c r="S21" i="4"/>
  <c r="T21" i="1" s="1"/>
  <c r="T21" i="4"/>
  <c r="U21" i="1" s="1"/>
  <c r="S20" i="4"/>
  <c r="T20" i="1" s="1"/>
  <c r="T20" i="4"/>
  <c r="U20" i="1" s="1"/>
  <c r="S19" i="4"/>
  <c r="T19" i="1" s="1"/>
  <c r="T19" i="4"/>
  <c r="U19" i="1" s="1"/>
  <c r="S18" i="4"/>
  <c r="T18" i="1" s="1"/>
  <c r="T18" i="4"/>
  <c r="U18" i="1" s="1"/>
  <c r="S17" i="4"/>
  <c r="T17" i="1" s="1"/>
  <c r="T17" i="4"/>
  <c r="U17" i="1" s="1"/>
  <c r="S16" i="4"/>
  <c r="T16" i="1" s="1"/>
  <c r="T16" i="4"/>
  <c r="U16" i="1" s="1"/>
  <c r="S15" i="4"/>
  <c r="T15" i="1" s="1"/>
  <c r="T15" i="4"/>
  <c r="U15" i="1" s="1"/>
  <c r="S13" i="4"/>
  <c r="T13" i="1" s="1"/>
  <c r="T13" i="4"/>
  <c r="U13" i="1" s="1"/>
  <c r="S12" i="4"/>
  <c r="T12" i="1" s="1"/>
  <c r="T12" i="4"/>
  <c r="U12" i="1" s="1"/>
  <c r="S11" i="4"/>
  <c r="T11" i="1" s="1"/>
  <c r="T11" i="4"/>
  <c r="U11" i="1" s="1"/>
  <c r="S10" i="4"/>
  <c r="T10" i="1" s="1"/>
  <c r="T10" i="4"/>
  <c r="U10" i="1" s="1"/>
  <c r="S9" i="4"/>
  <c r="T9" i="1" s="1"/>
  <c r="T9" i="4"/>
  <c r="U9" i="1" s="1"/>
  <c r="K27" i="4"/>
  <c r="L27" i="1" s="1"/>
  <c r="I27" i="4"/>
  <c r="J27" i="1" s="1"/>
  <c r="G27" i="4"/>
  <c r="H27" i="1" s="1"/>
  <c r="R12" i="4"/>
  <c r="S12" i="1" s="1"/>
  <c r="M12" i="4"/>
  <c r="N12" i="1" s="1"/>
  <c r="F12" i="4"/>
  <c r="G12" i="1" s="1"/>
  <c r="J12" i="4"/>
  <c r="K12" i="1" s="1"/>
  <c r="I12" i="4"/>
  <c r="J12" i="1" s="1"/>
  <c r="B12" i="4"/>
  <c r="Q44" i="4"/>
  <c r="R44" i="1" s="1"/>
  <c r="R44" i="4"/>
  <c r="S44" i="1" s="1"/>
  <c r="Q43" i="4"/>
  <c r="R43" i="1" s="1"/>
  <c r="R43" i="4"/>
  <c r="S43" i="1" s="1"/>
  <c r="Q42" i="4"/>
  <c r="R42" i="1" s="1"/>
  <c r="R42" i="4"/>
  <c r="S42" i="1" s="1"/>
  <c r="Q41" i="4"/>
  <c r="R41" i="1" s="1"/>
  <c r="R41" i="4"/>
  <c r="S41" i="1" s="1"/>
  <c r="Q40" i="4"/>
  <c r="R40" i="1" s="1"/>
  <c r="R40" i="4"/>
  <c r="S40" i="1" s="1"/>
  <c r="Q39" i="4"/>
  <c r="R39" i="1" s="1"/>
  <c r="R39" i="4"/>
  <c r="S39" i="1" s="1"/>
  <c r="Q38" i="4"/>
  <c r="R38" i="1" s="1"/>
  <c r="R38" i="4"/>
  <c r="S38" i="1" s="1"/>
  <c r="Q37" i="4"/>
  <c r="R37" i="1" s="1"/>
  <c r="R37" i="4"/>
  <c r="S37" i="1" s="1"/>
  <c r="Q36" i="4"/>
  <c r="R36" i="1" s="1"/>
  <c r="R36" i="4"/>
  <c r="S36" i="1" s="1"/>
  <c r="Q35" i="4"/>
  <c r="R35" i="1" s="1"/>
  <c r="R35" i="4"/>
  <c r="S35" i="1" s="1"/>
  <c r="Q34" i="4"/>
  <c r="R34" i="1" s="1"/>
  <c r="R34" i="4"/>
  <c r="S34" i="1" s="1"/>
  <c r="Q33" i="4"/>
  <c r="R33" i="1" s="1"/>
  <c r="R33" i="4"/>
  <c r="S33" i="1" s="1"/>
  <c r="Q32" i="4"/>
  <c r="R32" i="1" s="1"/>
  <c r="R32" i="4"/>
  <c r="S32" i="1" s="1"/>
  <c r="Q31" i="4"/>
  <c r="R31" i="1" s="1"/>
  <c r="R31" i="4"/>
  <c r="S31" i="1" s="1"/>
  <c r="H29" i="4"/>
  <c r="I29" i="1" s="1"/>
  <c r="I29" i="4"/>
  <c r="J29" i="1" s="1"/>
  <c r="J29" i="4"/>
  <c r="K29" i="1" s="1"/>
  <c r="K29" i="4"/>
  <c r="L29" i="1" s="1"/>
  <c r="L29" i="4"/>
  <c r="M29" i="1" s="1"/>
  <c r="M29" i="4"/>
  <c r="N29" i="1" s="1"/>
  <c r="N29" i="4"/>
  <c r="O29" i="1" s="1"/>
  <c r="O29" i="4"/>
  <c r="P29" i="1" s="1"/>
  <c r="Q29" i="1"/>
  <c r="R29" i="1"/>
  <c r="S29" i="1"/>
  <c r="G29" i="4"/>
  <c r="Q28" i="4"/>
  <c r="R28" i="1" s="1"/>
  <c r="R28" i="4"/>
  <c r="S28" i="1" s="1"/>
  <c r="Q27" i="4"/>
  <c r="R27" i="1" s="1"/>
  <c r="R27" i="4"/>
  <c r="S27" i="1" s="1"/>
  <c r="Q26" i="4"/>
  <c r="R26" i="1" s="1"/>
  <c r="R26" i="4"/>
  <c r="S26" i="1" s="1"/>
  <c r="Q25" i="4"/>
  <c r="R25" i="1" s="1"/>
  <c r="R25" i="4"/>
  <c r="S25" i="1" s="1"/>
  <c r="Q24" i="4"/>
  <c r="R24" i="1" s="1"/>
  <c r="R24" i="4"/>
  <c r="S24" i="1" s="1"/>
  <c r="Q23" i="4"/>
  <c r="R23" i="1" s="1"/>
  <c r="R23" i="4"/>
  <c r="S23" i="1" s="1"/>
  <c r="Q22" i="4"/>
  <c r="R22" i="1" s="1"/>
  <c r="R22" i="4"/>
  <c r="S22" i="1" s="1"/>
  <c r="Q21" i="4"/>
  <c r="R21" i="1" s="1"/>
  <c r="R21" i="4"/>
  <c r="S21" i="1" s="1"/>
  <c r="Q20" i="4"/>
  <c r="R20" i="1" s="1"/>
  <c r="R20" i="4"/>
  <c r="S20" i="1" s="1"/>
  <c r="Q19" i="4"/>
  <c r="R19" i="1" s="1"/>
  <c r="R19" i="4"/>
  <c r="S19" i="1" s="1"/>
  <c r="Q18" i="4"/>
  <c r="R18" i="1" s="1"/>
  <c r="R18" i="4"/>
  <c r="S18" i="1" s="1"/>
  <c r="Q17" i="4"/>
  <c r="R17" i="1" s="1"/>
  <c r="R17" i="4"/>
  <c r="S17" i="1" s="1"/>
  <c r="Q16" i="4"/>
  <c r="R16" i="1" s="1"/>
  <c r="R16" i="4"/>
  <c r="S16" i="1" s="1"/>
  <c r="Q15" i="4"/>
  <c r="R15" i="1" s="1"/>
  <c r="R15" i="4"/>
  <c r="S15" i="1" s="1"/>
  <c r="Q13" i="4"/>
  <c r="R13" i="1" s="1"/>
  <c r="R13" i="4"/>
  <c r="S13" i="1" s="1"/>
  <c r="Q12" i="4"/>
  <c r="R12" i="1" s="1"/>
  <c r="Q11" i="4"/>
  <c r="R11" i="1" s="1"/>
  <c r="R11" i="4"/>
  <c r="S11" i="1" s="1"/>
  <c r="Q10" i="4"/>
  <c r="R10" i="1" s="1"/>
  <c r="R10" i="4"/>
  <c r="S10" i="1" s="1"/>
  <c r="Q9" i="4"/>
  <c r="R9" i="1" s="1"/>
  <c r="R9" i="4"/>
  <c r="S9" i="1" s="1"/>
  <c r="P44" i="4"/>
  <c r="Q44" i="1" s="1"/>
  <c r="P43" i="4"/>
  <c r="Q43" i="1" s="1"/>
  <c r="P42" i="4"/>
  <c r="Q42" i="1" s="1"/>
  <c r="P41" i="4"/>
  <c r="Q41" i="1" s="1"/>
  <c r="P40" i="4"/>
  <c r="Q40" i="1" s="1"/>
  <c r="P39" i="4"/>
  <c r="Q39" i="1" s="1"/>
  <c r="P38" i="4"/>
  <c r="Q38" i="1" s="1"/>
  <c r="P37" i="4"/>
  <c r="Q37" i="1" s="1"/>
  <c r="P36" i="4"/>
  <c r="Q36" i="1" s="1"/>
  <c r="P35" i="4"/>
  <c r="Q35" i="1" s="1"/>
  <c r="P34" i="4"/>
  <c r="Q34" i="1" s="1"/>
  <c r="P33" i="4"/>
  <c r="Q33" i="1" s="1"/>
  <c r="P32" i="4"/>
  <c r="Q32" i="1" s="1"/>
  <c r="P31" i="4"/>
  <c r="Q31" i="1" s="1"/>
  <c r="P28" i="4"/>
  <c r="Q28" i="1" s="1"/>
  <c r="P27" i="4"/>
  <c r="Q27" i="1" s="1"/>
  <c r="P26" i="4"/>
  <c r="Q26" i="1" s="1"/>
  <c r="P25" i="4"/>
  <c r="Q25" i="1" s="1"/>
  <c r="P24" i="4"/>
  <c r="Q24" i="1" s="1"/>
  <c r="P23" i="4"/>
  <c r="Q23" i="1" s="1"/>
  <c r="P22" i="4"/>
  <c r="Q22" i="1" s="1"/>
  <c r="P21" i="4"/>
  <c r="Q21" i="1" s="1"/>
  <c r="P20" i="4"/>
  <c r="Q20" i="1" s="1"/>
  <c r="P19" i="4"/>
  <c r="Q19" i="1" s="1"/>
  <c r="P18" i="4"/>
  <c r="Q18" i="1" s="1"/>
  <c r="P17" i="4"/>
  <c r="Q17" i="1" s="1"/>
  <c r="P16" i="4"/>
  <c r="Q16" i="1" s="1"/>
  <c r="P15" i="4"/>
  <c r="Q15" i="1" s="1"/>
  <c r="P13" i="4"/>
  <c r="Q13" i="1" s="1"/>
  <c r="P12" i="4"/>
  <c r="Q12" i="1" s="1"/>
  <c r="P11" i="4"/>
  <c r="Q11" i="1" s="1"/>
  <c r="P10" i="4"/>
  <c r="Q10" i="1" s="1"/>
  <c r="P9" i="4"/>
  <c r="Q9" i="1" s="1"/>
  <c r="N44" i="4"/>
  <c r="O44" i="1" s="1"/>
  <c r="O44" i="4"/>
  <c r="P44" i="1" s="1"/>
  <c r="N43" i="4"/>
  <c r="O43" i="1" s="1"/>
  <c r="O43" i="4"/>
  <c r="P43" i="1" s="1"/>
  <c r="N42" i="4"/>
  <c r="O42" i="1" s="1"/>
  <c r="O42" i="4"/>
  <c r="P42" i="1" s="1"/>
  <c r="N41" i="4"/>
  <c r="O41" i="1" s="1"/>
  <c r="O41" i="4"/>
  <c r="P41" i="1" s="1"/>
  <c r="N40" i="4"/>
  <c r="O40" i="1" s="1"/>
  <c r="O40" i="4"/>
  <c r="P40" i="1" s="1"/>
  <c r="N39" i="4"/>
  <c r="O39" i="1" s="1"/>
  <c r="O39" i="4"/>
  <c r="P39" i="1" s="1"/>
  <c r="N38" i="4"/>
  <c r="O38" i="1" s="1"/>
  <c r="O38" i="4"/>
  <c r="P38" i="1" s="1"/>
  <c r="N37" i="4"/>
  <c r="O37" i="1" s="1"/>
  <c r="O37" i="4"/>
  <c r="P37" i="1" s="1"/>
  <c r="N36" i="4"/>
  <c r="O36" i="1" s="1"/>
  <c r="O36" i="4"/>
  <c r="P36" i="1" s="1"/>
  <c r="N35" i="4"/>
  <c r="O35" i="1" s="1"/>
  <c r="O35" i="4"/>
  <c r="P35" i="1" s="1"/>
  <c r="N34" i="4"/>
  <c r="O34" i="1" s="1"/>
  <c r="O34" i="4"/>
  <c r="P34" i="1" s="1"/>
  <c r="N33" i="4"/>
  <c r="O33" i="1" s="1"/>
  <c r="O33" i="4"/>
  <c r="P33" i="1" s="1"/>
  <c r="N32" i="4"/>
  <c r="O32" i="1" s="1"/>
  <c r="O32" i="4"/>
  <c r="P32" i="1" s="1"/>
  <c r="N31" i="4"/>
  <c r="O31" i="1" s="1"/>
  <c r="O31" i="4"/>
  <c r="P31" i="1" s="1"/>
  <c r="N28" i="4"/>
  <c r="O28" i="1" s="1"/>
  <c r="O28" i="4"/>
  <c r="P28" i="1" s="1"/>
  <c r="N27" i="4"/>
  <c r="O27" i="1" s="1"/>
  <c r="O27" i="4"/>
  <c r="P27" i="1" s="1"/>
  <c r="N26" i="4"/>
  <c r="O26" i="1" s="1"/>
  <c r="O26" i="4"/>
  <c r="P26" i="1" s="1"/>
  <c r="N25" i="4"/>
  <c r="O25" i="1" s="1"/>
  <c r="O25" i="4"/>
  <c r="P25" i="1" s="1"/>
  <c r="N24" i="4"/>
  <c r="O24" i="1" s="1"/>
  <c r="O24" i="4"/>
  <c r="P24" i="1" s="1"/>
  <c r="N23" i="4"/>
  <c r="O23" i="1" s="1"/>
  <c r="O23" i="4"/>
  <c r="P23" i="1" s="1"/>
  <c r="N22" i="4"/>
  <c r="O22" i="1" s="1"/>
  <c r="O22" i="4"/>
  <c r="P22" i="1" s="1"/>
  <c r="N21" i="4"/>
  <c r="O21" i="1" s="1"/>
  <c r="O21" i="4"/>
  <c r="P21" i="1" s="1"/>
  <c r="N20" i="4"/>
  <c r="O20" i="1" s="1"/>
  <c r="O20" i="4"/>
  <c r="P20" i="1" s="1"/>
  <c r="N19" i="4"/>
  <c r="O19" i="1" s="1"/>
  <c r="O19" i="4"/>
  <c r="P19" i="1" s="1"/>
  <c r="N18" i="4"/>
  <c r="O18" i="1" s="1"/>
  <c r="O18" i="4"/>
  <c r="P18" i="1" s="1"/>
  <c r="N17" i="4"/>
  <c r="O17" i="1" s="1"/>
  <c r="O17" i="4"/>
  <c r="P17" i="1" s="1"/>
  <c r="N16" i="4"/>
  <c r="O16" i="1" s="1"/>
  <c r="O16" i="4"/>
  <c r="P16" i="1" s="1"/>
  <c r="N15" i="4"/>
  <c r="O15" i="1" s="1"/>
  <c r="O15" i="4"/>
  <c r="P15" i="1" s="1"/>
  <c r="N13" i="4"/>
  <c r="O13" i="1" s="1"/>
  <c r="O13" i="4"/>
  <c r="P13" i="1" s="1"/>
  <c r="N12" i="4"/>
  <c r="O12" i="1" s="1"/>
  <c r="O12" i="4"/>
  <c r="P12" i="1" s="1"/>
  <c r="N11" i="4"/>
  <c r="O11" i="1" s="1"/>
  <c r="O11" i="4"/>
  <c r="P11" i="1" s="1"/>
  <c r="N10" i="4"/>
  <c r="O10" i="1" s="1"/>
  <c r="O10" i="4"/>
  <c r="P10" i="1" s="1"/>
  <c r="N9" i="4"/>
  <c r="O9" i="1" s="1"/>
  <c r="O9" i="4"/>
  <c r="P9" i="1" s="1"/>
  <c r="G38" i="4"/>
  <c r="H38" i="1" s="1"/>
  <c r="E43" i="4"/>
  <c r="F43" i="1" s="1"/>
  <c r="B10" i="1"/>
  <c r="B11" i="1"/>
  <c r="B12" i="1"/>
  <c r="B13" i="1"/>
  <c r="B16" i="1"/>
  <c r="B20" i="1"/>
  <c r="B28" i="1"/>
  <c r="B35" i="1"/>
  <c r="B41" i="1"/>
  <c r="B43" i="1"/>
  <c r="B9" i="1"/>
  <c r="J18" i="4"/>
  <c r="K18" i="1" s="1"/>
  <c r="J19" i="4"/>
  <c r="K19" i="1" s="1"/>
  <c r="J20" i="4"/>
  <c r="K20" i="1" s="1"/>
  <c r="J21" i="4"/>
  <c r="K21" i="1" s="1"/>
  <c r="J22" i="4"/>
  <c r="K22" i="1" s="1"/>
  <c r="J23" i="4"/>
  <c r="K23" i="1" s="1"/>
  <c r="J24" i="4"/>
  <c r="K24" i="1" s="1"/>
  <c r="J25" i="4"/>
  <c r="K25" i="1" s="1"/>
  <c r="J26" i="4"/>
  <c r="K26" i="1" s="1"/>
  <c r="J27" i="4"/>
  <c r="K27" i="1" s="1"/>
  <c r="J28" i="4"/>
  <c r="K28" i="1" s="1"/>
  <c r="J31" i="4"/>
  <c r="K31" i="1" s="1"/>
  <c r="J32" i="4"/>
  <c r="K32" i="1" s="1"/>
  <c r="J33" i="4"/>
  <c r="K33" i="1" s="1"/>
  <c r="J34" i="4"/>
  <c r="K34" i="1" s="1"/>
  <c r="J35" i="4"/>
  <c r="K35" i="1" s="1"/>
  <c r="J36" i="4"/>
  <c r="K36" i="1" s="1"/>
  <c r="J37" i="4"/>
  <c r="K37" i="1" s="1"/>
  <c r="J38" i="4"/>
  <c r="K38" i="1" s="1"/>
  <c r="J39" i="4"/>
  <c r="K39" i="1" s="1"/>
  <c r="J40" i="4"/>
  <c r="K40" i="1" s="1"/>
  <c r="J41" i="4"/>
  <c r="K41" i="1" s="1"/>
  <c r="J42" i="4"/>
  <c r="K42" i="1" s="1"/>
  <c r="J43" i="4"/>
  <c r="K43" i="1" s="1"/>
  <c r="J44" i="4"/>
  <c r="K44" i="1" s="1"/>
  <c r="K19" i="4"/>
  <c r="L19" i="1" s="1"/>
  <c r="L19" i="4"/>
  <c r="M19" i="1" s="1"/>
  <c r="M19" i="4"/>
  <c r="N19" i="1" s="1"/>
  <c r="M20" i="4"/>
  <c r="N20" i="1" s="1"/>
  <c r="M21" i="4"/>
  <c r="N21" i="1" s="1"/>
  <c r="M22" i="4"/>
  <c r="N22" i="1" s="1"/>
  <c r="M23" i="4"/>
  <c r="N23" i="1" s="1"/>
  <c r="M24" i="4"/>
  <c r="N24" i="1" s="1"/>
  <c r="M25" i="4"/>
  <c r="N25" i="1" s="1"/>
  <c r="M26" i="4"/>
  <c r="N26" i="1" s="1"/>
  <c r="M27" i="4"/>
  <c r="N27" i="1" s="1"/>
  <c r="M28" i="4"/>
  <c r="N28" i="1" s="1"/>
  <c r="M31" i="4"/>
  <c r="N31" i="1" s="1"/>
  <c r="M32" i="4"/>
  <c r="N32" i="1" s="1"/>
  <c r="M33" i="4"/>
  <c r="N33" i="1" s="1"/>
  <c r="M34" i="4"/>
  <c r="N34" i="1" s="1"/>
  <c r="M35" i="4"/>
  <c r="N35" i="1" s="1"/>
  <c r="M36" i="4"/>
  <c r="N36" i="1" s="1"/>
  <c r="M37" i="4"/>
  <c r="N37" i="1" s="1"/>
  <c r="M38" i="4"/>
  <c r="N38" i="1" s="1"/>
  <c r="M39" i="4"/>
  <c r="N39" i="1" s="1"/>
  <c r="M40" i="4"/>
  <c r="N40" i="1" s="1"/>
  <c r="M41" i="4"/>
  <c r="N41" i="1" s="1"/>
  <c r="M42" i="4"/>
  <c r="N42" i="1" s="1"/>
  <c r="M43" i="4"/>
  <c r="N43" i="1" s="1"/>
  <c r="M44" i="4"/>
  <c r="N44" i="1" s="1"/>
  <c r="L20" i="4"/>
  <c r="M20" i="1" s="1"/>
  <c r="L21" i="4"/>
  <c r="M21" i="1" s="1"/>
  <c r="L22" i="4"/>
  <c r="M22" i="1" s="1"/>
  <c r="L23" i="4"/>
  <c r="M23" i="1" s="1"/>
  <c r="L24" i="4"/>
  <c r="M24" i="1" s="1"/>
  <c r="L25" i="4"/>
  <c r="M25" i="1" s="1"/>
  <c r="L26" i="4"/>
  <c r="M26" i="1" s="1"/>
  <c r="L27" i="4"/>
  <c r="M27" i="1" s="1"/>
  <c r="L28" i="4"/>
  <c r="M28" i="1" s="1"/>
  <c r="L31" i="4"/>
  <c r="M31" i="1" s="1"/>
  <c r="L32" i="4"/>
  <c r="M32" i="1" s="1"/>
  <c r="L33" i="4"/>
  <c r="M33" i="1" s="1"/>
  <c r="L34" i="4"/>
  <c r="M34" i="1" s="1"/>
  <c r="L35" i="4"/>
  <c r="M35" i="1" s="1"/>
  <c r="L36" i="4"/>
  <c r="M36" i="1" s="1"/>
  <c r="L37" i="4"/>
  <c r="M37" i="1" s="1"/>
  <c r="L38" i="4"/>
  <c r="M38" i="1" s="1"/>
  <c r="L39" i="4"/>
  <c r="M39" i="1" s="1"/>
  <c r="L40" i="4"/>
  <c r="M40" i="1" s="1"/>
  <c r="L41" i="4"/>
  <c r="M41" i="1" s="1"/>
  <c r="L42" i="4"/>
  <c r="M42" i="1" s="1"/>
  <c r="L43" i="4"/>
  <c r="M43" i="1" s="1"/>
  <c r="L44" i="4"/>
  <c r="M44" i="1" s="1"/>
  <c r="L18" i="4"/>
  <c r="M18" i="1" s="1"/>
  <c r="M18" i="4"/>
  <c r="N18" i="1" s="1"/>
  <c r="H17" i="4"/>
  <c r="I17" i="1" s="1"/>
  <c r="I17" i="4"/>
  <c r="J17" i="1" s="1"/>
  <c r="J17" i="4"/>
  <c r="K17" i="1" s="1"/>
  <c r="K17" i="4"/>
  <c r="L17" i="1" s="1"/>
  <c r="L17" i="4"/>
  <c r="M17" i="1" s="1"/>
  <c r="M17" i="4"/>
  <c r="N17" i="1" s="1"/>
  <c r="G17" i="4"/>
  <c r="H17" i="1" s="1"/>
  <c r="M10" i="4"/>
  <c r="N10" i="1" s="1"/>
  <c r="M11" i="4"/>
  <c r="N11" i="1" s="1"/>
  <c r="M13" i="4"/>
  <c r="N13" i="1" s="1"/>
  <c r="M15" i="4"/>
  <c r="N15" i="1" s="1"/>
  <c r="M16" i="4"/>
  <c r="N16" i="1" s="1"/>
  <c r="L10" i="4"/>
  <c r="M10" i="1" s="1"/>
  <c r="L11" i="4"/>
  <c r="M11" i="1" s="1"/>
  <c r="L12" i="4"/>
  <c r="M12" i="1" s="1"/>
  <c r="L13" i="4"/>
  <c r="M13" i="1" s="1"/>
  <c r="L15" i="4"/>
  <c r="M15" i="1" s="1"/>
  <c r="L16" i="4"/>
  <c r="M16" i="1" s="1"/>
  <c r="M9" i="4"/>
  <c r="N9" i="1" s="1"/>
  <c r="L9" i="4"/>
  <c r="M9" i="1" s="1"/>
  <c r="J10" i="4"/>
  <c r="K10" i="1" s="1"/>
  <c r="J11" i="4"/>
  <c r="K11" i="1" s="1"/>
  <c r="J13" i="4"/>
  <c r="K13" i="1" s="1"/>
  <c r="J15" i="4"/>
  <c r="K15" i="1" s="1"/>
  <c r="J16" i="4"/>
  <c r="K16" i="1" s="1"/>
  <c r="J9" i="4"/>
  <c r="K9" i="1" s="1"/>
  <c r="K39" i="4"/>
  <c r="L39" i="1" s="1"/>
  <c r="I39" i="4"/>
  <c r="J39" i="1" s="1"/>
  <c r="H39" i="4"/>
  <c r="I39" i="1" s="1"/>
  <c r="G39" i="4"/>
  <c r="F39" i="4"/>
  <c r="K25" i="4"/>
  <c r="L25" i="1" s="1"/>
  <c r="I25" i="4"/>
  <c r="J25" i="1" s="1"/>
  <c r="H25" i="4"/>
  <c r="I25" i="1" s="1"/>
  <c r="G25" i="4"/>
  <c r="H25" i="1" s="1"/>
  <c r="C26" i="4"/>
  <c r="D26" i="1" s="1"/>
  <c r="K13" i="4"/>
  <c r="L13" i="1" s="1"/>
  <c r="I13" i="4"/>
  <c r="J13" i="1" s="1"/>
  <c r="H13" i="4"/>
  <c r="I13" i="1" s="1"/>
  <c r="G13" i="4"/>
  <c r="H13" i="1" s="1"/>
  <c r="F13" i="4"/>
  <c r="G13" i="1" s="1"/>
  <c r="E13" i="4"/>
  <c r="G15" i="4"/>
  <c r="H15" i="1" s="1"/>
  <c r="H15" i="4"/>
  <c r="I15" i="1" s="1"/>
  <c r="I15" i="4"/>
  <c r="J15" i="1" s="1"/>
  <c r="K15" i="4"/>
  <c r="L15" i="1" s="1"/>
  <c r="B16" i="4"/>
  <c r="C16" i="1" s="1"/>
  <c r="C16" i="4"/>
  <c r="D16" i="1" s="1"/>
  <c r="D16" i="4"/>
  <c r="E16" i="1" s="1"/>
  <c r="E16" i="4"/>
  <c r="F16" i="1" s="1"/>
  <c r="F16" i="4"/>
  <c r="G16" i="1" s="1"/>
  <c r="G16" i="4"/>
  <c r="H16" i="1" s="1"/>
  <c r="H16" i="4"/>
  <c r="I16" i="1" s="1"/>
  <c r="I16" i="4"/>
  <c r="J16" i="1" s="1"/>
  <c r="K16" i="4"/>
  <c r="L16" i="1" s="1"/>
  <c r="B18" i="4"/>
  <c r="C18" i="4"/>
  <c r="D18" i="4"/>
  <c r="E18" i="4"/>
  <c r="F18" i="4"/>
  <c r="G18" i="4"/>
  <c r="H18" i="1" s="1"/>
  <c r="H18" i="4"/>
  <c r="I18" i="1" s="1"/>
  <c r="I18" i="4"/>
  <c r="J18" i="1" s="1"/>
  <c r="K18" i="4"/>
  <c r="L18" i="1" s="1"/>
  <c r="B19" i="4"/>
  <c r="C19" i="1" s="1"/>
  <c r="C19" i="4"/>
  <c r="D19" i="1" s="1"/>
  <c r="D19" i="4"/>
  <c r="E19" i="1" s="1"/>
  <c r="E19" i="4"/>
  <c r="F19" i="1" s="1"/>
  <c r="F19" i="4"/>
  <c r="G19" i="1" s="1"/>
  <c r="G19" i="4"/>
  <c r="H19" i="1" s="1"/>
  <c r="H19" i="4"/>
  <c r="I19" i="1" s="1"/>
  <c r="I19" i="4"/>
  <c r="J19" i="1" s="1"/>
  <c r="K22" i="4"/>
  <c r="L22" i="1" s="1"/>
  <c r="K23" i="4"/>
  <c r="L23" i="1" s="1"/>
  <c r="K24" i="4"/>
  <c r="L24" i="1" s="1"/>
  <c r="K26" i="4"/>
  <c r="L26" i="1" s="1"/>
  <c r="K28" i="4"/>
  <c r="L28" i="1" s="1"/>
  <c r="K31" i="4"/>
  <c r="L31" i="1" s="1"/>
  <c r="K32" i="4"/>
  <c r="L32" i="1" s="1"/>
  <c r="K33" i="4"/>
  <c r="L33" i="1" s="1"/>
  <c r="K34" i="4"/>
  <c r="L34" i="1" s="1"/>
  <c r="K35" i="4"/>
  <c r="L35" i="1" s="1"/>
  <c r="K36" i="4"/>
  <c r="L36" i="1" s="1"/>
  <c r="K37" i="4"/>
  <c r="L37" i="1" s="1"/>
  <c r="K40" i="4"/>
  <c r="L40" i="1" s="1"/>
  <c r="K41" i="4"/>
  <c r="L41" i="1" s="1"/>
  <c r="K42" i="4"/>
  <c r="L42" i="1" s="1"/>
  <c r="K43" i="4"/>
  <c r="L43" i="1" s="1"/>
  <c r="K44" i="4"/>
  <c r="L44" i="1" s="1"/>
  <c r="I22" i="4"/>
  <c r="J22" i="1" s="1"/>
  <c r="I23" i="4"/>
  <c r="J23" i="1" s="1"/>
  <c r="I24" i="4"/>
  <c r="J24" i="1" s="1"/>
  <c r="I26" i="4"/>
  <c r="J26" i="1" s="1"/>
  <c r="I28" i="4"/>
  <c r="J28" i="1" s="1"/>
  <c r="I31" i="4"/>
  <c r="J31" i="1" s="1"/>
  <c r="I32" i="4"/>
  <c r="J32" i="1" s="1"/>
  <c r="I33" i="4"/>
  <c r="J33" i="1" s="1"/>
  <c r="I34" i="4"/>
  <c r="J34" i="1" s="1"/>
  <c r="I35" i="4"/>
  <c r="J35" i="1" s="1"/>
  <c r="I36" i="4"/>
  <c r="J36" i="1" s="1"/>
  <c r="I37" i="4"/>
  <c r="J37" i="1" s="1"/>
  <c r="I40" i="4"/>
  <c r="J40" i="1" s="1"/>
  <c r="I41" i="4"/>
  <c r="J41" i="1" s="1"/>
  <c r="I42" i="4"/>
  <c r="J42" i="1" s="1"/>
  <c r="I43" i="4"/>
  <c r="J43" i="1" s="1"/>
  <c r="I44" i="4"/>
  <c r="J44" i="1" s="1"/>
  <c r="H22" i="4"/>
  <c r="I22" i="1" s="1"/>
  <c r="H23" i="4"/>
  <c r="I23" i="1" s="1"/>
  <c r="H24" i="4"/>
  <c r="I24" i="1" s="1"/>
  <c r="H26" i="4"/>
  <c r="I26" i="1" s="1"/>
  <c r="H27" i="4"/>
  <c r="I27" i="1" s="1"/>
  <c r="H28" i="4"/>
  <c r="I28" i="1" s="1"/>
  <c r="H31" i="4"/>
  <c r="I31" i="1" s="1"/>
  <c r="H32" i="4"/>
  <c r="I32" i="1" s="1"/>
  <c r="H33" i="4"/>
  <c r="I33" i="1" s="1"/>
  <c r="H34" i="4"/>
  <c r="I34" i="1" s="1"/>
  <c r="H35" i="4"/>
  <c r="I35" i="1" s="1"/>
  <c r="H36" i="4"/>
  <c r="I36" i="1" s="1"/>
  <c r="H37" i="4"/>
  <c r="I37" i="1" s="1"/>
  <c r="H40" i="4"/>
  <c r="I40" i="1" s="1"/>
  <c r="H41" i="4"/>
  <c r="I41" i="1" s="1"/>
  <c r="H42" i="4"/>
  <c r="I42" i="1" s="1"/>
  <c r="H43" i="4"/>
  <c r="I43" i="1" s="1"/>
  <c r="H44" i="4"/>
  <c r="I44" i="1" s="1"/>
  <c r="G22" i="4"/>
  <c r="H22" i="1" s="1"/>
  <c r="G23" i="4"/>
  <c r="H23" i="1" s="1"/>
  <c r="G24" i="4"/>
  <c r="H24" i="1" s="1"/>
  <c r="G26" i="4"/>
  <c r="H26" i="1" s="1"/>
  <c r="G28" i="4"/>
  <c r="H28" i="1" s="1"/>
  <c r="G31" i="4"/>
  <c r="H31" i="1" s="1"/>
  <c r="G32" i="4"/>
  <c r="H32" i="1" s="1"/>
  <c r="G33" i="4"/>
  <c r="H33" i="1" s="1"/>
  <c r="G34" i="4"/>
  <c r="H34" i="1" s="1"/>
  <c r="G35" i="4"/>
  <c r="H35" i="1" s="1"/>
  <c r="G36" i="4"/>
  <c r="H36" i="1" s="1"/>
  <c r="G37" i="4"/>
  <c r="H37" i="1" s="1"/>
  <c r="G40" i="4"/>
  <c r="H40" i="1" s="1"/>
  <c r="G41" i="4"/>
  <c r="H41" i="1" s="1"/>
  <c r="G42" i="4"/>
  <c r="H42" i="1" s="1"/>
  <c r="G43" i="4"/>
  <c r="H43" i="1" s="1"/>
  <c r="G44" i="4"/>
  <c r="H44" i="1" s="1"/>
  <c r="F23" i="4"/>
  <c r="G23" i="1" s="1"/>
  <c r="F24" i="4"/>
  <c r="G24" i="1" s="1"/>
  <c r="F26" i="4"/>
  <c r="G26" i="1" s="1"/>
  <c r="F27" i="4"/>
  <c r="G27" i="1" s="1"/>
  <c r="F28" i="4"/>
  <c r="G28" i="1" s="1"/>
  <c r="F31" i="4"/>
  <c r="G31" i="1" s="1"/>
  <c r="F32" i="4"/>
  <c r="G32" i="1" s="1"/>
  <c r="F33" i="4"/>
  <c r="G33" i="1" s="1"/>
  <c r="F34" i="4"/>
  <c r="G34" i="1" s="1"/>
  <c r="F35" i="4"/>
  <c r="G35" i="1" s="1"/>
  <c r="F36" i="4"/>
  <c r="F37" i="4"/>
  <c r="G37" i="1" s="1"/>
  <c r="F40" i="4"/>
  <c r="G40" i="1" s="1"/>
  <c r="F41" i="4"/>
  <c r="G41" i="1" s="1"/>
  <c r="F42" i="4"/>
  <c r="F43" i="4"/>
  <c r="G43" i="1" s="1"/>
  <c r="F44" i="4"/>
  <c r="G44" i="1" s="1"/>
  <c r="G21" i="4"/>
  <c r="H21" i="1" s="1"/>
  <c r="H21" i="4"/>
  <c r="I21" i="1" s="1"/>
  <c r="I21" i="4"/>
  <c r="J21" i="1" s="1"/>
  <c r="K21" i="4"/>
  <c r="L21" i="1" s="1"/>
  <c r="G20" i="4"/>
  <c r="H20" i="1" s="1"/>
  <c r="H20" i="4"/>
  <c r="I20" i="1" s="1"/>
  <c r="I20" i="4"/>
  <c r="J20" i="1" s="1"/>
  <c r="K20" i="4"/>
  <c r="L20" i="1" s="1"/>
  <c r="G12" i="4"/>
  <c r="H12" i="1" s="1"/>
  <c r="H12" i="4"/>
  <c r="I12" i="1" s="1"/>
  <c r="K12" i="4"/>
  <c r="L12" i="1" s="1"/>
  <c r="G11" i="4"/>
  <c r="H11" i="1" s="1"/>
  <c r="H11" i="4"/>
  <c r="I11" i="1" s="1"/>
  <c r="I11" i="4"/>
  <c r="J11" i="1" s="1"/>
  <c r="K11" i="4"/>
  <c r="L11" i="1" s="1"/>
  <c r="G10" i="4"/>
  <c r="H10" i="1" s="1"/>
  <c r="H10" i="4"/>
  <c r="I10" i="1" s="1"/>
  <c r="I10" i="4"/>
  <c r="J10" i="1" s="1"/>
  <c r="K10" i="4"/>
  <c r="L10" i="1" s="1"/>
  <c r="H9" i="4"/>
  <c r="I9" i="4"/>
  <c r="J9" i="1" s="1"/>
  <c r="K9" i="4"/>
  <c r="L9" i="1" s="1"/>
  <c r="G9" i="4"/>
  <c r="K38" i="4"/>
  <c r="L38" i="1" s="1"/>
  <c r="I38" i="4"/>
  <c r="J38" i="1" s="1"/>
  <c r="F10" i="4"/>
  <c r="G10" i="1" s="1"/>
  <c r="F11" i="4"/>
  <c r="G11" i="1" s="1"/>
  <c r="F20" i="4"/>
  <c r="G20" i="1" s="1"/>
  <c r="F21" i="4"/>
  <c r="G21" i="1" s="1"/>
  <c r="F22" i="4"/>
  <c r="G22" i="1" s="1"/>
  <c r="D44" i="4"/>
  <c r="E44" i="1" s="1"/>
  <c r="C44" i="4"/>
  <c r="D44" i="1" s="1"/>
  <c r="B44" i="4"/>
  <c r="C44" i="1" s="1"/>
  <c r="E10" i="4"/>
  <c r="F10" i="1" s="1"/>
  <c r="E11" i="4"/>
  <c r="F11" i="1" s="1"/>
  <c r="E12" i="4"/>
  <c r="E20" i="4"/>
  <c r="F20" i="1" s="1"/>
  <c r="E21" i="4"/>
  <c r="F21" i="1" s="1"/>
  <c r="E23" i="4"/>
  <c r="E24" i="4"/>
  <c r="F24" i="1" s="1"/>
  <c r="E26" i="4"/>
  <c r="F26" i="1" s="1"/>
  <c r="E31" i="4"/>
  <c r="F31" i="1" s="1"/>
  <c r="E32" i="4"/>
  <c r="F32" i="1" s="1"/>
  <c r="E33" i="4"/>
  <c r="F33" i="1" s="1"/>
  <c r="E34" i="4"/>
  <c r="F34" i="1" s="1"/>
  <c r="E35" i="4"/>
  <c r="F35" i="1" s="1"/>
  <c r="E37" i="4"/>
  <c r="F37" i="1" s="1"/>
  <c r="E40" i="4"/>
  <c r="F40" i="1" s="1"/>
  <c r="E41" i="4"/>
  <c r="F41" i="1" s="1"/>
  <c r="E42" i="4"/>
  <c r="E44" i="4"/>
  <c r="F44" i="1" s="1"/>
  <c r="D10" i="4"/>
  <c r="E10" i="1" s="1"/>
  <c r="D11" i="4"/>
  <c r="E11" i="1" s="1"/>
  <c r="D12" i="4"/>
  <c r="D20" i="4"/>
  <c r="E20" i="1" s="1"/>
  <c r="D21" i="4"/>
  <c r="D23" i="4"/>
  <c r="D24" i="4"/>
  <c r="E24" i="1" s="1"/>
  <c r="D26" i="4"/>
  <c r="E26" i="1" s="1"/>
  <c r="D31" i="4"/>
  <c r="E31" i="1" s="1"/>
  <c r="D32" i="4"/>
  <c r="E32" i="1" s="1"/>
  <c r="D33" i="4"/>
  <c r="E33" i="1" s="1"/>
  <c r="D34" i="4"/>
  <c r="D35" i="4"/>
  <c r="E35" i="1" s="1"/>
  <c r="D37" i="4"/>
  <c r="D40" i="4"/>
  <c r="D41" i="4"/>
  <c r="E41" i="1" s="1"/>
  <c r="D42" i="4"/>
  <c r="C10" i="4"/>
  <c r="D10" i="1" s="1"/>
  <c r="C11" i="4"/>
  <c r="D11" i="1" s="1"/>
  <c r="C12" i="4"/>
  <c r="C20" i="4"/>
  <c r="D20" i="1" s="1"/>
  <c r="C21" i="4"/>
  <c r="C23" i="4"/>
  <c r="C24" i="4"/>
  <c r="D24" i="1" s="1"/>
  <c r="C31" i="4"/>
  <c r="D31" i="1" s="1"/>
  <c r="C32" i="4"/>
  <c r="D32" i="1" s="1"/>
  <c r="C33" i="4"/>
  <c r="D33" i="1" s="1"/>
  <c r="C34" i="4"/>
  <c r="C35" i="4"/>
  <c r="D35" i="1" s="1"/>
  <c r="C37" i="4"/>
  <c r="C40" i="4"/>
  <c r="C41" i="4"/>
  <c r="D41" i="1" s="1"/>
  <c r="C42" i="4"/>
  <c r="C9" i="4"/>
  <c r="D9" i="4"/>
  <c r="E9" i="4"/>
  <c r="F9" i="4"/>
  <c r="B10" i="4"/>
  <c r="C10" i="1" s="1"/>
  <c r="B11" i="4"/>
  <c r="C11" i="1" s="1"/>
  <c r="B20" i="4"/>
  <c r="C20" i="1" s="1"/>
  <c r="B21" i="4"/>
  <c r="B24" i="4"/>
  <c r="C24" i="1" s="1"/>
  <c r="B26" i="4"/>
  <c r="C26" i="1" s="1"/>
  <c r="B31" i="4"/>
  <c r="C31" i="1" s="1"/>
  <c r="B33" i="4"/>
  <c r="C33" i="1" s="1"/>
  <c r="B34" i="4"/>
  <c r="B35" i="4"/>
  <c r="C35" i="1" s="1"/>
  <c r="B37" i="4"/>
  <c r="B40" i="4"/>
  <c r="B41" i="4"/>
  <c r="C41" i="1" s="1"/>
  <c r="B42" i="4"/>
  <c r="H38" i="4"/>
  <c r="I38" i="1" s="1"/>
  <c r="Y9" i="1" l="1"/>
  <c r="O45" i="1"/>
  <c r="K45" i="1"/>
  <c r="N45" i="1"/>
  <c r="Y12" i="1"/>
  <c r="Y15" i="1"/>
  <c r="Y17" i="1"/>
  <c r="Y19" i="1"/>
  <c r="Y21" i="1"/>
  <c r="Y23" i="1"/>
  <c r="Y25" i="1"/>
  <c r="Y27" i="1"/>
  <c r="Y29" i="1"/>
  <c r="Y31" i="1"/>
  <c r="Y33" i="1"/>
  <c r="Y35" i="1"/>
  <c r="Y37" i="1"/>
  <c r="Y39" i="1"/>
  <c r="Y41" i="1"/>
  <c r="F45" i="1"/>
  <c r="Y11" i="1"/>
  <c r="Y20" i="1"/>
  <c r="Y22" i="1"/>
  <c r="Y24" i="1"/>
  <c r="Y26" i="1"/>
  <c r="Y28" i="1"/>
  <c r="C45" i="1"/>
  <c r="E45" i="1"/>
  <c r="I45" i="1"/>
  <c r="D45" i="1"/>
  <c r="G45" i="1"/>
  <c r="L45" i="1"/>
  <c r="M45" i="1"/>
  <c r="J45" i="1"/>
  <c r="P45" i="1"/>
  <c r="S45" i="1"/>
  <c r="Y43" i="1"/>
  <c r="Y13" i="1"/>
  <c r="Y16" i="1"/>
  <c r="Y18" i="1"/>
  <c r="U45" i="1"/>
  <c r="Y32" i="1"/>
  <c r="Y34" i="1"/>
  <c r="Y36" i="1"/>
  <c r="Y38" i="1"/>
  <c r="Y40" i="1"/>
  <c r="R45" i="1"/>
  <c r="T45" i="1"/>
  <c r="Q45" i="1"/>
  <c r="Y44" i="1"/>
  <c r="Y42" i="1"/>
  <c r="H45" i="1"/>
  <c r="Y30" i="1"/>
  <c r="Y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V19" authorId="0" shapeId="0" xr:uid="{D60F996F-4BD6-4F30-A50F-504E77DD0D9D}">
      <text>
        <r>
          <rPr>
            <sz val="9"/>
            <color indexed="81"/>
            <rFont val="Tahoma"/>
            <family val="2"/>
          </rPr>
          <t xml:space="preserve">P: Provisional value </t>
        </r>
      </text>
    </comment>
    <comment ref="U21" authorId="0" shapeId="0" xr:uid="{C3ACE0E4-E9B1-496E-AC9F-FBEF8AA0F76C}">
      <text>
        <r>
          <rPr>
            <sz val="9"/>
            <color indexed="81"/>
            <rFont val="Tahoma"/>
            <family val="2"/>
          </rPr>
          <t xml:space="preserve">P: Provisional value </t>
        </r>
      </text>
    </comment>
    <comment ref="V21" authorId="0" shapeId="0" xr:uid="{0F9DB418-59B7-4A0B-A64E-190A24DD6C4B}">
      <text>
        <r>
          <rPr>
            <sz val="9"/>
            <color indexed="81"/>
            <rFont val="Tahoma"/>
            <family val="2"/>
          </rPr>
          <t xml:space="preserve">P: Provisional value </t>
        </r>
      </text>
    </comment>
    <comment ref="V28" authorId="0" shapeId="0" xr:uid="{05DA642D-94A4-4AA4-A210-9238A3B93BD3}">
      <text>
        <r>
          <rPr>
            <sz val="9"/>
            <color indexed="81"/>
            <rFont val="Tahoma"/>
            <family val="2"/>
          </rPr>
          <t xml:space="preserve">P: Provisional value </t>
        </r>
      </text>
    </comment>
    <comment ref="H32" authorId="0" shapeId="0" xr:uid="{00000000-0006-0000-0200-000001000000}">
      <text>
        <r>
          <rPr>
            <sz val="9"/>
            <color indexed="8"/>
            <rFont val="Tahoma"/>
            <family val="2"/>
          </rPr>
          <t xml:space="preserve">E: Estimated value </t>
        </r>
      </text>
    </comment>
    <comment ref="U32" authorId="0" shapeId="0" xr:uid="{1188C7F3-0AA9-4F23-B0F5-03FBF9E1F0C7}">
      <text>
        <r>
          <rPr>
            <sz val="9"/>
            <color indexed="81"/>
            <rFont val="Tahoma"/>
            <family val="2"/>
          </rPr>
          <t xml:space="preserve">P: Provisional value </t>
        </r>
      </text>
    </comment>
    <comment ref="V32" authorId="0" shapeId="0" xr:uid="{12322A4F-2CAF-4D3F-8FE2-3804511B0601}">
      <text>
        <r>
          <rPr>
            <sz val="9"/>
            <color indexed="81"/>
            <rFont val="Tahoma"/>
            <family val="2"/>
          </rPr>
          <t xml:space="preserve">P: Provisional value </t>
        </r>
      </text>
    </comment>
    <comment ref="V33" authorId="0" shapeId="0" xr:uid="{73D83C2B-CFEB-4B1A-92ED-275734400717}">
      <text>
        <r>
          <rPr>
            <sz val="9"/>
            <color indexed="81"/>
            <rFont val="Tahoma"/>
            <family val="2"/>
          </rPr>
          <t xml:space="preserve">P: Provisional value </t>
        </r>
      </text>
    </comment>
    <comment ref="V34" authorId="0" shapeId="0" xr:uid="{FCA2373C-D142-4E39-916C-49432E885C9B}">
      <text>
        <r>
          <rPr>
            <sz val="9"/>
            <color indexed="81"/>
            <rFont val="Tahoma"/>
            <family val="2"/>
          </rPr>
          <t xml:space="preserve">P: Provisional value </t>
        </r>
      </text>
    </comment>
    <comment ref="R37" authorId="0" shapeId="0" xr:uid="{00000000-0006-0000-0200-000002000000}">
      <text>
        <r>
          <rPr>
            <sz val="9"/>
            <color indexed="8"/>
            <rFont val="Tahoma"/>
            <family val="2"/>
          </rPr>
          <t xml:space="preserve">E: Estimated value </t>
        </r>
      </text>
    </comment>
    <comment ref="V37" authorId="0" shapeId="0" xr:uid="{C6677BE4-5C1D-459E-80A2-F5CC0E96CFC3}">
      <text>
        <r>
          <rPr>
            <sz val="9"/>
            <color indexed="81"/>
            <rFont val="Tahoma"/>
            <family val="2"/>
          </rPr>
          <t xml:space="preserve">P: Provisional value </t>
        </r>
      </text>
    </comment>
    <comment ref="U40" authorId="0" shapeId="0" xr:uid="{0EA3625E-5BE8-417B-9873-5A9064A2F2FA}">
      <text>
        <r>
          <rPr>
            <sz val="9"/>
            <color indexed="81"/>
            <rFont val="Tahoma"/>
            <family val="2"/>
          </rPr>
          <t xml:space="preserve">P: Provisional value </t>
        </r>
      </text>
    </comment>
    <comment ref="V40" authorId="0" shapeId="0" xr:uid="{91D5D927-BCAD-4427-A2F0-D883087FD697}">
      <text>
        <r>
          <rPr>
            <sz val="9"/>
            <color indexed="81"/>
            <rFont val="Tahoma"/>
            <family val="2"/>
          </rPr>
          <t xml:space="preserve">P: Provisional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BUYDENS Stéphane</author>
  </authors>
  <commentList>
    <comment ref="R27" authorId="0" shapeId="0" xr:uid="{00000000-0006-0000-0400-000001000000}">
      <text>
        <r>
          <rPr>
            <b/>
            <sz val="9"/>
            <color indexed="81"/>
            <rFont val="Tahoma"/>
            <family val="2"/>
          </rPr>
          <t>BUYDENS Stéphane:</t>
        </r>
        <r>
          <rPr>
            <sz val="9"/>
            <color indexed="81"/>
            <rFont val="Tahoma"/>
            <family val="2"/>
          </rPr>
          <t xml:space="preserve">
Average VAT rate to reflect increase from 5% to 8% on 1 April 2014</t>
        </r>
      </text>
    </comment>
  </commentList>
</comments>
</file>

<file path=xl/sharedStrings.xml><?xml version="1.0" encoding="utf-8"?>
<sst xmlns="http://schemas.openxmlformats.org/spreadsheetml/2006/main" count="439" uniqueCount="80">
  <si>
    <t>Source: OECD</t>
  </si>
  <si>
    <t>Notes</t>
  </si>
  <si>
    <t>Year</t>
  </si>
  <si>
    <t>1976</t>
  </si>
  <si>
    <t>1980</t>
  </si>
  <si>
    <t>1984</t>
  </si>
  <si>
    <t>1988</t>
  </si>
  <si>
    <t>1992</t>
  </si>
  <si>
    <t>1996</t>
  </si>
  <si>
    <t>2000</t>
  </si>
  <si>
    <t>2005</t>
  </si>
  <si>
    <t>2007</t>
  </si>
  <si>
    <t>Country</t>
  </si>
  <si>
    <t/>
  </si>
  <si>
    <t>Australia</t>
  </si>
  <si>
    <t>Austria</t>
  </si>
  <si>
    <t>Belgium</t>
  </si>
  <si>
    <t>Canada</t>
  </si>
  <si>
    <t>Czech Republic</t>
  </si>
  <si>
    <t>..</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</si>
  <si>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</si>
  <si>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</si>
  <si>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</si>
  <si>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</si>
  <si>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</si>
  <si>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</si>
  <si>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</si>
  <si>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</si>
  <si>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</si>
  <si>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</si>
  <si>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</si>
  <si>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</si>
  <si>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</si>
  <si>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</si>
  <si>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</si>
  <si>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</si>
  <si>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</si>
  <si>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</si>
  <si>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</si>
  <si>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</si>
  <si>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</si>
  <si>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</si>
  <si>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</si>
  <si>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</si>
  <si>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 xml:space="preserve">(1) For the Euro area countries, the data in national currency for all years are calculated using the fixed conversion rates against the euro.
</t>
  </si>
  <si>
    <t>Dataset: 1. Gross domestic product</t>
  </si>
  <si>
    <t>Net Final consumption expenditure ( P3 - VAT Revenues) (National currency, current prices)</t>
  </si>
  <si>
    <t>-</t>
  </si>
  <si>
    <t xml:space="preserve">Greece  </t>
  </si>
  <si>
    <t xml:space="preserve">Korea </t>
  </si>
  <si>
    <t xml:space="preserve">Poland </t>
  </si>
  <si>
    <t>Standard VAT Rates</t>
  </si>
  <si>
    <t>Estonia</t>
  </si>
  <si>
    <t>Chile</t>
  </si>
  <si>
    <t>Israel</t>
  </si>
  <si>
    <t>Slovenia</t>
  </si>
  <si>
    <t>Unweighted average</t>
  </si>
  <si>
    <t xml:space="preserve">Revenue include VAT collected at both federal and state/regional level, except for Canada where only federal GST is taken into account. </t>
  </si>
  <si>
    <r>
      <rPr>
        <b/>
        <sz val="10"/>
        <color indexed="8"/>
        <rFont val="Arial"/>
        <family val="2"/>
      </rPr>
      <t>Israel:</t>
    </r>
    <r>
      <rPr>
        <sz val="10"/>
        <color theme="1"/>
        <rFont val="Arial"/>
        <family val="2"/>
      </rPr>
      <t xml:space="preserv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Although VAT was implemented in Israel in 1976, the VRR is only calculated from 1996 onwards since tax revenue figures are not available before that year.</t>
    </r>
  </si>
  <si>
    <t xml:space="preserve"> VAT revenues (5111) in national currency (current prices) in millions (1)</t>
  </si>
  <si>
    <t>VAT rates are the rates as at 1 January of each year - Source Consumption Tax Trends</t>
  </si>
  <si>
    <t>P3: Final consumption expenditure (National currency, current prices, millions)</t>
  </si>
  <si>
    <r>
      <t xml:space="preserve">Calculation formula: </t>
    </r>
    <r>
      <rPr>
        <sz val="10"/>
        <color indexed="8"/>
        <rFont val="Arial"/>
        <family val="2"/>
      </rPr>
      <t>VRR = VAT Revenue/[(Consumption - VAT revenue) x standard VAT rate]. Consumption = Final Consumption Expenditure (Heading P3) in national accounts. VAT rates used are standard rates applicable as at 1 January of each year.</t>
    </r>
  </si>
  <si>
    <t>Latvia</t>
  </si>
  <si>
    <t>Lithuania</t>
  </si>
  <si>
    <t>Standard VAT rate 2016</t>
  </si>
  <si>
    <r>
      <rPr>
        <b/>
        <sz val="10"/>
        <color indexed="8"/>
        <rFont val="Arial"/>
        <family val="2"/>
      </rPr>
      <t xml:space="preserve">Time series: </t>
    </r>
    <r>
      <rPr>
        <sz val="10"/>
        <color theme="1"/>
        <rFont val="Arial"/>
        <family val="2"/>
      </rPr>
      <t xml:space="preserve">Since data beyond 2016 is not available for all countries at the time of publication, VRR is not calculated after this date. </t>
    </r>
  </si>
  <si>
    <r>
      <rPr>
        <b/>
        <sz val="10"/>
        <color indexed="8"/>
        <rFont val="Arial"/>
        <family val="2"/>
      </rPr>
      <t xml:space="preserve">Japan: </t>
    </r>
    <r>
      <rPr>
        <sz val="10"/>
        <color theme="1"/>
        <rFont val="Arial"/>
        <family val="2"/>
      </rPr>
      <t>given the substantial VAT rate hike on 1 April 2014, an average VAT rate was used to calculate the VRR for 2014 i.e. (5X3+8X9)/12=7.25%</t>
    </r>
  </si>
  <si>
    <r>
      <rPr>
        <b/>
        <sz val="10"/>
        <color indexed="8"/>
        <rFont val="Arial"/>
        <family val="2"/>
      </rPr>
      <t>Canada:</t>
    </r>
    <r>
      <rPr>
        <sz val="10"/>
        <color theme="1"/>
        <rFont val="Arial"/>
        <family val="2"/>
      </rPr>
      <t xml:space="preserve"> VRR Calculation includes federal VAT only. Canada, Japan and New zealand: Annual final consumption expenditure in national accounts was adjusted to ensure matching between the fiscal year for the VAT revenue and the civil year for final consumption figures.</t>
    </r>
  </si>
  <si>
    <t>Difference 2014 - 2016</t>
  </si>
  <si>
    <t>Table 2.A.7.    VAT Revenue Ratio (VRR)</t>
  </si>
  <si>
    <t>Consumption Tax Trends 2018 - © OECD 2018</t>
  </si>
  <si>
    <t>Chapter 2</t>
  </si>
  <si>
    <t>Table 2.A.7. VAT Revenue Ratio (VRR)</t>
  </si>
  <si>
    <t>Version 2 - Last updated: 28-Jan-2019</t>
  </si>
  <si>
    <t>Disclaimer: http://oe.cd/disclaimer</t>
  </si>
  <si>
    <t>Colombia</t>
  </si>
  <si>
    <t>United States</t>
  </si>
  <si>
    <t>2012-2020 DATA WAS UPDATED FOR 2021 INDEX IN JUNE 2021</t>
  </si>
  <si>
    <t>2012-2019 DATA WAS UPDATED FOR 2021 INDEX IN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</si>
</sst>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 ;\-#,##0.0\ "/>
  </numFmts>
  <fonts count="24" x14ac:knownFonts="1">
    <font>
      <sz val="10"/>
      <color theme="1"/>
      <name val="Arial"/>
      <family val="2"/>
    </font>
    <font>
      <sz val="10"/>
      <color indexed="8"/>
      <name val="Arial"/>
      <family val="2"/>
    </font>
    <font>
      <b/>
      <sz val="10"/>
      <color indexed="8"/>
      <name val="Arial"/>
      <family val="2"/>
    </font>
    <font>
      <sz val="10"/>
      <name val="Times"/>
      <family val="1"/>
    </font>
    <font>
      <b/>
      <sz val="8"/>
      <color indexed="56"/>
      <name val="Verdana"/>
      <family val="2"/>
    </font>
    <font>
      <sz val="8"/>
      <color indexed="56"/>
      <name val="Verdana"/>
      <family val="2"/>
    </font>
    <font>
      <b/>
      <sz val="8"/>
      <color indexed="60"/>
      <name val="Verdana"/>
      <family val="2"/>
    </font>
    <font>
      <b/>
      <sz val="9"/>
      <color indexed="10"/>
      <name val="Courier New"/>
      <family val="3"/>
    </font>
    <font>
      <sz val="8"/>
      <name val="Arial"/>
      <family val="2"/>
    </font>
    <font>
      <sz val="8"/>
      <name val="Verdana"/>
      <family val="2"/>
    </font>
    <font>
      <sz val="10"/>
      <name val="Times New Roman"/>
      <family val="1"/>
    </font>
    <font>
      <sz val="9"/>
      <color indexed="8"/>
      <name val="Tahoma"/>
      <family val="2"/>
    </font>
    <font>
      <sz val="9"/>
      <color indexed="81"/>
      <name val="Tahoma"/>
      <family val="2"/>
    </font>
    <font>
      <b/>
      <sz val="9"/>
      <color indexed="81"/>
      <name val="Tahoma"/>
      <family val="2"/>
    </font>
    <font>
      <b/>
      <sz val="10"/>
      <color theme="1"/>
      <name val="Arial"/>
      <family val="2"/>
    </font>
    <font>
      <b/>
      <u/>
      <sz val="10"/>
      <color theme="1"/>
      <name val="Arial"/>
      <family val="2"/>
    </font>
    <font>
      <sz val="8"/>
      <color theme="1"/>
      <name val="Arial"/>
      <family val="2"/>
    </font>
    <font>
      <b/>
      <sz val="12"/>
      <color theme="1"/>
      <name val="Arial"/>
      <family val="2"/>
    </font>
    <font>
      <b/>
      <sz val="11"/>
      <color theme="1"/>
      <name val="Arial"/>
      <family val="2"/>
    </font>
    <font>
      <sz val="10"/>
      <color rgb="FF010000"/>
      <name val="Arial"/>
      <family val="2"/>
    </font>
    <font>
      <u/>
      <sz val="10"/>
      <color theme="10"/>
      <name val="Arial"/>
      <family val="2"/>
    </font>
    <font>
      <sz val="10"/>
      <name val="Calibri"/>
      <family val="2"/>
      <scheme val="minor"/>
    </font>
    <font>
      <sz val="10"/>
      <name val="Arial"/>
      <family val="2"/>
    </font>
    <font>
      <sz val="10"/>
      <color rgb="FFFF0000"/>
      <name val="Arial"/>
      <family val="2"/>
    </font>
  </fonts>
  <fills count="15">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FFFF99"/>
        <bgColor indexed="64"/>
      </patternFill>
    </fill>
    <fill>
      <patternFill patternType="mediumGray">
        <fgColor rgb="FFC0C0C0"/>
        <bgColor rgb="FFFFFFFF"/>
      </patternFill>
    </fill>
    <fill>
      <patternFill patternType="solid">
        <fgColor rgb="FFFFFFCC"/>
        <bgColor indexed="64"/>
      </patternFill>
    </fill>
    <fill>
      <patternFill patternType="solid">
        <fgColor theme="0" tint="-0.14999847407452621"/>
        <bgColor indexed="64"/>
      </patternFill>
    </fill>
    <fill>
      <patternFill patternType="solid">
        <fgColor rgb="FFF0F8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diagonal/>
    </border>
    <border>
      <left style="thin">
        <color rgb="FFC0C0C0"/>
      </left>
      <right/>
      <top style="thin">
        <color indexed="64"/>
      </top>
      <bottom style="thin">
        <color indexed="64"/>
      </bottom>
      <diagonal/>
    </border>
    <border>
      <left style="thin">
        <color rgb="FFC0C0C0"/>
      </left>
      <right style="thin">
        <color rgb="FFC0C0C0"/>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C0C0C0"/>
      </top>
      <bottom/>
      <diagonal/>
    </border>
    <border>
      <left/>
      <right/>
      <top/>
      <bottom style="thin">
        <color rgb="FFC0C0C0"/>
      </bottom>
      <diagonal/>
    </border>
  </borders>
  <cellStyleXfs count="3">
    <xf numFmtId="0" fontId="0" fillId="0" borderId="0"/>
    <xf numFmtId="0" fontId="1" fillId="0" borderId="0"/>
    <xf numFmtId="0" fontId="20" fillId="0" borderId="0" applyNumberFormat="0" applyFill="0" applyBorder="0" applyAlignment="0" applyProtection="0"/>
  </cellStyleXfs>
  <cellXfs count="105">
    <xf numFmtId="0" fontId="0" fillId="0" borderId="0" xfId="0"/>
    <xf numFmtId="0" fontId="0" fillId="0" borderId="0" xfId="0" applyAlignment="1">
      <alignment horizontal="center"/>
    </xf>
    <xf numFmtId="0" fontId="0" fillId="3" borderId="0" xfId="0" applyFill="1"/>
    <xf numFmtId="164" fontId="0" fillId="0" borderId="0" xfId="0" applyNumberFormat="1"/>
    <xf numFmtId="0" fontId="14" fillId="0" borderId="0" xfId="0" applyFont="1" applyAlignment="1">
      <alignment horizontal="left" vertical="center" wrapText="1"/>
    </xf>
    <xf numFmtId="0" fontId="0" fillId="0" borderId="0" xfId="0" applyAlignment="1">
      <alignment vertical="center" wrapText="1"/>
    </xf>
    <xf numFmtId="164" fontId="0" fillId="0" borderId="0" xfId="0" applyNumberFormat="1" applyAlignment="1">
      <alignment horizontal="right"/>
    </xf>
    <xf numFmtId="164" fontId="0" fillId="3" borderId="0" xfId="0" applyNumberFormat="1" applyFill="1" applyAlignment="1">
      <alignment horizontal="right"/>
    </xf>
    <xf numFmtId="0" fontId="15" fillId="0" borderId="0" xfId="0" applyFont="1" applyAlignment="1">
      <alignment horizontal="left" vertical="center" wrapText="1"/>
    </xf>
    <xf numFmtId="0" fontId="5" fillId="4" borderId="2" xfId="0" applyFont="1" applyFill="1" applyBorder="1" applyAlignment="1">
      <alignment horizontal="center" vertical="top" wrapText="1"/>
    </xf>
    <xf numFmtId="0" fontId="6" fillId="5" borderId="2" xfId="0" applyFont="1" applyFill="1" applyBorder="1" applyAlignment="1">
      <alignment wrapText="1"/>
    </xf>
    <xf numFmtId="0" fontId="7" fillId="6" borderId="2" xfId="0" applyFont="1" applyFill="1" applyBorder="1" applyAlignment="1">
      <alignment horizontal="center"/>
    </xf>
    <xf numFmtId="0" fontId="8" fillId="0" borderId="2" xfId="0" applyNumberFormat="1" applyFont="1" applyBorder="1" applyAlignment="1">
      <alignment horizontal="right"/>
    </xf>
    <xf numFmtId="0" fontId="8" fillId="7" borderId="2" xfId="0" applyNumberFormat="1" applyFont="1" applyFill="1" applyBorder="1" applyAlignment="1">
      <alignment horizontal="right"/>
    </xf>
    <xf numFmtId="0" fontId="0" fillId="0" borderId="0" xfId="0" applyAlignment="1">
      <alignment wrapText="1"/>
    </xf>
    <xf numFmtId="1" fontId="8" fillId="7" borderId="2" xfId="0" applyNumberFormat="1" applyFont="1" applyFill="1" applyBorder="1" applyAlignment="1">
      <alignment horizontal="right"/>
    </xf>
    <xf numFmtId="1" fontId="8" fillId="0" borderId="2" xfId="0" applyNumberFormat="1" applyFont="1" applyBorder="1" applyAlignment="1">
      <alignment horizontal="right"/>
    </xf>
    <xf numFmtId="0" fontId="0" fillId="0" borderId="2" xfId="0" applyNumberFormat="1" applyFont="1" applyBorder="1" applyAlignment="1">
      <alignment horizontal="left"/>
    </xf>
    <xf numFmtId="0" fontId="0" fillId="7" borderId="2" xfId="0" applyNumberFormat="1" applyFont="1" applyFill="1" applyBorder="1" applyAlignment="1">
      <alignment horizontal="left"/>
    </xf>
    <xf numFmtId="0" fontId="0" fillId="0" borderId="0" xfId="0" applyFont="1" applyAlignment="1">
      <alignment horizontal="left"/>
    </xf>
    <xf numFmtId="0" fontId="4" fillId="4" borderId="3" xfId="0" applyFont="1" applyFill="1" applyBorder="1" applyAlignment="1">
      <alignment horizontal="left" vertical="center" wrapText="1"/>
    </xf>
    <xf numFmtId="0" fontId="3" fillId="2" borderId="0" xfId="0" applyFont="1" applyFill="1" applyBorder="1"/>
    <xf numFmtId="0" fontId="3" fillId="0" borderId="0" xfId="0" applyFont="1" applyBorder="1"/>
    <xf numFmtId="0" fontId="3" fillId="0" borderId="1" xfId="0" applyFont="1" applyBorder="1"/>
    <xf numFmtId="0" fontId="3" fillId="0" borderId="1" xfId="0" applyFont="1" applyBorder="1" applyAlignment="1">
      <alignment horizontal="right"/>
    </xf>
    <xf numFmtId="0" fontId="14" fillId="0" borderId="0" xfId="0" applyFont="1" applyAlignment="1">
      <alignment horizontal="left" vertical="center" wrapText="1"/>
    </xf>
    <xf numFmtId="2" fontId="0" fillId="0" borderId="0" xfId="0" applyNumberFormat="1"/>
    <xf numFmtId="2" fontId="0" fillId="0" borderId="0" xfId="0" applyNumberFormat="1" applyAlignment="1">
      <alignment horizontal="right"/>
    </xf>
    <xf numFmtId="2" fontId="0" fillId="3" borderId="0" xfId="0" applyNumberFormat="1" applyFill="1" applyAlignment="1">
      <alignment horizontal="right"/>
    </xf>
    <xf numFmtId="2" fontId="0" fillId="3" borderId="0" xfId="0" applyNumberFormat="1" applyFill="1"/>
    <xf numFmtId="0" fontId="3" fillId="0" borderId="1" xfId="0" applyFont="1" applyFill="1" applyBorder="1" applyAlignment="1">
      <alignment horizontal="right"/>
    </xf>
    <xf numFmtId="0" fontId="0" fillId="0" borderId="0" xfId="0" applyFill="1"/>
    <xf numFmtId="164" fontId="0" fillId="0" borderId="0" xfId="0" applyNumberFormat="1" applyFill="1" applyAlignment="1">
      <alignment horizontal="right"/>
    </xf>
    <xf numFmtId="2" fontId="0" fillId="0" borderId="0" xfId="0" applyNumberFormat="1" applyFill="1"/>
    <xf numFmtId="2" fontId="0" fillId="0" borderId="0" xfId="0" applyNumberFormat="1" applyFill="1" applyAlignment="1">
      <alignment horizontal="right"/>
    </xf>
    <xf numFmtId="0" fontId="10" fillId="0" borderId="1" xfId="0" applyFont="1" applyFill="1" applyBorder="1" applyAlignment="1">
      <alignment horizontal="right"/>
    </xf>
    <xf numFmtId="164" fontId="10" fillId="8" borderId="0" xfId="0" applyNumberFormat="1" applyFont="1" applyFill="1" applyBorder="1" applyAlignment="1">
      <alignment horizontal="right"/>
    </xf>
    <xf numFmtId="164" fontId="10" fillId="0" borderId="0" xfId="0" quotePrefix="1" applyNumberFormat="1" applyFont="1" applyFill="1" applyBorder="1" applyAlignment="1">
      <alignment horizontal="right"/>
    </xf>
    <xf numFmtId="164" fontId="10" fillId="0" borderId="0" xfId="0" applyNumberFormat="1" applyFont="1" applyFill="1" applyBorder="1" applyAlignment="1">
      <alignment horizontal="right"/>
    </xf>
    <xf numFmtId="164" fontId="10" fillId="8" borderId="0" xfId="0" quotePrefix="1" applyNumberFormat="1" applyFont="1" applyFill="1" applyBorder="1" applyAlignment="1">
      <alignment horizontal="right"/>
    </xf>
    <xf numFmtId="164" fontId="10" fillId="8" borderId="0" xfId="0" applyNumberFormat="1" applyFont="1" applyFill="1" applyBorder="1"/>
    <xf numFmtId="164" fontId="10" fillId="0" borderId="0" xfId="0" applyNumberFormat="1" applyFont="1" applyFill="1" applyBorder="1"/>
    <xf numFmtId="0" fontId="0" fillId="0" borderId="0" xfId="0" applyAlignment="1">
      <alignment horizontal="left"/>
    </xf>
    <xf numFmtId="1" fontId="16" fillId="7" borderId="2" xfId="0" applyNumberFormat="1" applyFont="1" applyFill="1" applyBorder="1" applyAlignment="1">
      <alignment horizontal="right"/>
    </xf>
    <xf numFmtId="0" fontId="5" fillId="4" borderId="4" xfId="0" applyFont="1" applyFill="1" applyBorder="1" applyAlignment="1">
      <alignment horizontal="center" vertical="top" wrapText="1"/>
    </xf>
    <xf numFmtId="0" fontId="16" fillId="0" borderId="0" xfId="0" applyFont="1" applyAlignment="1">
      <alignment horizontal="left"/>
    </xf>
    <xf numFmtId="0" fontId="7" fillId="6" borderId="2" xfId="0" applyFont="1" applyFill="1" applyBorder="1" applyAlignment="1">
      <alignment horizontal="left"/>
    </xf>
    <xf numFmtId="0" fontId="8" fillId="0" borderId="2" xfId="1" applyNumberFormat="1" applyFont="1" applyBorder="1" applyAlignment="1">
      <alignment horizontal="left"/>
    </xf>
    <xf numFmtId="1" fontId="8" fillId="9" borderId="2" xfId="1" applyNumberFormat="1" applyFont="1" applyFill="1" applyBorder="1" applyAlignment="1">
      <alignment horizontal="left"/>
    </xf>
    <xf numFmtId="1" fontId="8" fillId="0" borderId="2" xfId="1" applyNumberFormat="1" applyFont="1" applyBorder="1" applyAlignment="1">
      <alignment horizontal="left"/>
    </xf>
    <xf numFmtId="0" fontId="8" fillId="9" borderId="2" xfId="1" applyNumberFormat="1" applyFont="1" applyFill="1" applyBorder="1" applyAlignment="1">
      <alignment horizontal="left"/>
    </xf>
    <xf numFmtId="1" fontId="0" fillId="0" borderId="0" xfId="0" applyNumberFormat="1"/>
    <xf numFmtId="0" fontId="8" fillId="0" borderId="2" xfId="1" applyNumberFormat="1" applyFont="1" applyFill="1" applyBorder="1" applyAlignment="1">
      <alignment horizontal="left"/>
    </xf>
    <xf numFmtId="1" fontId="8" fillId="0" borderId="2" xfId="1" applyNumberFormat="1" applyFont="1" applyFill="1" applyBorder="1" applyAlignment="1">
      <alignment horizontal="left"/>
    </xf>
    <xf numFmtId="0" fontId="8" fillId="0" borderId="4" xfId="0" applyNumberFormat="1" applyFont="1" applyFill="1" applyBorder="1" applyAlignment="1">
      <alignment horizontal="right"/>
    </xf>
    <xf numFmtId="0" fontId="4" fillId="10" borderId="5" xfId="0" applyFont="1" applyFill="1" applyBorder="1" applyAlignment="1">
      <alignment horizontal="left" vertical="center" wrapText="1"/>
    </xf>
    <xf numFmtId="0" fontId="5" fillId="10" borderId="6" xfId="0" applyNumberFormat="1" applyFont="1" applyFill="1" applyBorder="1" applyAlignment="1">
      <alignment horizontal="center" vertical="top" wrapText="1"/>
    </xf>
    <xf numFmtId="1" fontId="5" fillId="10" borderId="6" xfId="0" applyNumberFormat="1" applyFont="1" applyFill="1" applyBorder="1" applyAlignment="1">
      <alignment horizontal="center" vertical="top" wrapText="1"/>
    </xf>
    <xf numFmtId="0" fontId="5" fillId="10" borderId="6" xfId="0" applyFont="1" applyFill="1" applyBorder="1" applyAlignment="1">
      <alignment horizontal="center" vertical="top" wrapText="1"/>
    </xf>
    <xf numFmtId="0" fontId="8" fillId="10" borderId="2" xfId="0" applyNumberFormat="1" applyFont="1" applyFill="1" applyBorder="1" applyAlignment="1">
      <alignment horizontal="left"/>
    </xf>
    <xf numFmtId="0" fontId="8" fillId="10" borderId="2" xfId="0" applyNumberFormat="1" applyFont="1" applyFill="1" applyBorder="1" applyAlignment="1">
      <alignment horizontal="right"/>
    </xf>
    <xf numFmtId="0" fontId="8" fillId="10" borderId="4" xfId="0" applyNumberFormat="1" applyFont="1" applyFill="1" applyBorder="1" applyAlignment="1">
      <alignment horizontal="right"/>
    </xf>
    <xf numFmtId="0" fontId="8" fillId="11" borderId="2" xfId="0" applyNumberFormat="1" applyFont="1" applyFill="1" applyBorder="1" applyAlignment="1">
      <alignment horizontal="left"/>
    </xf>
    <xf numFmtId="0" fontId="8" fillId="11" borderId="2" xfId="0" applyNumberFormat="1" applyFont="1" applyFill="1" applyBorder="1" applyAlignment="1">
      <alignment horizontal="right"/>
    </xf>
    <xf numFmtId="0" fontId="16" fillId="11" borderId="0" xfId="0" applyFont="1" applyFill="1"/>
    <xf numFmtId="0" fontId="8" fillId="11" borderId="7" xfId="0" applyNumberFormat="1" applyFont="1" applyFill="1" applyBorder="1" applyAlignment="1">
      <alignment horizontal="right"/>
    </xf>
    <xf numFmtId="0" fontId="8" fillId="11" borderId="4" xfId="0" applyNumberFormat="1" applyFont="1" applyFill="1" applyBorder="1" applyAlignment="1">
      <alignment horizontal="right"/>
    </xf>
    <xf numFmtId="0" fontId="8" fillId="0" borderId="2" xfId="0" applyNumberFormat="1" applyFont="1" applyFill="1" applyBorder="1" applyAlignment="1">
      <alignment horizontal="left"/>
    </xf>
    <xf numFmtId="0" fontId="8" fillId="0" borderId="2" xfId="0" applyNumberFormat="1" applyFont="1" applyFill="1" applyBorder="1" applyAlignment="1">
      <alignment horizontal="right"/>
    </xf>
    <xf numFmtId="1" fontId="8" fillId="0" borderId="2" xfId="0" applyNumberFormat="1" applyFont="1" applyFill="1" applyBorder="1" applyAlignment="1">
      <alignment horizontal="left"/>
    </xf>
    <xf numFmtId="2" fontId="10" fillId="0" borderId="0" xfId="0" applyNumberFormat="1" applyFont="1" applyFill="1" applyBorder="1"/>
    <xf numFmtId="0" fontId="19" fillId="13" borderId="0" xfId="0" applyFont="1" applyFill="1" applyAlignment="1"/>
    <xf numFmtId="0" fontId="20" fillId="13" borderId="0" xfId="2" applyFill="1" applyAlignment="1"/>
    <xf numFmtId="0" fontId="5" fillId="10" borderId="4" xfId="0" applyFont="1" applyFill="1" applyBorder="1" applyAlignment="1">
      <alignment horizontal="center" vertical="top" wrapText="1"/>
    </xf>
    <xf numFmtId="165" fontId="8" fillId="0" borderId="2" xfId="0" applyNumberFormat="1" applyFont="1" applyBorder="1" applyAlignment="1">
      <alignment horizontal="right"/>
    </xf>
    <xf numFmtId="165" fontId="8" fillId="9" borderId="2" xfId="0" applyNumberFormat="1" applyFont="1" applyFill="1" applyBorder="1" applyAlignment="1">
      <alignment horizontal="right"/>
    </xf>
    <xf numFmtId="0" fontId="10" fillId="0" borderId="0" xfId="0" applyFont="1" applyFill="1" applyBorder="1" applyAlignment="1">
      <alignment horizontal="right"/>
    </xf>
    <xf numFmtId="164" fontId="21" fillId="8" borderId="0" xfId="0" applyNumberFormat="1" applyFont="1" applyFill="1" applyAlignment="1">
      <alignment horizontal="right"/>
    </xf>
    <xf numFmtId="164" fontId="21" fillId="0" borderId="0" xfId="0" quotePrefix="1" applyNumberFormat="1" applyFont="1" applyAlignment="1">
      <alignment horizontal="right"/>
    </xf>
    <xf numFmtId="164" fontId="21" fillId="0" borderId="0" xfId="0" applyNumberFormat="1" applyFont="1" applyAlignment="1">
      <alignment horizontal="right"/>
    </xf>
    <xf numFmtId="164" fontId="21" fillId="8" borderId="0" xfId="0" quotePrefix="1" applyNumberFormat="1" applyFont="1" applyFill="1" applyAlignment="1">
      <alignment horizontal="right"/>
    </xf>
    <xf numFmtId="164" fontId="21" fillId="0" borderId="0" xfId="0" applyNumberFormat="1" applyFont="1"/>
    <xf numFmtId="164" fontId="21" fillId="8" borderId="0" xfId="0" applyNumberFormat="1" applyFont="1" applyFill="1"/>
    <xf numFmtId="2" fontId="22" fillId="0" borderId="0" xfId="0" applyNumberFormat="1" applyFont="1" applyFill="1" applyAlignment="1">
      <alignment horizontal="right"/>
    </xf>
    <xf numFmtId="0" fontId="23" fillId="0" borderId="0" xfId="0" applyFont="1"/>
    <xf numFmtId="1" fontId="8" fillId="0" borderId="4" xfId="1" applyNumberFormat="1" applyFont="1" applyFill="1" applyBorder="1" applyAlignment="1">
      <alignment horizontal="left"/>
    </xf>
    <xf numFmtId="0" fontId="19" fillId="14" borderId="0" xfId="0" applyFont="1" applyFill="1" applyAlignment="1"/>
    <xf numFmtId="0" fontId="0" fillId="0" borderId="0" xfId="0" applyAlignment="1">
      <alignment horizontal="left"/>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4" fillId="12" borderId="0" xfId="0" applyFont="1" applyFill="1" applyAlignment="1">
      <alignment horizontal="center"/>
    </xf>
    <xf numFmtId="0" fontId="0" fillId="0" borderId="0" xfId="0" applyAlignment="1">
      <alignment horizontal="left" wrapText="1"/>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top" wrapText="1"/>
    </xf>
    <xf numFmtId="0" fontId="9" fillId="0" borderId="8" xfId="0" applyFont="1" applyBorder="1" applyAlignment="1">
      <alignment horizontal="left" vertical="center" wrapText="1"/>
    </xf>
    <xf numFmtId="0" fontId="0" fillId="0" borderId="0" xfId="0" applyAlignment="1">
      <alignment horizontal="center" vertical="center" wrapText="1"/>
    </xf>
    <xf numFmtId="0" fontId="16" fillId="0" borderId="8" xfId="0" applyFont="1" applyBorder="1" applyAlignment="1">
      <alignment horizontal="left" vertical="center"/>
    </xf>
    <xf numFmtId="0" fontId="17" fillId="0" borderId="0" xfId="0" applyFont="1" applyBorder="1" applyAlignment="1">
      <alignment horizontal="center" vertical="center"/>
    </xf>
    <xf numFmtId="0" fontId="18" fillId="0" borderId="9" xfId="0" applyFont="1" applyBorder="1" applyAlignment="1">
      <alignment horizontal="center" vertical="center"/>
    </xf>
    <xf numFmtId="0" fontId="0" fillId="0" borderId="9" xfId="0" applyBorder="1" applyAlignment="1">
      <alignment horizontal="center" vertical="center"/>
    </xf>
    <xf numFmtId="0" fontId="17" fillId="0" borderId="0" xfId="0" applyFont="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0"/>
  <sheetViews>
    <sheetView tabSelected="1" zoomScale="80" zoomScaleNormal="80" workbookViewId="0">
      <selection activeCell="P34" sqref="P34"/>
    </sheetView>
  </sheetViews>
  <sheetFormatPr defaultRowHeight="12.75" x14ac:dyDescent="0.35"/>
  <cols>
    <col min="1" max="1" width="22.1328125" customWidth="1"/>
    <col min="2" max="2" width="11.3984375" customWidth="1"/>
    <col min="3" max="3" width="7" customWidth="1"/>
    <col min="4" max="4" width="7.1328125" customWidth="1"/>
    <col min="5" max="6" width="7" customWidth="1"/>
    <col min="7" max="7" width="6.73046875" customWidth="1"/>
    <col min="8" max="8" width="6.59765625" customWidth="1"/>
    <col min="9" max="9" width="6.86328125" customWidth="1"/>
    <col min="10" max="15" width="6.265625" customWidth="1"/>
    <col min="16" max="16" width="6.796875" bestFit="1" customWidth="1"/>
    <col min="17" max="17" width="6.265625" customWidth="1"/>
    <col min="18" max="19" width="6.796875" bestFit="1" customWidth="1"/>
    <col min="20" max="20" width="6.265625" customWidth="1"/>
    <col min="21" max="24" width="7.59765625" customWidth="1"/>
    <col min="25" max="25" width="10" customWidth="1"/>
  </cols>
  <sheetData>
    <row r="1" spans="1:28" s="71" customFormat="1" x14ac:dyDescent="0.35">
      <c r="A1" s="72" t="s">
        <v>71</v>
      </c>
    </row>
    <row r="2" spans="1:28" s="71" customFormat="1" x14ac:dyDescent="0.35">
      <c r="A2" s="71" t="s">
        <v>72</v>
      </c>
      <c r="B2" s="71" t="s">
        <v>73</v>
      </c>
    </row>
    <row r="3" spans="1:28" s="71" customFormat="1" x14ac:dyDescent="0.35">
      <c r="A3" s="71" t="s">
        <v>74</v>
      </c>
    </row>
    <row r="4" spans="1:28" s="71" customFormat="1" x14ac:dyDescent="0.35">
      <c r="A4" s="72" t="s">
        <v>75</v>
      </c>
    </row>
    <row r="5" spans="1:28" s="71" customFormat="1" x14ac:dyDescent="0.35"/>
    <row r="6" spans="1:28" ht="13.15" x14ac:dyDescent="0.4">
      <c r="A6" s="93" t="s">
        <v>70</v>
      </c>
      <c r="B6" s="93"/>
      <c r="C6" s="93"/>
      <c r="D6" s="93"/>
      <c r="E6" s="93"/>
      <c r="F6" s="93"/>
      <c r="G6" s="93"/>
      <c r="H6" s="93"/>
      <c r="I6" s="93"/>
      <c r="J6" s="93"/>
      <c r="K6" s="93"/>
      <c r="L6" s="93"/>
      <c r="M6" s="93"/>
      <c r="N6" s="93"/>
      <c r="O6" s="93"/>
      <c r="P6" s="93"/>
      <c r="Q6" s="93"/>
      <c r="R6" s="93"/>
      <c r="S6" s="93"/>
      <c r="T6" s="93"/>
      <c r="U6" s="93"/>
      <c r="V6" s="93"/>
      <c r="W6" s="93"/>
      <c r="X6" s="93"/>
      <c r="Y6" s="93"/>
    </row>
    <row r="7" spans="1:28" x14ac:dyDescent="0.35">
      <c r="A7" s="95" t="s">
        <v>12</v>
      </c>
      <c r="B7" s="91" t="s">
        <v>65</v>
      </c>
      <c r="C7" s="88">
        <v>1976</v>
      </c>
      <c r="D7" s="88">
        <v>1980</v>
      </c>
      <c r="E7" s="88">
        <v>1984</v>
      </c>
      <c r="F7" s="88">
        <v>1988</v>
      </c>
      <c r="G7" s="88">
        <v>1992</v>
      </c>
      <c r="H7" s="88">
        <v>1996</v>
      </c>
      <c r="I7" s="88">
        <v>2000</v>
      </c>
      <c r="J7" s="88">
        <v>2005</v>
      </c>
      <c r="K7" s="88">
        <v>2006</v>
      </c>
      <c r="L7" s="88">
        <v>2007</v>
      </c>
      <c r="M7" s="88">
        <v>2008</v>
      </c>
      <c r="N7" s="88">
        <v>2009</v>
      </c>
      <c r="O7" s="88">
        <v>2010</v>
      </c>
      <c r="P7" s="88">
        <v>2011</v>
      </c>
      <c r="Q7" s="88">
        <v>2012</v>
      </c>
      <c r="R7" s="88">
        <v>2013</v>
      </c>
      <c r="S7" s="88">
        <v>2014</v>
      </c>
      <c r="T7" s="88">
        <v>2015</v>
      </c>
      <c r="U7" s="88">
        <v>2016</v>
      </c>
      <c r="V7" s="88">
        <v>2017</v>
      </c>
      <c r="W7" s="88">
        <v>2018</v>
      </c>
      <c r="X7" s="88">
        <v>2019</v>
      </c>
      <c r="Y7" s="91" t="s">
        <v>69</v>
      </c>
    </row>
    <row r="8" spans="1:28" ht="16.5" customHeight="1" x14ac:dyDescent="0.35">
      <c r="A8" s="96"/>
      <c r="B8" s="92"/>
      <c r="C8" s="89"/>
      <c r="D8" s="89"/>
      <c r="E8" s="89"/>
      <c r="F8" s="89"/>
      <c r="G8" s="89"/>
      <c r="H8" s="89"/>
      <c r="I8" s="89"/>
      <c r="J8" s="89"/>
      <c r="K8" s="89"/>
      <c r="L8" s="89"/>
      <c r="M8" s="89"/>
      <c r="N8" s="89"/>
      <c r="O8" s="89"/>
      <c r="P8" s="89"/>
      <c r="Q8" s="89"/>
      <c r="R8" s="89"/>
      <c r="S8" s="89"/>
      <c r="T8" s="89"/>
      <c r="U8" s="89"/>
      <c r="V8" s="89"/>
      <c r="W8" s="89"/>
      <c r="X8" s="89"/>
      <c r="Y8" s="92"/>
      <c r="Z8" s="1"/>
    </row>
    <row r="9" spans="1:28" x14ac:dyDescent="0.35">
      <c r="A9" s="2" t="s">
        <v>14</v>
      </c>
      <c r="B9" s="7">
        <f>Sheet5!M9</f>
        <v>10</v>
      </c>
      <c r="C9" s="2"/>
      <c r="D9" s="7"/>
      <c r="E9" s="2"/>
      <c r="F9" s="7"/>
      <c r="G9" s="2"/>
      <c r="H9" s="7"/>
      <c r="I9" s="29"/>
      <c r="J9" s="29">
        <f>Sheet2!I8/((Sheet4!I9*Sheet5!I9)/100)</f>
        <v>0.5589044227430866</v>
      </c>
      <c r="K9" s="29">
        <f>Sheet2!J8/((Sheet4!J9*Sheet5!J9)/100)</f>
        <v>0.53989819916017578</v>
      </c>
      <c r="L9" s="28">
        <f>Sheet2!K8/((Sheet4!K9*Sheet5!K9)/100)</f>
        <v>0.53794695075314514</v>
      </c>
      <c r="M9" s="28">
        <f>Sheet2!L8/((Sheet4!L9*Sheet5!L9)/100)</f>
        <v>0.49041794709247943</v>
      </c>
      <c r="N9" s="28">
        <f>Sheet2!M8/((Sheet4!M9*Sheet5!M9)/100)</f>
        <v>0.50699896646398912</v>
      </c>
      <c r="O9" s="28">
        <f>Sheet2!N8/((Sheet4!N9*Sheet5!N9)/100)</f>
        <v>0.49130488526207933</v>
      </c>
      <c r="P9" s="28">
        <f>Sheet2!O8/((Sheet4!O9*Sheet5!O9)/100)</f>
        <v>0.47068946578301779</v>
      </c>
      <c r="Q9" s="28">
        <f>Sheet2!P8/((Sheet4!P9*Sheet5!P9)/100)</f>
        <v>0.4670113427515919</v>
      </c>
      <c r="R9" s="28">
        <f>Sheet2!Q8/((Sheet4!Q9*Sheet5!Q9)/100)</f>
        <v>0.49466680804162122</v>
      </c>
      <c r="S9" s="28">
        <f>Sheet2!R8/((Sheet4!R9*Sheet5!R9)/100)</f>
        <v>0.48418895220454244</v>
      </c>
      <c r="T9" s="28">
        <f>Sheet2!S8/((Sheet4!S9*Sheet5!S9)/100)</f>
        <v>0.49564649274552425</v>
      </c>
      <c r="U9" s="28">
        <f>Sheet2!T8/((Sheet4!T9*Sheet5!T9)/100)</f>
        <v>0.49577743089173865</v>
      </c>
      <c r="V9" s="28">
        <f>Sheet2!U8/((Sheet4!U9*Sheet5!U9)/100)</f>
        <v>0.48384355860887618</v>
      </c>
      <c r="W9" s="28">
        <f>Sheet2!V8/((Sheet4!V9*Sheet5!V9)/100)</f>
        <v>0.47019518148637601</v>
      </c>
      <c r="X9" s="28">
        <f>W9</f>
        <v>0.47019518148637601</v>
      </c>
      <c r="Y9" s="28">
        <f>U9-S9</f>
        <v>1.1588478687196202E-2</v>
      </c>
    </row>
    <row r="10" spans="1:28" x14ac:dyDescent="0.35">
      <c r="A10" t="s">
        <v>15</v>
      </c>
      <c r="B10" s="3">
        <f>Sheet5!M10</f>
        <v>20</v>
      </c>
      <c r="C10" s="26">
        <f>Sheet2!B9/((Sheet4!B10*Sheet5!B10)/100)</f>
        <v>0.65780000852380582</v>
      </c>
      <c r="D10" s="27">
        <f>Sheet2!C9/((Sheet4!C10*Sheet5!C10)/100)</f>
        <v>0.6529775967517859</v>
      </c>
      <c r="E10" s="26">
        <f>Sheet2!D9/((Sheet4!D10*Sheet5!D10)/100)</f>
        <v>0.64229255126088136</v>
      </c>
      <c r="F10" s="27">
        <f>Sheet2!E9/((Sheet4!E10*Sheet5!E10)/100)</f>
        <v>0.6211390355234665</v>
      </c>
      <c r="G10" s="26">
        <f>Sheet2!F9/((Sheet4!F10*Sheet5!F10)/100)</f>
        <v>0.60659588383910201</v>
      </c>
      <c r="H10" s="27">
        <f>Sheet2!G9/((Sheet4!G10*Sheet5!G10)/100)</f>
        <v>0.59952893580086031</v>
      </c>
      <c r="I10" s="26">
        <f>Sheet2!H9/((Sheet4!H10*Sheet5!H10)/100)</f>
        <v>0.60523081432371961</v>
      </c>
      <c r="J10" s="26">
        <f>Sheet2!I9/((Sheet4!I10*Sheet5!I10)/100)</f>
        <v>0.58338527926639472</v>
      </c>
      <c r="K10" s="26">
        <f>Sheet2!J9/((Sheet4!J10*Sheet5!J10)/100)</f>
        <v>0.56512001180411087</v>
      </c>
      <c r="L10" s="27">
        <f>Sheet2!K9/((Sheet4!K10*Sheet5!K10)/100)</f>
        <v>0.58167679950408524</v>
      </c>
      <c r="M10" s="27">
        <f>Sheet2!L9/((Sheet4!L10*Sheet5!L10)/100)</f>
        <v>0.58590319090148224</v>
      </c>
      <c r="N10" s="27">
        <f>Sheet2!M9/((Sheet4!M10*Sheet5!M10)/100)</f>
        <v>0.57922463734544083</v>
      </c>
      <c r="O10" s="27">
        <f>Sheet2!N9/((Sheet4!N10*Sheet5!N10)/100)</f>
        <v>0.57865095256443555</v>
      </c>
      <c r="P10" s="27">
        <f>Sheet2!O9/((Sheet4!O10*Sheet5!O10)/100)</f>
        <v>0.57516087119112358</v>
      </c>
      <c r="Q10" s="27">
        <f>Sheet2!P9/((Sheet4!P10*Sheet5!P10)/100)</f>
        <v>0.58691928600364673</v>
      </c>
      <c r="R10" s="27">
        <f>Sheet2!Q9/((Sheet4!Q10*Sheet5!Q10)/100)</f>
        <v>0.58384538773548045</v>
      </c>
      <c r="S10" s="27">
        <f>Sheet2!R9/((Sheet4!R10*Sheet5!R10)/100)</f>
        <v>0.58154801469597539</v>
      </c>
      <c r="T10" s="27">
        <f>Sheet2!S9/((Sheet4!S10*Sheet5!S10)/100)</f>
        <v>0.58895173114326727</v>
      </c>
      <c r="U10" s="27">
        <f>Sheet2!T9/((Sheet4!T10*Sheet5!T10)/100)</f>
        <v>0.59400614447312716</v>
      </c>
      <c r="V10" s="28">
        <f>Sheet2!U9/((Sheet4!U10*Sheet5!U10)/100)</f>
        <v>0.59581960385868671</v>
      </c>
      <c r="W10" s="28">
        <f>Sheet2!V9/((Sheet4!V10*Sheet5!V10)/100)</f>
        <v>0.59780748802013417</v>
      </c>
      <c r="X10" s="28">
        <f>Sheet2!W9/((Sheet4!W10*Sheet5!W10)/100)</f>
        <v>0.60310053067389058</v>
      </c>
      <c r="Y10" s="28">
        <f>U10-S10</f>
        <v>1.2458129777151772E-2</v>
      </c>
    </row>
    <row r="11" spans="1:28" x14ac:dyDescent="0.35">
      <c r="A11" s="2" t="s">
        <v>16</v>
      </c>
      <c r="B11" s="7">
        <f>Sheet5!M11</f>
        <v>21</v>
      </c>
      <c r="C11" s="29">
        <f>Sheet2!B10/((Sheet4!B11*Sheet5!B11)/100)</f>
        <v>0.56224198546867776</v>
      </c>
      <c r="D11" s="28">
        <f>Sheet2!C10/((Sheet4!C11*Sheet5!C11)/100)</f>
        <v>0.6011506586239711</v>
      </c>
      <c r="E11" s="29">
        <f>Sheet2!D10/((Sheet4!D11*Sheet5!D11)/100)</f>
        <v>0.49135196808213993</v>
      </c>
      <c r="F11" s="28">
        <f>Sheet2!E10/((Sheet4!E11*Sheet5!E11)/100)</f>
        <v>0.51959648462713459</v>
      </c>
      <c r="G11" s="29">
        <f>Sheet2!F10/((Sheet4!F11*Sheet5!F11)/100)</f>
        <v>0.4933216629452235</v>
      </c>
      <c r="H11" s="28">
        <f>Sheet2!G10/((Sheet4!G11*Sheet5!G11)/100)</f>
        <v>0.45840245534048374</v>
      </c>
      <c r="I11" s="29">
        <f>Sheet2!H10/((Sheet4!H11*Sheet5!H11)/100)</f>
        <v>0.50180660962009427</v>
      </c>
      <c r="J11" s="29">
        <f>Sheet2!I10/((Sheet4!I11*Sheet5!I11)/100)</f>
        <v>0.49524799114678225</v>
      </c>
      <c r="K11" s="29">
        <f>Sheet2!J10/((Sheet4!J11*Sheet5!J11)/100)</f>
        <v>0.50178878285033668</v>
      </c>
      <c r="L11" s="29">
        <f>Sheet2!K10/((Sheet4!K11*Sheet5!K11)/100)</f>
        <v>0.50864874662530668</v>
      </c>
      <c r="M11" s="29">
        <f>Sheet2!L10/((Sheet4!L11*Sheet5!L11)/100)</f>
        <v>0.48393062734661035</v>
      </c>
      <c r="N11" s="29">
        <f>Sheet2!M10/((Sheet4!M11*Sheet5!M11)/100)</f>
        <v>0.46439735508368485</v>
      </c>
      <c r="O11" s="29">
        <f>Sheet2!N10/((Sheet4!N11*Sheet5!N11)/100)</f>
        <v>0.48034884594068178</v>
      </c>
      <c r="P11" s="29">
        <f>Sheet2!O10/((Sheet4!O11*Sheet5!O11)/100)</f>
        <v>0.47540377287101082</v>
      </c>
      <c r="Q11" s="29">
        <f>Sheet2!P10/((Sheet4!P11*Sheet5!P11)/100)</f>
        <v>0.47767775287476111</v>
      </c>
      <c r="R11" s="29">
        <f>Sheet2!Q10/((Sheet4!Q11*Sheet5!Q11)/100)</f>
        <v>0.47292857069097644</v>
      </c>
      <c r="S11" s="29">
        <f>Sheet2!R10/((Sheet4!R11*Sheet5!R11)/100)</f>
        <v>0.46975793121733145</v>
      </c>
      <c r="T11" s="29">
        <f>Sheet2!S10/((Sheet4!S11*Sheet5!S11)/100)</f>
        <v>0.46147464915577907</v>
      </c>
      <c r="U11" s="29">
        <f>Sheet2!T10/((Sheet4!T11*Sheet5!T11)/100)</f>
        <v>0.46902218580978683</v>
      </c>
      <c r="V11" s="28">
        <f>Sheet2!U10/((Sheet4!U11*Sheet5!U11)/100)</f>
        <v>0.46954258403326782</v>
      </c>
      <c r="W11" s="28">
        <f>Sheet2!V10/((Sheet4!V11*Sheet5!V11)/100)</f>
        <v>0.4721314502262568</v>
      </c>
      <c r="X11" s="28">
        <f>Sheet2!W10/((Sheet4!W11*Sheet5!W11)/100)</f>
        <v>0.46777399990527035</v>
      </c>
      <c r="Y11" s="28">
        <f t="shared" ref="Y11:Y45" si="0">U11-S11</f>
        <v>-7.3574540754461903E-4</v>
      </c>
    </row>
    <row r="12" spans="1:28" s="31" customFormat="1" x14ac:dyDescent="0.35">
      <c r="A12" s="31" t="s">
        <v>17</v>
      </c>
      <c r="B12" s="3">
        <f>Sheet5!M12</f>
        <v>5</v>
      </c>
      <c r="D12" s="32"/>
      <c r="F12" s="32"/>
      <c r="G12" s="33">
        <f>Sheet2!F11/((Sheet4!F12*Sheet5!F12)/100)</f>
        <v>0.43328884440824389</v>
      </c>
      <c r="H12" s="34">
        <f>Sheet2!G11/((Sheet4!G12*Sheet5!G12)/100)</f>
        <v>0.46739185870996014</v>
      </c>
      <c r="I12" s="33">
        <f>Sheet2!H11/((Sheet4!H12*Sheet5!H12)/100)</f>
        <v>0.49195244333863164</v>
      </c>
      <c r="J12" s="33">
        <f>Sheet2!I11/((Sheet4!I12*Sheet5!I12)/100)</f>
        <v>0.49861331214652116</v>
      </c>
      <c r="K12" s="33">
        <f>Sheet2!J11/((Sheet4!J12*Sheet5!J12)/100)</f>
        <v>0.46662895737843957</v>
      </c>
      <c r="L12" s="33">
        <f>Sheet2!K11/((Sheet4!K12*Sheet5!K12)/100)</f>
        <v>0.51003755080455049</v>
      </c>
      <c r="M12" s="33">
        <f>Sheet2!L11/((Sheet4!L12*Sheet5!L12)/100)</f>
        <v>0.48939799250049931</v>
      </c>
      <c r="N12" s="33">
        <f>Sheet2!M11/((Sheet4!M12*Sheet5!M12)/100)</f>
        <v>0.49183077193738217</v>
      </c>
      <c r="O12" s="33">
        <f>Sheet2!N11/((Sheet4!N12*Sheet5!N12)/100)</f>
        <v>0.49123363844267748</v>
      </c>
      <c r="P12" s="33">
        <f>Sheet2!O11/((Sheet4!O12*Sheet5!O12)/100)</f>
        <v>0.47733775599149808</v>
      </c>
      <c r="Q12" s="33">
        <f>Sheet2!P11/((Sheet4!P12*Sheet5!P12)/100)</f>
        <v>0.47029873860753379</v>
      </c>
      <c r="R12" s="33">
        <f>Sheet2!Q11/((Sheet4!Q12*Sheet5!Q12)/100)</f>
        <v>0.4685399093320608</v>
      </c>
      <c r="S12" s="33">
        <f>Sheet2!R11/((Sheet4!R12*Sheet5!R12)/100)</f>
        <v>0.47387225958269014</v>
      </c>
      <c r="T12" s="33">
        <f>Sheet2!S11/((Sheet4!S12*Sheet5!S12)/100)</f>
        <v>0.48334583395727465</v>
      </c>
      <c r="U12" s="33">
        <f>Sheet2!T11/((Sheet4!T12*Sheet5!T12)/100)</f>
        <v>0.48096684111795457</v>
      </c>
      <c r="V12" s="83">
        <f>Sheet2!U11/((Sheet4!U12*Sheet5!U12)/100)</f>
        <v>0.48918666573400199</v>
      </c>
      <c r="W12" s="83">
        <f>Sheet2!V11/((Sheet4!V12*Sheet5!V12)/100)</f>
        <v>0.48854826386882549</v>
      </c>
      <c r="X12" s="28">
        <f>Sheet2!W11/((Sheet4!W12*Sheet5!W12)/100)</f>
        <v>0.48024320565074258</v>
      </c>
      <c r="Y12" s="28">
        <f t="shared" si="0"/>
        <v>7.0945815352644326E-3</v>
      </c>
      <c r="AB12" s="27"/>
    </row>
    <row r="13" spans="1:28" x14ac:dyDescent="0.35">
      <c r="A13" s="2" t="s">
        <v>53</v>
      </c>
      <c r="B13" s="7">
        <f>Sheet5!M13</f>
        <v>19</v>
      </c>
      <c r="C13" s="2"/>
      <c r="D13" s="7"/>
      <c r="E13" s="2"/>
      <c r="F13" s="7"/>
      <c r="G13" s="29">
        <f>Sheet2!F12/((Sheet4!F13*Sheet5!F13)/100)</f>
        <v>0.62541470299256219</v>
      </c>
      <c r="H13" s="28">
        <f>Sheet2!G12/((Sheet4!G13*Sheet5!G13)/100)</f>
        <v>0.67405827692777565</v>
      </c>
      <c r="I13" s="29">
        <f>Sheet2!H12/((Sheet4!H13*Sheet5!H13)/100)</f>
        <v>0.64058851299418051</v>
      </c>
      <c r="J13" s="29">
        <f>Sheet2!I12/((Sheet4!I13*Sheet5!I13)/100)</f>
        <v>0.66895584717455814</v>
      </c>
      <c r="K13" s="29">
        <f>Sheet2!J12/((Sheet4!J13*Sheet5!J13)/100)</f>
        <v>0.64091937666009946</v>
      </c>
      <c r="L13" s="29">
        <f>Sheet2!K12/((Sheet4!K13*Sheet5!K13)/100)</f>
        <v>0.67907474313026273</v>
      </c>
      <c r="M13" s="29">
        <f>Sheet2!L12/((Sheet4!L13*Sheet5!L13)/100)</f>
        <v>0.70771113347014958</v>
      </c>
      <c r="N13" s="29">
        <f>Sheet2!M12/((Sheet4!M13*Sheet5!M13)/100)</f>
        <v>0.6006271848683572</v>
      </c>
      <c r="O13" s="29">
        <f>Sheet2!N12/((Sheet4!N13*Sheet5!N13)/100)</f>
        <v>0.630317281327471</v>
      </c>
      <c r="P13" s="29">
        <f>Sheet2!O12/((Sheet4!O13*Sheet5!O13)/100)</f>
        <v>0.64059100289375959</v>
      </c>
      <c r="Q13" s="29">
        <f>Sheet2!P12/((Sheet4!P13*Sheet5!P13)/100)</f>
        <v>0.64563394690028675</v>
      </c>
      <c r="R13" s="29">
        <f>Sheet2!Q12/((Sheet4!Q13*Sheet5!Q13)/100)</f>
        <v>0.63791044244629802</v>
      </c>
      <c r="S13" s="29">
        <f>Sheet2!R12/((Sheet4!R13*Sheet5!R13)/100)</f>
        <v>0.6353172606358799</v>
      </c>
      <c r="T13" s="29">
        <f>Sheet2!S12/((Sheet4!S13*Sheet5!S13)/100)</f>
        <v>0.64283865423553577</v>
      </c>
      <c r="U13" s="29">
        <f>Sheet2!T12/((Sheet4!T13*Sheet5!T13)/100)</f>
        <v>0.63429109513590021</v>
      </c>
      <c r="V13" s="28">
        <f>Sheet2!U12/((Sheet4!U13*Sheet5!U13)/100)</f>
        <v>0.63819543800144607</v>
      </c>
      <c r="W13" s="28">
        <f>Sheet2!V12/((Sheet4!V13*Sheet5!V13)/100)</f>
        <v>0.64220597188090911</v>
      </c>
      <c r="X13" s="28">
        <f>Sheet2!W12/((Sheet4!W13*Sheet5!W13)/100)</f>
        <v>0.63034486771993758</v>
      </c>
      <c r="Y13" s="28">
        <f t="shared" si="0"/>
        <v>-1.0261654999796921E-3</v>
      </c>
    </row>
    <row r="14" spans="1:28" x14ac:dyDescent="0.35">
      <c r="A14" s="2" t="s">
        <v>76</v>
      </c>
      <c r="B14" s="7"/>
      <c r="C14" s="2"/>
      <c r="D14" s="7"/>
      <c r="E14" s="2"/>
      <c r="F14" s="7"/>
      <c r="G14" s="29"/>
      <c r="H14" s="28"/>
      <c r="I14" s="29"/>
      <c r="J14" s="29"/>
      <c r="K14" s="29"/>
      <c r="L14" s="29"/>
      <c r="M14" s="29"/>
      <c r="N14" s="29"/>
      <c r="O14" s="29"/>
      <c r="P14" s="28"/>
      <c r="Q14" s="28">
        <f>Sheet2!P13/((Sheet4!P14*Sheet5!P14)/100)</f>
        <v>0.46243654864492079</v>
      </c>
      <c r="R14" s="28">
        <f>Sheet2!Q13/((Sheet4!Q14*Sheet5!Q14)/100)</f>
        <v>0.40546512918765193</v>
      </c>
      <c r="S14" s="28">
        <f>Sheet2!R13/((Sheet4!R14*Sheet5!R14)/100)</f>
        <v>0.42250942394958541</v>
      </c>
      <c r="T14" s="28">
        <f>Sheet2!S13/((Sheet4!S14*Sheet5!S14)/100)</f>
        <v>0.414249785033447</v>
      </c>
      <c r="U14" s="28">
        <f>Sheet2!T13/((Sheet4!T14*Sheet5!T14)/100)</f>
        <v>0.38477413843050418</v>
      </c>
      <c r="V14" s="28">
        <f>Sheet2!U13/((Sheet4!U14*Sheet5!U14)/100)</f>
        <v>0.37158251193536646</v>
      </c>
      <c r="W14" s="28">
        <f>Sheet2!V13/((Sheet4!V14*Sheet5!V14)/100)</f>
        <v>0.38228646206894307</v>
      </c>
      <c r="X14" s="28">
        <f>Sheet2!W13/((Sheet4!W14*Sheet5!W14)/100)</f>
        <v>0.39150366717155777</v>
      </c>
      <c r="Y14" s="28"/>
    </row>
    <row r="15" spans="1:28" x14ac:dyDescent="0.35">
      <c r="A15" t="s">
        <v>18</v>
      </c>
      <c r="B15" s="3">
        <v>21</v>
      </c>
      <c r="C15" s="26"/>
      <c r="D15" s="27"/>
      <c r="E15" s="26"/>
      <c r="F15" s="27"/>
      <c r="G15" s="26"/>
      <c r="H15" s="27">
        <f>Sheet2!G14/((Sheet4!G15*Sheet5!G15)/100)</f>
        <v>0.42461078857089818</v>
      </c>
      <c r="I15" s="26">
        <f>Sheet2!H14/((Sheet4!H15*Sheet5!H15)/100)</f>
        <v>0.41827392225646098</v>
      </c>
      <c r="J15" s="26">
        <f>Sheet2!I14/((Sheet4!I15*Sheet5!I15)/100)</f>
        <v>0.55987696750616889</v>
      </c>
      <c r="K15" s="26">
        <f>Sheet2!J14/((Sheet4!J15*Sheet5!J15)/100)</f>
        <v>0.52382874518433609</v>
      </c>
      <c r="L15" s="26">
        <f>Sheet2!K14/((Sheet4!K15*Sheet5!K15)/100)</f>
        <v>0.53566851236595137</v>
      </c>
      <c r="M15" s="26">
        <f>Sheet2!L14/((Sheet4!L15*Sheet5!L15)/100)</f>
        <v>0.56469360754350784</v>
      </c>
      <c r="N15" s="26">
        <f>Sheet2!M14/((Sheet4!M15*Sheet5!M15)/100)</f>
        <v>0.54945268851574869</v>
      </c>
      <c r="O15" s="26">
        <f>Sheet2!N14/((Sheet4!N15*Sheet5!N15)/100)</f>
        <v>0.52654330048088649</v>
      </c>
      <c r="P15" s="26">
        <f>Sheet2!O14/((Sheet4!O15*Sheet5!O15)/100)</f>
        <v>0.54969001648680549</v>
      </c>
      <c r="Q15" s="26">
        <f>Sheet2!P14/((Sheet4!P15*Sheet5!P15)/100)</f>
        <v>0.56540352055644383</v>
      </c>
      <c r="R15" s="26">
        <f>Sheet2!Q14/((Sheet4!Q15*Sheet5!Q15)/100)</f>
        <v>0.56364062648661717</v>
      </c>
      <c r="S15" s="26">
        <f>Sheet2!R14/((Sheet4!R15*Sheet5!R15)/100)</f>
        <v>0.58051546370669349</v>
      </c>
      <c r="T15" s="26">
        <f>Sheet2!S14/((Sheet4!S15*Sheet5!S15)/100)</f>
        <v>0.58283295079101338</v>
      </c>
      <c r="U15" s="26">
        <f>Sheet2!T14/((Sheet4!T15*Sheet5!T15)/100)</f>
        <v>0.59578536894666168</v>
      </c>
      <c r="V15" s="28">
        <f>Sheet2!U14/((Sheet4!U15*Sheet5!U15)/100)</f>
        <v>0.61698681744979855</v>
      </c>
      <c r="W15" s="28">
        <f>Sheet2!V14/((Sheet4!V15*Sheet5!V15)/100)</f>
        <v>0.6063814568997935</v>
      </c>
      <c r="X15" s="28">
        <f>Sheet2!W14/((Sheet4!W15*Sheet5!W15)/100)</f>
        <v>0.60659397969818429</v>
      </c>
      <c r="Y15" s="28">
        <f t="shared" si="0"/>
        <v>1.5269905239968184E-2</v>
      </c>
    </row>
    <row r="16" spans="1:28" x14ac:dyDescent="0.35">
      <c r="A16" s="2" t="s">
        <v>20</v>
      </c>
      <c r="B16" s="7">
        <f>Sheet5!M16</f>
        <v>25</v>
      </c>
      <c r="C16" s="29">
        <f>Sheet2!B15/((Sheet4!B16*Sheet5!B16)/100)</f>
        <v>0.63432571741345023</v>
      </c>
      <c r="D16" s="28">
        <f>Sheet2!C15/((Sheet4!C16*Sheet5!C16)/100)</f>
        <v>0.60463013458914705</v>
      </c>
      <c r="E16" s="29">
        <f>Sheet2!D15/((Sheet4!D16*Sheet5!D16)/100)</f>
        <v>0.60134021574628105</v>
      </c>
      <c r="F16" s="28">
        <f>Sheet2!E15/((Sheet4!E16*Sheet5!E16)/100)</f>
        <v>0.59901039696592673</v>
      </c>
      <c r="G16" s="29">
        <f>Sheet2!F15/((Sheet4!F16*Sheet5!F16)/100)</f>
        <v>0.55531288463122119</v>
      </c>
      <c r="H16" s="28">
        <f>Sheet2!G15/((Sheet4!G16*Sheet5!G16)/100)</f>
        <v>0.56879153496113632</v>
      </c>
      <c r="I16" s="29">
        <f>Sheet2!H15/((Sheet4!H16*Sheet5!H16)/100)</f>
        <v>0.5922883346582335</v>
      </c>
      <c r="J16" s="29">
        <f>Sheet2!I15/((Sheet4!I16*Sheet5!I16)/100)</f>
        <v>0.62006292104793914</v>
      </c>
      <c r="K16" s="29">
        <f>Sheet2!J15/((Sheet4!J16*Sheet5!J16)/100)</f>
        <v>0.63970788601817485</v>
      </c>
      <c r="L16" s="29">
        <f>Sheet2!K15/((Sheet4!K16*Sheet5!K16)/100)</f>
        <v>0.64689592420643993</v>
      </c>
      <c r="M16" s="29">
        <f>Sheet2!L15/((Sheet4!L16*Sheet5!L16)/100)</f>
        <v>0.61148055274247815</v>
      </c>
      <c r="N16" s="29">
        <f>Sheet2!M15/((Sheet4!M16*Sheet5!M16)/100)</f>
        <v>0.57996996388958577</v>
      </c>
      <c r="O16" s="29">
        <f>Sheet2!N15/((Sheet4!N16*Sheet5!N16)/100)</f>
        <v>0.57470869057868867</v>
      </c>
      <c r="P16" s="29">
        <f>Sheet2!O15/((Sheet4!O16*Sheet5!O16)/100)</f>
        <v>0.58426641120865264</v>
      </c>
      <c r="Q16" s="29">
        <f>Sheet2!P15/((Sheet4!P16*Sheet5!P16)/100)</f>
        <v>0.5863333874406893</v>
      </c>
      <c r="R16" s="29">
        <f>Sheet2!Q15/((Sheet4!Q16*Sheet5!Q16)/100)</f>
        <v>0.56904355171039378</v>
      </c>
      <c r="S16" s="29">
        <f>Sheet2!R15/((Sheet4!R16*Sheet5!R16)/100)</f>
        <v>0.57422394607193461</v>
      </c>
      <c r="T16" s="29">
        <f>Sheet2!S15/((Sheet4!S16*Sheet5!S16)/100)</f>
        <v>0.57658577579913062</v>
      </c>
      <c r="U16" s="29">
        <f>Sheet2!T15/((Sheet4!T16*Sheet5!T16)/100)</f>
        <v>0.59951052840158148</v>
      </c>
      <c r="V16" s="28">
        <f>Sheet2!U15/((Sheet4!U16*Sheet5!U16)/100)</f>
        <v>0.61286384452821918</v>
      </c>
      <c r="W16" s="28">
        <f>Sheet2!V15/((Sheet4!V16*Sheet5!V16)/100)</f>
        <v>0.6183434021900891</v>
      </c>
      <c r="X16" s="28">
        <f>Sheet2!W15/((Sheet4!W16*Sheet5!W16)/100)</f>
        <v>0.61537353972321995</v>
      </c>
      <c r="Y16" s="28">
        <f t="shared" si="0"/>
        <v>2.5286582329646867E-2</v>
      </c>
    </row>
    <row r="17" spans="1:25" x14ac:dyDescent="0.35">
      <c r="A17" t="s">
        <v>52</v>
      </c>
      <c r="B17" s="3">
        <v>20</v>
      </c>
      <c r="C17" s="26"/>
      <c r="D17" s="27"/>
      <c r="E17" s="26"/>
      <c r="F17" s="27"/>
      <c r="G17" s="26"/>
      <c r="H17" s="34">
        <f>Sheet2!G16/((Sheet4!G17*Sheet5!G17)/100)</f>
        <v>0.73423469645788197</v>
      </c>
      <c r="I17" s="33">
        <f>Sheet2!H16/((Sheet4!H17*Sheet5!H17)/100)</f>
        <v>0.71640807949047614</v>
      </c>
      <c r="J17" s="33">
        <f>Sheet2!I16/((Sheet4!I17*Sheet5!I17)/100)</f>
        <v>0.7043195895994796</v>
      </c>
      <c r="K17" s="33">
        <f>Sheet2!J16/((Sheet4!J17*Sheet5!J17)/100)</f>
        <v>0.81288275175559332</v>
      </c>
      <c r="L17" s="33">
        <f>Sheet2!K16/((Sheet4!K17*Sheet5!K17)/100)</f>
        <v>0.80296799992089485</v>
      </c>
      <c r="M17" s="33">
        <f>Sheet2!L16/((Sheet4!L17*Sheet5!L17)/100)</f>
        <v>0.66715410834865585</v>
      </c>
      <c r="N17" s="33">
        <f>Sheet2!M16/((Sheet4!M17*Sheet5!M17)/100)</f>
        <v>0.73050136360433582</v>
      </c>
      <c r="O17" s="33">
        <f>Sheet2!N16/((Sheet4!N17*Sheet5!N17)/100)</f>
        <v>0.66923249884700442</v>
      </c>
      <c r="P17" s="33">
        <f>Sheet2!O16/((Sheet4!O17*Sheet5!O17)/100)</f>
        <v>0.67044879498607279</v>
      </c>
      <c r="Q17" s="33">
        <f>Sheet2!P16/((Sheet4!P17*Sheet5!P17)/100)</f>
        <v>0.68637594520462164</v>
      </c>
      <c r="R17" s="33">
        <f>Sheet2!Q16/((Sheet4!Q17*Sheet5!Q17)/100)</f>
        <v>0.65874732213441745</v>
      </c>
      <c r="S17" s="33">
        <f>Sheet2!R16/((Sheet4!R17*Sheet5!R17)/100)</f>
        <v>0.69351923154865636</v>
      </c>
      <c r="T17" s="33">
        <f>Sheet2!S16/((Sheet4!S17*Sheet5!S17)/100)</f>
        <v>0.72374406356678433</v>
      </c>
      <c r="U17" s="33">
        <f>Sheet2!T16/((Sheet4!T17*Sheet5!T17)/100)</f>
        <v>0.7203555374785765</v>
      </c>
      <c r="V17" s="28">
        <f>Sheet2!U16/((Sheet4!U17*Sheet5!U17)/100)</f>
        <v>0.73681659267444433</v>
      </c>
      <c r="W17" s="28">
        <f>Sheet2!V16/((Sheet4!V17*Sheet5!V17)/100)</f>
        <v>0.73809663603123865</v>
      </c>
      <c r="X17" s="28">
        <f>Sheet2!W16/((Sheet4!W17*Sheet5!W17)/100)</f>
        <v>0.73549304617322964</v>
      </c>
      <c r="Y17" s="28">
        <f t="shared" si="0"/>
        <v>2.6836305929920146E-2</v>
      </c>
    </row>
    <row r="18" spans="1:25" x14ac:dyDescent="0.35">
      <c r="A18" s="2" t="s">
        <v>21</v>
      </c>
      <c r="B18" s="7">
        <v>24</v>
      </c>
      <c r="C18" s="29"/>
      <c r="D18" s="28"/>
      <c r="E18" s="29"/>
      <c r="F18" s="28"/>
      <c r="G18" s="29"/>
      <c r="H18" s="28">
        <f>Sheet2!G17/((Sheet4!G18*Sheet5!G18)/100)</f>
        <v>0.540350083830759</v>
      </c>
      <c r="I18" s="29">
        <f>Sheet2!H17/((Sheet4!H18*Sheet5!H18)/100)</f>
        <v>0.60800143273670459</v>
      </c>
      <c r="J18" s="29">
        <f>Sheet2!I17/((Sheet4!I18*Sheet5!I18)/100)</f>
        <v>0.6039636321462587</v>
      </c>
      <c r="K18" s="29">
        <f>Sheet2!J17/((Sheet4!J18*Sheet5!J18)/100)</f>
        <v>0.60767974771487832</v>
      </c>
      <c r="L18" s="29">
        <f>Sheet2!K17/((Sheet4!K18*Sheet5!K18)/100)</f>
        <v>0.60221926531388115</v>
      </c>
      <c r="M18" s="29">
        <f>Sheet2!L17/((Sheet4!L18*Sheet5!L18)/100)</f>
        <v>0.58133879450724313</v>
      </c>
      <c r="N18" s="29">
        <f>Sheet2!M17/((Sheet4!M18*Sheet5!M18)/100)</f>
        <v>0.55686184718442777</v>
      </c>
      <c r="O18" s="29">
        <f>Sheet2!N17/((Sheet4!N18*Sheet5!N18)/100)</f>
        <v>0.54851262783208088</v>
      </c>
      <c r="P18" s="29">
        <f>Sheet2!O17/((Sheet4!O18*Sheet5!O18)/100)</f>
        <v>0.55786796813306094</v>
      </c>
      <c r="Q18" s="29">
        <f>Sheet2!P17/((Sheet4!P18*Sheet5!P18)/100)</f>
        <v>0.56220865139312848</v>
      </c>
      <c r="R18" s="29">
        <f>Sheet2!Q17/((Sheet4!Q18*Sheet5!Q18)/100)</f>
        <v>0.55440885363465375</v>
      </c>
      <c r="S18" s="29">
        <f>Sheet2!R17/((Sheet4!R18*Sheet5!R18)/100)</f>
        <v>0.54614001106806864</v>
      </c>
      <c r="T18" s="29">
        <f>Sheet2!S17/((Sheet4!S18*Sheet5!S18)/100)</f>
        <v>0.53520856604497402</v>
      </c>
      <c r="U18" s="29">
        <f>Sheet2!T17/((Sheet4!T18*Sheet5!T18)/100)</f>
        <v>0.54714309845130782</v>
      </c>
      <c r="V18" s="28">
        <f>Sheet2!U17/((Sheet4!U18*Sheet5!U18)/100)</f>
        <v>0.56129578890612797</v>
      </c>
      <c r="W18" s="28">
        <f>Sheet2!V17/((Sheet4!V18*Sheet5!V18)/100)</f>
        <v>0.57080992809569009</v>
      </c>
      <c r="X18" s="28">
        <f>Sheet2!W17/((Sheet4!W18*Sheet5!W18)/100)</f>
        <v>0.57321763592462971</v>
      </c>
      <c r="Y18" s="28">
        <f t="shared" si="0"/>
        <v>1.0030873832391762E-3</v>
      </c>
    </row>
    <row r="19" spans="1:25" x14ac:dyDescent="0.35">
      <c r="A19" s="31" t="s">
        <v>22</v>
      </c>
      <c r="B19" s="3">
        <v>20</v>
      </c>
      <c r="C19" s="33">
        <f>Sheet2!B18/((Sheet4!B19*Sheet5!B19)/100)</f>
        <v>0.65277069145278299</v>
      </c>
      <c r="D19" s="34">
        <f>Sheet2!C18/((Sheet4!C19*Sheet5!C19)/100)</f>
        <v>0.6908446353010379</v>
      </c>
      <c r="E19" s="33">
        <f>Sheet2!D18/((Sheet4!D19*Sheet5!D19)/100)</f>
        <v>0.62473543791312203</v>
      </c>
      <c r="F19" s="34">
        <f>Sheet2!E18/((Sheet4!E19*Sheet5!E19)/100)</f>
        <v>0.61684859903732048</v>
      </c>
      <c r="G19" s="33">
        <f>Sheet2!F18/((Sheet4!F19*Sheet5!F19)/100)</f>
        <v>0.52761068366190988</v>
      </c>
      <c r="H19" s="34">
        <f>Sheet2!G18/((Sheet4!G19*Sheet5!G19)/100)</f>
        <v>0.52522541959447688</v>
      </c>
      <c r="I19" s="33">
        <f>Sheet2!H18/((Sheet4!H19*Sheet5!H19)/100)</f>
        <v>0.50983009713522731</v>
      </c>
      <c r="J19" s="33">
        <f>Sheet2!I18/((Sheet4!I19*Sheet5!I19)/100)</f>
        <v>0.51989666277221147</v>
      </c>
      <c r="K19" s="33">
        <f>Sheet2!J18/((Sheet4!J19*Sheet5!J19)/100)</f>
        <v>0.52003977401966106</v>
      </c>
      <c r="L19" s="33">
        <f>Sheet2!K18/((Sheet4!K19*Sheet5!K19)/100)</f>
        <v>0.51494469238592022</v>
      </c>
      <c r="M19" s="33">
        <f>Sheet2!L18/((Sheet4!L19*Sheet5!L19)/100)</f>
        <v>0.50180268486936674</v>
      </c>
      <c r="N19" s="33">
        <f>Sheet2!M18/((Sheet4!M19*Sheet5!M19)/100)</f>
        <v>0.47074347158472385</v>
      </c>
      <c r="O19" s="33">
        <f>Sheet2!N18/((Sheet4!N19*Sheet5!N19)/100)</f>
        <v>0.47656415576974309</v>
      </c>
      <c r="P19" s="33">
        <f>Sheet2!O18/((Sheet4!O19*Sheet5!O19)/100)</f>
        <v>0.483086106543404</v>
      </c>
      <c r="Q19" s="33">
        <f>Sheet2!P18/((Sheet4!P19*Sheet5!P19)/100)</f>
        <v>0.48304196859777615</v>
      </c>
      <c r="R19" s="33">
        <f>Sheet2!Q18/((Sheet4!Q19*Sheet5!Q19)/100)</f>
        <v>0.48301764012040482</v>
      </c>
      <c r="S19" s="33">
        <f>Sheet2!R18/((Sheet4!R19*Sheet5!R19)/100)</f>
        <v>0.48170946009111254</v>
      </c>
      <c r="T19" s="33">
        <f>Sheet2!S18/((Sheet4!S19*Sheet5!S19)/100)</f>
        <v>0.48507274484430957</v>
      </c>
      <c r="U19" s="33">
        <f>Sheet2!T18/((Sheet4!T19*Sheet5!T19)/100)</f>
        <v>0.4855663006611034</v>
      </c>
      <c r="V19" s="28">
        <f>Sheet2!U18/((Sheet4!U19*Sheet5!U19)/100)</f>
        <v>0.49821432809325233</v>
      </c>
      <c r="W19" s="28">
        <f>Sheet2!V18/((Sheet4!V19*Sheet5!V19)/100)</f>
        <v>0.50585672580407837</v>
      </c>
      <c r="X19" s="28">
        <f>Sheet2!W18/((Sheet4!W19*Sheet5!W19)/100)</f>
        <v>0.5178056591993534</v>
      </c>
      <c r="Y19" s="28">
        <f t="shared" si="0"/>
        <v>3.8568405699908603E-3</v>
      </c>
    </row>
    <row r="20" spans="1:25" x14ac:dyDescent="0.35">
      <c r="A20" s="2" t="s">
        <v>23</v>
      </c>
      <c r="B20" s="7">
        <f>Sheet5!M20</f>
        <v>19</v>
      </c>
      <c r="C20" s="29">
        <f>Sheet2!B19/((Sheet4!B20*Sheet5!B20)/100)</f>
        <v>0.54927850979075366</v>
      </c>
      <c r="D20" s="28">
        <f>Sheet2!C19/((Sheet4!C20*Sheet5!C20)/100)</f>
        <v>0.56061505273878287</v>
      </c>
      <c r="E20" s="29">
        <f>Sheet2!D19/((Sheet4!D20*Sheet5!D20)/100)</f>
        <v>0.51372856596956906</v>
      </c>
      <c r="F20" s="28">
        <f>Sheet2!E19/((Sheet4!E20*Sheet5!E20)/100)</f>
        <v>0.49429338191772204</v>
      </c>
      <c r="G20" s="29">
        <f>Sheet2!F19/((Sheet4!F20*Sheet5!F20)/100)</f>
        <v>0.61193297925247936</v>
      </c>
      <c r="H20" s="28">
        <f>Sheet2!G19/((Sheet4!G20*Sheet5!G20)/100)</f>
        <v>0.59835806113763612</v>
      </c>
      <c r="I20" s="29">
        <f>Sheet2!H19/((Sheet4!H20*Sheet5!H20)/100)</f>
        <v>0.60156735217613211</v>
      </c>
      <c r="J20" s="29">
        <f>Sheet2!I19/((Sheet4!I20*Sheet5!I20)/100)</f>
        <v>0.54346662521269984</v>
      </c>
      <c r="K20" s="29">
        <f>Sheet2!J19/((Sheet4!J20*Sheet5!J20)/100)</f>
        <v>0.55998211787981134</v>
      </c>
      <c r="L20" s="29">
        <f>Sheet2!K19/((Sheet4!K20*Sheet5!K20)/100)</f>
        <v>0.54210189385210505</v>
      </c>
      <c r="M20" s="29">
        <f>Sheet2!L19/((Sheet4!L20*Sheet5!L20)/100)</f>
        <v>0.5460801544055367</v>
      </c>
      <c r="N20" s="29">
        <f>Sheet2!M19/((Sheet4!M20*Sheet5!M20)/100)</f>
        <v>0.54593408825695222</v>
      </c>
      <c r="O20" s="29">
        <f>Sheet2!N19/((Sheet4!N20*Sheet5!N20)/100)</f>
        <v>0.54015468578722037</v>
      </c>
      <c r="P20" s="29">
        <f>Sheet2!O19/((Sheet4!O20*Sheet5!O20)/100)</f>
        <v>0.55284816532231995</v>
      </c>
      <c r="Q20" s="29">
        <f>Sheet2!P19/((Sheet4!P20*Sheet5!P20)/100)</f>
        <v>0.55525879674490519</v>
      </c>
      <c r="R20" s="29">
        <f>Sheet2!Q19/((Sheet4!Q20*Sheet5!Q20)/100)</f>
        <v>0.5499810918392557</v>
      </c>
      <c r="S20" s="29">
        <f>Sheet2!R19/((Sheet4!R20*Sheet5!R20)/100)</f>
        <v>0.55354580951417554</v>
      </c>
      <c r="T20" s="29">
        <f>Sheet2!S19/((Sheet4!S20*Sheet5!S20)/100)</f>
        <v>0.56139192435957963</v>
      </c>
      <c r="U20" s="29">
        <f>Sheet2!T19/((Sheet4!T20*Sheet5!T20)/100)</f>
        <v>0.56020227418600455</v>
      </c>
      <c r="V20" s="28">
        <f>Sheet2!U19/((Sheet4!U20*Sheet5!U20)/100)</f>
        <v>0.56190034304248604</v>
      </c>
      <c r="W20" s="28">
        <f>Sheet2!V19/((Sheet4!V20*Sheet5!V20)/100)</f>
        <v>0.56577223251619413</v>
      </c>
      <c r="X20" s="28">
        <f>Sheet2!W19/((Sheet4!W20*Sheet5!W20)/100)</f>
        <v>0.5674919402181986</v>
      </c>
      <c r="Y20" s="28">
        <f t="shared" si="0"/>
        <v>6.6564646718290099E-3</v>
      </c>
    </row>
    <row r="21" spans="1:25" x14ac:dyDescent="0.35">
      <c r="A21" t="s">
        <v>24</v>
      </c>
      <c r="B21" s="3">
        <v>23</v>
      </c>
      <c r="C21" s="26"/>
      <c r="D21" s="27"/>
      <c r="E21" s="26"/>
      <c r="F21" s="27">
        <f>Sheet2!E20/((Sheet4!E21*Sheet5!E21)/100)</f>
        <v>0.45961724264031067</v>
      </c>
      <c r="G21" s="26">
        <f>Sheet2!F20/((Sheet4!F21*Sheet5!F21)/100)</f>
        <v>0.46651049163557778</v>
      </c>
      <c r="H21" s="27">
        <f>Sheet2!G20/((Sheet4!G21*Sheet5!G21)/100)</f>
        <v>0.43048295883015003</v>
      </c>
      <c r="I21" s="26">
        <f>Sheet2!H20/((Sheet4!H21*Sheet5!H21)/100)</f>
        <v>0.49412842771692006</v>
      </c>
      <c r="J21" s="26">
        <f>Sheet2!I20/((Sheet4!I21*Sheet5!I21)/100)</f>
        <v>0.47019446290805239</v>
      </c>
      <c r="K21" s="26">
        <f>Sheet2!J20/((Sheet4!J21*Sheet5!J21)/100)</f>
        <v>0.46120908828619328</v>
      </c>
      <c r="L21" s="26">
        <f>Sheet2!K20/((Sheet4!K21*Sheet5!K21)/100)</f>
        <v>0.4803638361513306</v>
      </c>
      <c r="M21" s="26">
        <f>Sheet2!L20/((Sheet4!L21*Sheet5!L21)/100)</f>
        <v>0.45665771503756392</v>
      </c>
      <c r="N21" s="26">
        <f>Sheet2!M20/((Sheet4!M21*Sheet5!M21)/100)</f>
        <v>0.38705122830954042</v>
      </c>
      <c r="O21" s="26">
        <f>Sheet2!N20/((Sheet4!N21*Sheet5!N21)/100)</f>
        <v>0.43965819634382497</v>
      </c>
      <c r="P21" s="26">
        <f>Sheet2!O20/((Sheet4!O21*Sheet5!O21)/100)</f>
        <v>0.37370382081772857</v>
      </c>
      <c r="Q21" s="26">
        <f>Sheet2!P20/((Sheet4!P21*Sheet5!P21)/100)</f>
        <v>0.37157666705224329</v>
      </c>
      <c r="R21" s="26">
        <f>Sheet2!Q20/((Sheet4!Q21*Sheet5!Q21)/100)</f>
        <v>0.36509465050112283</v>
      </c>
      <c r="S21" s="26">
        <f>Sheet2!R20/((Sheet4!R21*Sheet5!R21)/100)</f>
        <v>0.37665916411789385</v>
      </c>
      <c r="T21" s="26">
        <f>Sheet2!S20/((Sheet4!S21*Sheet5!S21)/100)</f>
        <v>0.38977948872033069</v>
      </c>
      <c r="U21" s="26">
        <f>Sheet2!T20/((Sheet4!T21*Sheet5!T21)/100)</f>
        <v>0.4448457469874007</v>
      </c>
      <c r="V21" s="28">
        <f>Sheet2!U20/((Sheet4!U21*Sheet5!U21)/100)</f>
        <v>0.42605421047430425</v>
      </c>
      <c r="W21" s="28">
        <f>Sheet2!V20/((Sheet4!V21*Sheet5!V21)/100)</f>
        <v>0.44149841707222959</v>
      </c>
      <c r="X21" s="28">
        <f>W21</f>
        <v>0.44149841707222959</v>
      </c>
      <c r="Y21" s="28">
        <f t="shared" si="0"/>
        <v>6.8186582869506851E-2</v>
      </c>
    </row>
    <row r="22" spans="1:25" x14ac:dyDescent="0.35">
      <c r="A22" s="2" t="s">
        <v>25</v>
      </c>
      <c r="B22" s="7">
        <v>27</v>
      </c>
      <c r="C22" s="29"/>
      <c r="D22" s="28"/>
      <c r="E22" s="29"/>
      <c r="F22" s="28"/>
      <c r="G22" s="29">
        <f>Sheet2!F21/((Sheet4!F22*Sheet5!F22)/100)</f>
        <v>0.29551339141031813</v>
      </c>
      <c r="H22" s="28">
        <f>Sheet2!G21/((Sheet4!G22*Sheet5!G22)/100)</f>
        <v>0.42906305758438462</v>
      </c>
      <c r="I22" s="29">
        <f>Sheet2!H21/((Sheet4!H22*Sheet5!H22)/100)</f>
        <v>0.51835472079694611</v>
      </c>
      <c r="J22" s="29">
        <f>Sheet2!I21/((Sheet4!I22*Sheet5!I22)/100)</f>
        <v>0.47968796396734148</v>
      </c>
      <c r="K22" s="29">
        <f>Sheet2!J21/((Sheet4!J22*Sheet5!J22)/100)</f>
        <v>0.54580781387591104</v>
      </c>
      <c r="L22" s="29">
        <f>Sheet2!K21/((Sheet4!K22*Sheet5!K22)/100)</f>
        <v>0.58252828614428431</v>
      </c>
      <c r="M22" s="29">
        <f>Sheet2!L21/((Sheet4!L22*Sheet5!L22)/100)</f>
        <v>0.56477541551897004</v>
      </c>
      <c r="N22" s="29">
        <f>Sheet2!M21/((Sheet4!M22*Sheet5!M22)/100)</f>
        <v>0.61574666931214728</v>
      </c>
      <c r="O22" s="29">
        <f>Sheet2!N21/((Sheet4!N22*Sheet5!N22)/100)</f>
        <v>0.52173343407821127</v>
      </c>
      <c r="P22" s="29">
        <f>Sheet2!O21/((Sheet4!O22*Sheet5!O22)/100)</f>
        <v>0.516994972818278</v>
      </c>
      <c r="Q22" s="29">
        <f>Sheet2!P21/((Sheet4!P22*Sheet5!P22)/100)</f>
        <v>0.51871953738961363</v>
      </c>
      <c r="R22" s="29">
        <f>Sheet2!Q21/((Sheet4!Q22*Sheet5!Q22)/100)</f>
        <v>0.52117358394910851</v>
      </c>
      <c r="S22" s="29">
        <f>Sheet2!R21/((Sheet4!R22*Sheet5!R22)/100)</f>
        <v>0.55782162334780305</v>
      </c>
      <c r="T22" s="29">
        <f>Sheet2!S21/((Sheet4!S22*Sheet5!S22)/100)</f>
        <v>0.59098266776373298</v>
      </c>
      <c r="U22" s="29">
        <f>Sheet2!T21/((Sheet4!T22*Sheet5!T22)/100)</f>
        <v>0.55363769514619754</v>
      </c>
      <c r="V22" s="28">
        <f>Sheet2!U21/((Sheet4!U22*Sheet5!U22)/100)</f>
        <v>0.5600675032682777</v>
      </c>
      <c r="W22" s="28">
        <f>Sheet2!V21/((Sheet4!V22*Sheet5!V22)/100)</f>
        <v>0.59340344213993157</v>
      </c>
      <c r="X22" s="28">
        <f>Sheet2!W21/((Sheet4!W22*Sheet5!W22)/100)</f>
        <v>0.59249053901013748</v>
      </c>
      <c r="Y22" s="28">
        <f t="shared" si="0"/>
        <v>-4.1839282016055135E-3</v>
      </c>
    </row>
    <row r="23" spans="1:25" x14ac:dyDescent="0.35">
      <c r="A23" t="s">
        <v>26</v>
      </c>
      <c r="B23" s="3">
        <v>24</v>
      </c>
      <c r="C23" s="26"/>
      <c r="D23" s="27"/>
      <c r="E23" s="26"/>
      <c r="F23" s="27"/>
      <c r="G23" s="26">
        <f>Sheet2!F22/((Sheet4!F23*Sheet5!F23)/100)</f>
        <v>0.62740308868469974</v>
      </c>
      <c r="H23" s="27">
        <f>Sheet2!G22/((Sheet4!G23*Sheet5!G23)/100)</f>
        <v>0.53841230681859664</v>
      </c>
      <c r="I23" s="26">
        <f>Sheet2!H22/((Sheet4!H23*Sheet5!H23)/100)</f>
        <v>0.58689664517669315</v>
      </c>
      <c r="J23" s="26">
        <f>Sheet2!I22/((Sheet4!I23*Sheet5!I23)/100)</f>
        <v>0.6166862659174579</v>
      </c>
      <c r="K23" s="26">
        <f>Sheet2!J22/((Sheet4!J23*Sheet5!J23)/100)</f>
        <v>0.64121822505389203</v>
      </c>
      <c r="L23" s="26">
        <f>Sheet2!K22/((Sheet4!K23*Sheet5!K23)/100)</f>
        <v>0.5935117196740507</v>
      </c>
      <c r="M23" s="26">
        <f>Sheet2!L22/((Sheet4!L23*Sheet5!L23)/100)</f>
        <v>0.52163439118422794</v>
      </c>
      <c r="N23" s="26">
        <f>Sheet2!M22/((Sheet4!M23*Sheet5!M23)/100)</f>
        <v>0.44617063795354889</v>
      </c>
      <c r="O23" s="26">
        <f>Sheet2!N22/((Sheet4!N23*Sheet5!N23)/100)</f>
        <v>0.43036699994367322</v>
      </c>
      <c r="P23" s="26">
        <f>Sheet2!O22/((Sheet4!O23*Sheet5!O23)/100)</f>
        <v>0.43602512166125951</v>
      </c>
      <c r="Q23" s="26">
        <f>Sheet2!P22/((Sheet4!P23*Sheet5!P23)/100)</f>
        <v>0.4306721447021894</v>
      </c>
      <c r="R23" s="26">
        <f>Sheet2!Q22/((Sheet4!Q23*Sheet5!Q23)/100)</f>
        <v>0.43084870004774933</v>
      </c>
      <c r="S23" s="26">
        <f>Sheet2!R22/((Sheet4!R23*Sheet5!R23)/100)</f>
        <v>0.44018434214079039</v>
      </c>
      <c r="T23" s="26">
        <f>Sheet2!S22/((Sheet4!S23*Sheet5!S23)/100)</f>
        <v>0.50823563564479446</v>
      </c>
      <c r="U23" s="26">
        <f>Sheet2!T22/((Sheet4!T23*Sheet5!T23)/100)</f>
        <v>0.53156332766985925</v>
      </c>
      <c r="V23" s="28">
        <f>Sheet2!U22/((Sheet4!U23*Sheet5!U23)/100)</f>
        <v>0.56835930677530033</v>
      </c>
      <c r="W23" s="28">
        <f>Sheet2!V22/((Sheet4!V23*Sheet5!V23)/100)</f>
        <v>0.5444988059936029</v>
      </c>
      <c r="X23" s="28">
        <f>Sheet2!W22/((Sheet4!W23*Sheet5!W23)/100)</f>
        <v>0.52274240989467879</v>
      </c>
      <c r="Y23" s="28">
        <f t="shared" si="0"/>
        <v>9.1378985529068868E-2</v>
      </c>
    </row>
    <row r="24" spans="1:25" x14ac:dyDescent="0.35">
      <c r="A24" s="2" t="s">
        <v>27</v>
      </c>
      <c r="B24" s="7">
        <v>23</v>
      </c>
      <c r="C24" s="29">
        <f>Sheet2!B23/((Sheet4!B24*Sheet5!B24)/100)</f>
        <v>0.29718451634705889</v>
      </c>
      <c r="D24" s="28">
        <f>Sheet2!C23/((Sheet4!C24*Sheet5!C24)/100)</f>
        <v>0.20974140071016437</v>
      </c>
      <c r="E24" s="29">
        <f>Sheet2!D23/((Sheet4!D24*Sheet5!D24)/100)</f>
        <v>0.43693808012060936</v>
      </c>
      <c r="F24" s="28">
        <f>Sheet2!E23/((Sheet4!E24*Sheet5!E24)/100)</f>
        <v>0.41560393842787396</v>
      </c>
      <c r="G24" s="29">
        <f>Sheet2!F23/((Sheet4!F24*Sheet5!F24)/100)</f>
        <v>0.45246584200917273</v>
      </c>
      <c r="H24" s="28">
        <f>Sheet2!G23/((Sheet4!G24*Sheet5!G24)/100)</f>
        <v>0.51579133533787902</v>
      </c>
      <c r="I24" s="29">
        <f>Sheet2!H23/((Sheet4!H24*Sheet5!H24)/100)</f>
        <v>0.61262586345599679</v>
      </c>
      <c r="J24" s="29">
        <f>Sheet2!I23/((Sheet4!I24*Sheet5!I24)/100)</f>
        <v>0.65770587300358785</v>
      </c>
      <c r="K24" s="29">
        <f>Sheet2!J23/((Sheet4!J24*Sheet5!J24)/100)</f>
        <v>0.66828581468542902</v>
      </c>
      <c r="L24" s="29">
        <f>Sheet2!K23/((Sheet4!K24*Sheet5!K24)/100)</f>
        <v>0.62921152374069056</v>
      </c>
      <c r="M24" s="29">
        <f>Sheet2!L23/((Sheet4!L24*Sheet5!L24)/100)</f>
        <v>0.54851319347867489</v>
      </c>
      <c r="N24" s="29">
        <f>Sheet2!M23/((Sheet4!M24*Sheet5!M24)/100)</f>
        <v>0.45685982346121984</v>
      </c>
      <c r="O24" s="29">
        <f>Sheet2!N23/((Sheet4!N24*Sheet5!N24)/100)</f>
        <v>0.47342840644623702</v>
      </c>
      <c r="P24" s="29">
        <f>Sheet2!O23/((Sheet4!O24*Sheet5!O24)/100)</f>
        <v>0.46074154911458814</v>
      </c>
      <c r="Q24" s="29">
        <f>Sheet2!P23/((Sheet4!P24*Sheet5!P24)/100)</f>
        <v>0.4423518972787287</v>
      </c>
      <c r="R24" s="29">
        <f>Sheet2!Q23/((Sheet4!Q24*Sheet5!Q24)/100)</f>
        <v>0.44629392167152743</v>
      </c>
      <c r="S24" s="29">
        <f>Sheet2!R23/((Sheet4!R24*Sheet5!R24)/100)</f>
        <v>0.48285364950328763</v>
      </c>
      <c r="T24" s="29">
        <f>Sheet2!S23/((Sheet4!S24*Sheet5!S24)/100)</f>
        <v>0.47872304346342293</v>
      </c>
      <c r="U24" s="29">
        <f>Sheet2!T23/((Sheet4!T24*Sheet5!T24)/100)</f>
        <v>0.48507107614821432</v>
      </c>
      <c r="V24" s="28">
        <f>Sheet2!U23/((Sheet4!U24*Sheet5!U24)/100)</f>
        <v>0.48257182718302277</v>
      </c>
      <c r="W24" s="28">
        <f>Sheet2!V23/((Sheet4!V24*Sheet5!V24)/100)</f>
        <v>0.49831921023913767</v>
      </c>
      <c r="X24" s="28">
        <f>Sheet2!W23/((Sheet4!W24*Sheet5!W24)/100)</f>
        <v>0.50639998981718581</v>
      </c>
      <c r="Y24" s="28">
        <f t="shared" si="0"/>
        <v>2.2174266449266899E-3</v>
      </c>
    </row>
    <row r="25" spans="1:25" x14ac:dyDescent="0.35">
      <c r="A25" t="s">
        <v>54</v>
      </c>
      <c r="B25" s="3">
        <v>17</v>
      </c>
      <c r="C25" s="26"/>
      <c r="D25" s="27"/>
      <c r="E25" s="26"/>
      <c r="F25" s="27"/>
      <c r="G25" s="26"/>
      <c r="H25" s="27">
        <f>Sheet2!G24/((Sheet4!G25*Sheet5!G25)/100)</f>
        <v>0.66168103518320298</v>
      </c>
      <c r="I25" s="26">
        <f>Sheet2!H24/((Sheet4!H25*Sheet5!H25)/100)</f>
        <v>0.62135245205440626</v>
      </c>
      <c r="J25" s="26">
        <f>Sheet2!I24/((Sheet4!I25*Sheet5!I25)/100)</f>
        <v>0.61524688187790044</v>
      </c>
      <c r="K25" s="26">
        <f>Sheet2!J24/((Sheet4!J25*Sheet5!J25)/100)</f>
        <v>0.61792638739691474</v>
      </c>
      <c r="L25" s="26">
        <f>Sheet2!K24/((Sheet4!K25*Sheet5!K25)/100)</f>
        <v>0.65559192378183573</v>
      </c>
      <c r="M25" s="26">
        <f>Sheet2!L24/((Sheet4!L25*Sheet5!L25)/100)</f>
        <v>0.64425787641275523</v>
      </c>
      <c r="N25" s="26">
        <f>Sheet2!M24/((Sheet4!M25*Sheet5!M25)/100)</f>
        <v>0.65184670423138924</v>
      </c>
      <c r="O25" s="26">
        <f>Sheet2!N24/((Sheet4!N25*Sheet5!N25)/100)</f>
        <v>0.65136172704926765</v>
      </c>
      <c r="P25" s="26">
        <f>Sheet2!O24/((Sheet4!O25*Sheet5!O25)/100)</f>
        <v>0.65406074466668596</v>
      </c>
      <c r="Q25" s="26">
        <f>Sheet2!P24/((Sheet4!P25*Sheet5!P25)/100)</f>
        <v>0.64282415954847283</v>
      </c>
      <c r="R25" s="26">
        <f>Sheet2!Q24/((Sheet4!Q25*Sheet5!Q25)/100)</f>
        <v>0.64509327673469263</v>
      </c>
      <c r="S25" s="26">
        <f>Sheet2!R24/((Sheet4!R25*Sheet5!R25)/100)</f>
        <v>0.63005699108784308</v>
      </c>
      <c r="T25" s="26">
        <f>Sheet2!S24/((Sheet4!S25*Sheet5!S25)/100)</f>
        <v>0.62687256668096614</v>
      </c>
      <c r="U25" s="26">
        <f>Sheet2!T24/((Sheet4!T25*Sheet5!T25)/100)</f>
        <v>0.63498975085994624</v>
      </c>
      <c r="V25" s="28">
        <f>Sheet2!U24/((Sheet4!U25*Sheet5!U25)/100)</f>
        <v>0.62720371323876567</v>
      </c>
      <c r="W25" s="28">
        <f>Sheet2!V24/((Sheet4!V25*Sheet5!V25)/100)</f>
        <v>0.62677959150119522</v>
      </c>
      <c r="X25" s="28">
        <f>Sheet2!W24/((Sheet4!W25*Sheet5!W25)/100)</f>
        <v>0.61658018246660973</v>
      </c>
      <c r="Y25" s="28">
        <f t="shared" si="0"/>
        <v>4.932759772103168E-3</v>
      </c>
    </row>
    <row r="26" spans="1:25" x14ac:dyDescent="0.35">
      <c r="A26" s="2" t="s">
        <v>28</v>
      </c>
      <c r="B26" s="7">
        <v>22</v>
      </c>
      <c r="C26" s="29">
        <f>Sheet2!B25/((Sheet4!B26*Sheet5!B26)/100)</f>
        <v>0.44090200574488525</v>
      </c>
      <c r="D26" s="28">
        <f>Sheet2!C25/((Sheet4!C26*Sheet5!C26)/100)</f>
        <v>0.41632396142396688</v>
      </c>
      <c r="E26" s="29">
        <f>Sheet2!D25/((Sheet4!D26*Sheet5!D26)/100)</f>
        <v>0.38133545977048433</v>
      </c>
      <c r="F26" s="28">
        <f>Sheet2!E25/((Sheet4!E26*Sheet5!E26)/100)</f>
        <v>0.4028949615180652</v>
      </c>
      <c r="G26" s="29">
        <f>Sheet2!F25/((Sheet4!F26*Sheet5!F26)/100)</f>
        <v>0.37074441631764971</v>
      </c>
      <c r="H26" s="28">
        <f>Sheet2!G25/((Sheet4!G26*Sheet5!G26)/100)</f>
        <v>0.38685801280298371</v>
      </c>
      <c r="I26" s="29">
        <f>Sheet2!H25/((Sheet4!H26*Sheet5!H26)/100)</f>
        <v>0.43299089608598545</v>
      </c>
      <c r="J26" s="29">
        <f>Sheet2!I25/((Sheet4!I26*Sheet5!I26)/100)</f>
        <v>0.39076333437455057</v>
      </c>
      <c r="K26" s="29">
        <f>Sheet2!J25/((Sheet4!J26*Sheet5!J26)/100)</f>
        <v>0.41105123143175881</v>
      </c>
      <c r="L26" s="29">
        <f>Sheet2!K25/((Sheet4!K26*Sheet5!K26)/100)</f>
        <v>0.41123735985812804</v>
      </c>
      <c r="M26" s="29">
        <f>Sheet2!L25/((Sheet4!L26*Sheet5!L26)/100)</f>
        <v>0.39201913878639105</v>
      </c>
      <c r="N26" s="29">
        <f>Sheet2!M25/((Sheet4!M26*Sheet5!M26)/100)</f>
        <v>0.36313318685036927</v>
      </c>
      <c r="O26" s="29">
        <f>Sheet2!N25/((Sheet4!N26*Sheet5!N26)/100)</f>
        <v>0.40358350856857095</v>
      </c>
      <c r="P26" s="29">
        <f>Sheet2!O25/((Sheet4!O26*Sheet5!O26)/100)</f>
        <v>0.40119108814898202</v>
      </c>
      <c r="Q26" s="29">
        <f>Sheet2!P25/((Sheet4!P26*Sheet5!P26)/100)</f>
        <v>0.37497305600050052</v>
      </c>
      <c r="R26" s="29">
        <f>Sheet2!Q25/((Sheet4!Q26*Sheet5!Q26)/100)</f>
        <v>0.37032317797495123</v>
      </c>
      <c r="S26" s="29">
        <f>Sheet2!R25/((Sheet4!R26*Sheet5!R26)/100)</f>
        <v>0.3654948823901395</v>
      </c>
      <c r="T26" s="29">
        <f>Sheet2!S25/((Sheet4!S26*Sheet5!S26)/100)</f>
        <v>0.37466873787001964</v>
      </c>
      <c r="U26" s="29">
        <f>Sheet2!T25/((Sheet4!T26*Sheet5!T26)/100)</f>
        <v>0.37417248251130519</v>
      </c>
      <c r="V26" s="28">
        <f>Sheet2!U25/((Sheet4!U26*Sheet5!U26)/100)</f>
        <v>0.38631250856244786</v>
      </c>
      <c r="W26" s="28">
        <f>Sheet2!V25/((Sheet4!V26*Sheet5!V26)/100)</f>
        <v>0.38482537319856652</v>
      </c>
      <c r="X26" s="28">
        <f>Sheet2!W25/((Sheet4!W26*Sheet5!W26)/100)</f>
        <v>0.39155197053932611</v>
      </c>
      <c r="Y26" s="28">
        <f t="shared" si="0"/>
        <v>8.6776001211656961E-3</v>
      </c>
    </row>
    <row r="27" spans="1:25" x14ac:dyDescent="0.35">
      <c r="A27" t="s">
        <v>29</v>
      </c>
      <c r="B27" s="3">
        <v>8</v>
      </c>
      <c r="D27" s="6"/>
      <c r="F27" s="6"/>
      <c r="G27" s="26">
        <f>Sheet2!F26/((Sheet4!F27*Sheet5!F27)/100)</f>
        <v>0.67839806127105473</v>
      </c>
      <c r="H27" s="27">
        <f>Sheet2!G26/((Sheet4!G27*Sheet5!G27)/100)</f>
        <v>0.70657550406349279</v>
      </c>
      <c r="I27" s="26">
        <f>Sheet2!H26/((Sheet4!H27*Sheet5!H27)/100)</f>
        <v>0.6779053507937749</v>
      </c>
      <c r="J27" s="26">
        <f>Sheet2!I26/((Sheet4!I27*Sheet5!I27)/100)</f>
        <v>0.70092227317056255</v>
      </c>
      <c r="K27" s="26">
        <f>Sheet2!J26/((Sheet4!J27*Sheet5!J27)/100)</f>
        <v>0.69629954250861847</v>
      </c>
      <c r="L27" s="26">
        <f>Sheet2!K26/((Sheet4!K27*Sheet5!K27)/100)</f>
        <v>0.67592421033127981</v>
      </c>
      <c r="M27" s="26">
        <f>Sheet2!L26/((Sheet4!L27*Sheet5!L27)/100)</f>
        <v>0.66487308207118945</v>
      </c>
      <c r="N27" s="26">
        <f>Sheet2!M26/((Sheet4!M27*Sheet5!M27)/100)</f>
        <v>0.65812758431643714</v>
      </c>
      <c r="O27" s="26">
        <f>Sheet2!N26/((Sheet4!N27*Sheet5!N27)/100)</f>
        <v>0.67950659218212528</v>
      </c>
      <c r="P27" s="26">
        <f>Sheet2!O26/((Sheet4!O27*Sheet5!O27)/100)</f>
        <v>0.6786166972965072</v>
      </c>
      <c r="Q27" s="26">
        <f>Sheet2!P26/((Sheet4!P27*Sheet5!P27)/100)</f>
        <v>0.6833763660310328</v>
      </c>
      <c r="R27" s="26">
        <f>Sheet2!Q26/((Sheet4!Q27*Sheet5!Q27)/100)</f>
        <v>0.70081622116403741</v>
      </c>
      <c r="S27" s="26">
        <f>Sheet2!R26/((Sheet4!R27*Sheet5!R27)/100)</f>
        <v>0.68642418553132367</v>
      </c>
      <c r="T27" s="26">
        <f>Sheet2!S26/((Sheet4!S27*Sheet5!S27)/100)</f>
        <v>0.73011643542074223</v>
      </c>
      <c r="U27" s="26">
        <f>Sheet2!T26/((Sheet4!T27*Sheet5!T27)/100)</f>
        <v>0.71598018408699027</v>
      </c>
      <c r="V27" s="28">
        <f>Sheet2!U26/((Sheet4!U27*Sheet5!U27)/100)</f>
        <v>0.71771668468388494</v>
      </c>
      <c r="W27" s="28">
        <f>Sheet2!V26/((Sheet4!V27*Sheet5!V27)/100)</f>
        <v>0.72054571911977117</v>
      </c>
      <c r="X27" s="28">
        <f>Sheet2!W26/((Sheet4!W27*Sheet5!W27)/100)</f>
        <v>0.77371954001378385</v>
      </c>
      <c r="Y27" s="28">
        <f t="shared" si="0"/>
        <v>2.9555998555666596E-2</v>
      </c>
    </row>
    <row r="28" spans="1:25" x14ac:dyDescent="0.35">
      <c r="A28" s="2" t="s">
        <v>30</v>
      </c>
      <c r="B28" s="7">
        <f>Sheet5!M28</f>
        <v>10</v>
      </c>
      <c r="C28" s="29"/>
      <c r="D28" s="28"/>
      <c r="E28" s="29"/>
      <c r="F28" s="28"/>
      <c r="G28" s="29">
        <f>Sheet2!F27/((Sheet4!F28*Sheet5!F28)/100)</f>
        <v>0.63625095425330191</v>
      </c>
      <c r="H28" s="28">
        <f>Sheet2!G27/((Sheet4!G28*Sheet5!G28)/100)</f>
        <v>0.58326002722325254</v>
      </c>
      <c r="I28" s="29">
        <f>Sheet2!H27/((Sheet4!H28*Sheet5!H28)/100)</f>
        <v>0.59479942559779753</v>
      </c>
      <c r="J28" s="29">
        <f>Sheet2!I27/((Sheet4!I28*Sheet5!I28)/100)</f>
        <v>0.63787093312686738</v>
      </c>
      <c r="K28" s="29">
        <f>Sheet2!J27/((Sheet4!J28*Sheet5!J28)/100)</f>
        <v>0.62930870703683206</v>
      </c>
      <c r="L28" s="29">
        <f>Sheet2!K27/((Sheet4!K28*Sheet5!K28)/100)</f>
        <v>0.62910418956162151</v>
      </c>
      <c r="M28" s="29">
        <f>Sheet2!L27/((Sheet4!L28*Sheet5!L28)/100)</f>
        <v>0.62870829570696396</v>
      </c>
      <c r="N28" s="29">
        <f>Sheet2!M27/((Sheet4!M28*Sheet5!M28)/100)</f>
        <v>0.65032135495793919</v>
      </c>
      <c r="O28" s="29">
        <f>Sheet2!N27/((Sheet4!N28*Sheet5!N28)/100)</f>
        <v>0.67446054874526906</v>
      </c>
      <c r="P28" s="29">
        <f>Sheet2!O27/((Sheet4!O28*Sheet5!O28)/100)</f>
        <v>0.67022160505785955</v>
      </c>
      <c r="Q28" s="29">
        <f>Sheet2!P27/((Sheet4!P28*Sheet5!P28)/100)</f>
        <v>0.65875669353112865</v>
      </c>
      <c r="R28" s="29">
        <f>Sheet2!Q27/((Sheet4!Q28*Sheet5!Q28)/100)</f>
        <v>0.63989241189692125</v>
      </c>
      <c r="S28" s="29">
        <f>Sheet2!R27/((Sheet4!R28*Sheet5!R28)/100)</f>
        <v>0.65911557626953665</v>
      </c>
      <c r="T28" s="29">
        <f>Sheet2!S27/((Sheet4!S28*Sheet5!S28)/100)</f>
        <v>0.60480228819982096</v>
      </c>
      <c r="U28" s="29">
        <f>Sheet2!T27/((Sheet4!T28*Sheet5!T28)/100)</f>
        <v>0.66121637297685465</v>
      </c>
      <c r="V28" s="28">
        <f>Sheet2!U27/((Sheet4!U28*Sheet5!U28)/100)</f>
        <v>0.68758794691922021</v>
      </c>
      <c r="W28" s="28">
        <f>Sheet2!V27/((Sheet4!V28*Sheet5!V28)/100)</f>
        <v>0.68028758046424043</v>
      </c>
      <c r="X28" s="28">
        <f>Sheet2!W27/((Sheet4!W28*Sheet5!W28)/100)</f>
        <v>0.6971040076566577</v>
      </c>
      <c r="Y28" s="28">
        <f t="shared" si="0"/>
        <v>2.1007967073179978E-3</v>
      </c>
    </row>
    <row r="29" spans="1:25" x14ac:dyDescent="0.35">
      <c r="A29" t="s">
        <v>63</v>
      </c>
      <c r="B29" s="3">
        <v>21</v>
      </c>
      <c r="C29" s="26"/>
      <c r="D29" s="27"/>
      <c r="E29" s="26"/>
      <c r="F29" s="27"/>
      <c r="G29" s="27"/>
      <c r="H29" s="28"/>
      <c r="I29" s="27">
        <f>Sheet2!H28/((Sheet4!H29*Sheet5!H29)/100)</f>
        <v>0.50614393463366747</v>
      </c>
      <c r="J29" s="27">
        <f>Sheet2!I28/((Sheet4!I29*Sheet5!I29)/100)</f>
        <v>0.5686457120767886</v>
      </c>
      <c r="K29" s="27">
        <f>Sheet2!J28/((Sheet4!J29*Sheet5!J29)/100)</f>
        <v>0.60148960151503017</v>
      </c>
      <c r="L29" s="27">
        <f>Sheet2!K28/((Sheet4!K29*Sheet5!K29)/100)</f>
        <v>0.60792806012576872</v>
      </c>
      <c r="M29" s="27">
        <f>Sheet2!L28/((Sheet4!L29*Sheet5!L29)/100)</f>
        <v>0.49061261403095563</v>
      </c>
      <c r="N29" s="27">
        <f>Sheet2!M28/((Sheet4!M29*Sheet5!M29)/100)</f>
        <v>0.38215224936779302</v>
      </c>
      <c r="O29" s="27">
        <f>Sheet2!N28/((Sheet4!N29*Sheet5!N29)/100)</f>
        <v>0.42297308754885737</v>
      </c>
      <c r="P29" s="27">
        <f>Sheet2!O28/((Sheet4!O29*Sheet5!O29)/100)</f>
        <v>0.42128343071693325</v>
      </c>
      <c r="Q29" s="27">
        <f>Sheet2!P28/((Sheet4!P29*Sheet5!P29)/100)</f>
        <v>0.45655429600650954</v>
      </c>
      <c r="R29" s="27">
        <f>Sheet2!Q28/((Sheet4!Q29*Sheet5!Q29)/100)</f>
        <v>0.48835480108324403</v>
      </c>
      <c r="S29" s="27">
        <f>Sheet2!R28/((Sheet4!R29*Sheet5!R29)/100)</f>
        <v>0.50552034324082507</v>
      </c>
      <c r="T29" s="27">
        <f>Sheet2!S28/((Sheet4!S29*Sheet5!S29)/100)</f>
        <v>0.51787459870187724</v>
      </c>
      <c r="U29" s="27">
        <f>Sheet2!T28/((Sheet4!T29*Sheet5!T29)/100)</f>
        <v>0.54187418332380111</v>
      </c>
      <c r="V29" s="28">
        <f>Sheet2!U28/((Sheet4!U29*Sheet5!U29)/100)</f>
        <v>0.54221910303380838</v>
      </c>
      <c r="W29" s="28">
        <f>Sheet2!V28/((Sheet4!V29*Sheet5!V29)/100)</f>
        <v>0.58316467451534026</v>
      </c>
      <c r="X29" s="28">
        <f>Sheet2!W28/((Sheet4!W29*Sheet5!W29)/100)</f>
        <v>0.59063926044160786</v>
      </c>
      <c r="Y29" s="28">
        <f t="shared" si="0"/>
        <v>3.6353840082976041E-2</v>
      </c>
    </row>
    <row r="30" spans="1:25" x14ac:dyDescent="0.35">
      <c r="A30" s="2" t="s">
        <v>64</v>
      </c>
      <c r="B30" s="7">
        <v>21</v>
      </c>
      <c r="C30" s="26"/>
      <c r="D30" s="27"/>
      <c r="E30" s="26"/>
      <c r="F30" s="27"/>
      <c r="G30" s="27"/>
      <c r="H30" s="28">
        <f>Sheet2!G29/((Sheet4!G30*Sheet5!G30)/100)</f>
        <v>0.46361714241079299</v>
      </c>
      <c r="I30" s="28">
        <f>Sheet2!H29/((Sheet4!H30*Sheet5!H30)/100)</f>
        <v>0.52275426031520655</v>
      </c>
      <c r="J30" s="28">
        <f>Sheet2!I29/((Sheet4!I30*Sheet5!I30)/100)</f>
        <v>0.51733735033022121</v>
      </c>
      <c r="K30" s="28">
        <f>Sheet2!J29/((Sheet4!J30*Sheet5!J30)/100)</f>
        <v>0.55451944573151346</v>
      </c>
      <c r="L30" s="28">
        <f>Sheet2!K29/((Sheet4!K30*Sheet5!K30)/100)</f>
        <v>0.61078312630506071</v>
      </c>
      <c r="M30" s="28">
        <f>Sheet2!L29/((Sheet4!L30*Sheet5!L30)/100)</f>
        <v>0.58161521037907216</v>
      </c>
      <c r="N30" s="28">
        <f>Sheet2!M29/((Sheet4!M30*Sheet5!M30)/100)</f>
        <v>0.46709905591260614</v>
      </c>
      <c r="O30" s="28">
        <f>Sheet2!N29/((Sheet4!N30*Sheet5!N30)/100)</f>
        <v>0.4868305321988437</v>
      </c>
      <c r="P30" s="28">
        <f>Sheet2!O29/((Sheet4!O30*Sheet5!O30)/100)</f>
        <v>0.50955589857872774</v>
      </c>
      <c r="Q30" s="28">
        <f>Sheet2!P29/((Sheet4!P30*Sheet5!P30)/100)</f>
        <v>0.49842640924831483</v>
      </c>
      <c r="R30" s="28">
        <f>Sheet2!Q29/((Sheet4!Q30*Sheet5!Q30)/100)</f>
        <v>0.49582169031272205</v>
      </c>
      <c r="S30" s="28">
        <f>Sheet2!R29/((Sheet4!R30*Sheet5!R30)/100)</f>
        <v>0.50683012127742366</v>
      </c>
      <c r="T30" s="28">
        <f>Sheet2!S29/((Sheet4!S30*Sheet5!S30)/100)</f>
        <v>0.5116868882513711</v>
      </c>
      <c r="U30" s="28">
        <f>Sheet2!T29/((Sheet4!T30*Sheet5!T30)/100)</f>
        <v>0.51284461328959974</v>
      </c>
      <c r="V30" s="28">
        <f>Sheet2!U29/((Sheet4!U30*Sheet5!U30)/100)</f>
        <v>0.52773119558741188</v>
      </c>
      <c r="W30" s="28">
        <f>Sheet2!V29/((Sheet4!V30*Sheet5!V30)/100)</f>
        <v>0.52573012326497282</v>
      </c>
      <c r="X30" s="28">
        <f>Sheet2!W29/((Sheet4!W30*Sheet5!W30)/100)</f>
        <v>0.5409548065658929</v>
      </c>
      <c r="Y30" s="28">
        <f t="shared" si="0"/>
        <v>6.0144920121760759E-3</v>
      </c>
    </row>
    <row r="31" spans="1:25" x14ac:dyDescent="0.35">
      <c r="A31" t="s">
        <v>31</v>
      </c>
      <c r="B31" s="3">
        <v>17</v>
      </c>
      <c r="C31" s="29">
        <f>Sheet2!B30/((Sheet4!B31*Sheet5!B31)/100)</f>
        <v>0.58984661062868116</v>
      </c>
      <c r="D31" s="28">
        <f>Sheet2!C30/((Sheet4!C31*Sheet5!C31)/100)</f>
        <v>0.60917178569486319</v>
      </c>
      <c r="E31" s="29">
        <f>Sheet2!D30/((Sheet4!D31*Sheet5!D31)/100)</f>
        <v>0.63995929225036852</v>
      </c>
      <c r="F31" s="28">
        <f>Sheet2!E30/((Sheet4!E31*Sheet5!E31)/100)</f>
        <v>0.661936481180465</v>
      </c>
      <c r="G31" s="29">
        <f>Sheet2!F30/((Sheet4!F31*Sheet5!F31)/100)</f>
        <v>0.45144560292218977</v>
      </c>
      <c r="H31" s="28">
        <f>Sheet2!G30/((Sheet4!G31*Sheet5!G31)/100)</f>
        <v>0.54777393617016545</v>
      </c>
      <c r="I31" s="29">
        <f>Sheet2!H30/((Sheet4!H31*Sheet5!H31)/100)</f>
        <v>0.6877879148153756</v>
      </c>
      <c r="J31" s="29">
        <f>Sheet2!I30/((Sheet4!I31*Sheet5!I31)/100)</f>
        <v>0.85573402168842538</v>
      </c>
      <c r="K31" s="29">
        <f>Sheet2!J30/((Sheet4!J31*Sheet5!J31)/100)</f>
        <v>0.83317001945950386</v>
      </c>
      <c r="L31" s="29">
        <f>Sheet2!K30/((Sheet4!K31*Sheet5!K31)/100)</f>
        <v>0.94620167670721089</v>
      </c>
      <c r="M31" s="29">
        <f>Sheet2!L30/((Sheet4!L31*Sheet5!L31)/100)</f>
        <v>0.94719843897623601</v>
      </c>
      <c r="N31" s="29">
        <f>Sheet2!M30/((Sheet4!M31*Sheet5!M31)/100)</f>
        <v>0.96373895635138462</v>
      </c>
      <c r="O31" s="29">
        <f>Sheet2!N30/((Sheet4!N31*Sheet5!N31)/100)</f>
        <v>0.99082801532642861</v>
      </c>
      <c r="P31" s="29">
        <f>Sheet2!O30/((Sheet4!O31*Sheet5!O31)/100)</f>
        <v>1.0566808441317657</v>
      </c>
      <c r="Q31" s="29">
        <f>Sheet2!P30/((Sheet4!P31*Sheet5!P31)/100)</f>
        <v>1.1121017799633288</v>
      </c>
      <c r="R31" s="29">
        <f>Sheet2!Q30/((Sheet4!Q31*Sheet5!Q31)/100)</f>
        <v>1.161993218072332</v>
      </c>
      <c r="S31" s="29">
        <f>Sheet2!R30/((Sheet4!R31*Sheet5!R31)/100)</f>
        <v>1.2338126963514211</v>
      </c>
      <c r="T31" s="29">
        <f>Sheet2!S30/((Sheet4!S31*Sheet5!S31)/100)</f>
        <v>0.94932364192352536</v>
      </c>
      <c r="U31" s="29">
        <f>Sheet2!T30/((Sheet4!T31*Sheet5!T31)/100)</f>
        <v>0.91730673900035964</v>
      </c>
      <c r="V31" s="28">
        <f>Sheet2!U30/((Sheet4!U31*Sheet5!U31)/100)</f>
        <v>0.86476636349765101</v>
      </c>
      <c r="W31" s="28">
        <f>Sheet2!V30/((Sheet4!V31*Sheet5!V31)/100)</f>
        <v>0.89157293056950015</v>
      </c>
      <c r="X31" s="28">
        <f>Sheet2!W30/((Sheet4!W31*Sheet5!W31)/100)</f>
        <v>0.88568176639517571</v>
      </c>
      <c r="Y31" s="28">
        <f t="shared" si="0"/>
        <v>-0.31650595735106146</v>
      </c>
    </row>
    <row r="32" spans="1:25" x14ac:dyDescent="0.35">
      <c r="A32" s="2" t="s">
        <v>32</v>
      </c>
      <c r="B32" s="7">
        <v>16</v>
      </c>
      <c r="C32" s="26"/>
      <c r="D32" s="27">
        <f>Sheet2!C31/((Sheet4!C32*Sheet5!C32)/100)</f>
        <v>0.32565746918608668</v>
      </c>
      <c r="E32" s="26">
        <f>Sheet2!D31/((Sheet4!D32*Sheet5!D32)/100)</f>
        <v>0.27088104838009203</v>
      </c>
      <c r="F32" s="27">
        <f>Sheet2!E31/((Sheet4!E32*Sheet5!E32)/100)</f>
        <v>0.25458565147229706</v>
      </c>
      <c r="G32" s="26">
        <f>Sheet2!F31/((Sheet4!F32*Sheet5!F32)/100)</f>
        <v>0.29816104721444658</v>
      </c>
      <c r="H32" s="27">
        <f>Sheet2!G31/((Sheet4!G32*Sheet5!G32)/100)</f>
        <v>0.21177422357606424</v>
      </c>
      <c r="I32" s="26">
        <f>Sheet2!H31/((Sheet4!H32*Sheet5!H32)/100)</f>
        <v>0.25306686438109915</v>
      </c>
      <c r="J32" s="26">
        <f>Sheet2!I31/((Sheet4!I32*Sheet5!I32)/100)</f>
        <v>0.29279590933263844</v>
      </c>
      <c r="K32" s="26">
        <f>Sheet2!J31/((Sheet4!J32*Sheet5!J32)/100)</f>
        <v>0.32239055004970679</v>
      </c>
      <c r="L32" s="26">
        <f>Sheet2!K31/((Sheet4!K32*Sheet5!K32)/100)</f>
        <v>0.32023637401040245</v>
      </c>
      <c r="M32" s="26">
        <f>Sheet2!L31/((Sheet4!L32*Sheet5!L32)/100)</f>
        <v>0.33362342083357377</v>
      </c>
      <c r="N32" s="26">
        <f>Sheet2!M31/((Sheet4!M32*Sheet5!M32)/100)</f>
        <v>0.30046106494507968</v>
      </c>
      <c r="O32" s="26">
        <f>Sheet2!N31/((Sheet4!N32*Sheet5!N32)/100)</f>
        <v>0.32163065644422562</v>
      </c>
      <c r="P32" s="26">
        <f>Sheet2!O31/((Sheet4!O32*Sheet5!O32)/100)</f>
        <v>0.31391839468945137</v>
      </c>
      <c r="Q32" s="26">
        <f>Sheet2!P31/((Sheet4!P32*Sheet5!P32)/100)</f>
        <v>0.31390882986447088</v>
      </c>
      <c r="R32" s="26">
        <f>Sheet2!Q31/((Sheet4!Q32*Sheet5!Q32)/100)</f>
        <v>0.28415107853684168</v>
      </c>
      <c r="S32" s="26">
        <f>Sheet2!R31/((Sheet4!R32*Sheet5!R32)/100)</f>
        <v>0.32119875676689219</v>
      </c>
      <c r="T32" s="26">
        <f>Sheet2!S31/((Sheet4!S32*Sheet5!S32)/100)</f>
        <v>0.32195831865523761</v>
      </c>
      <c r="U32" s="26">
        <f>Sheet2!T31/((Sheet4!T32*Sheet5!T32)/100)</f>
        <v>0.33399686794004474</v>
      </c>
      <c r="V32" s="28">
        <f>Sheet2!U31/((Sheet4!U32*Sheet5!U32)/100)</f>
        <v>0.31802901199829858</v>
      </c>
      <c r="W32" s="28">
        <f>Sheet2!V31/((Sheet4!V32*Sheet5!V32)/100)</f>
        <v>0.33839080718032893</v>
      </c>
      <c r="X32" s="28">
        <f>W32</f>
        <v>0.33839080718032893</v>
      </c>
      <c r="Y32" s="28">
        <f t="shared" si="0"/>
        <v>1.2798111173152549E-2</v>
      </c>
    </row>
    <row r="33" spans="1:25" x14ac:dyDescent="0.35">
      <c r="A33" t="s">
        <v>33</v>
      </c>
      <c r="B33" s="3">
        <v>21</v>
      </c>
      <c r="C33" s="29">
        <f>Sheet2!B32/((Sheet4!B33*Sheet5!B33)/100)</f>
        <v>0.47374509083087152</v>
      </c>
      <c r="D33" s="28">
        <f>Sheet2!C32/((Sheet4!C33*Sheet5!C33)/100)</f>
        <v>0.5148693259569127</v>
      </c>
      <c r="E33" s="29">
        <f>Sheet2!D32/((Sheet4!D33*Sheet5!D33)/100)</f>
        <v>0.49400959745255713</v>
      </c>
      <c r="F33" s="28">
        <f>Sheet2!E32/((Sheet4!E33*Sheet5!E33)/100)</f>
        <v>0.53892785328713222</v>
      </c>
      <c r="G33" s="29">
        <f>Sheet2!F32/((Sheet4!F33*Sheet5!F33)/100)</f>
        <v>0.55441503749224219</v>
      </c>
      <c r="H33" s="28">
        <f>Sheet2!G32/((Sheet4!G33*Sheet5!G33)/100)</f>
        <v>0.54198612551117131</v>
      </c>
      <c r="I33" s="29">
        <f>Sheet2!H32/((Sheet4!H33*Sheet5!H33)/100)</f>
        <v>0.56541749493728011</v>
      </c>
      <c r="J33" s="29">
        <f>Sheet2!I32/((Sheet4!I33*Sheet5!I33)/100)</f>
        <v>0.54833217978291093</v>
      </c>
      <c r="K33" s="29">
        <f>Sheet2!J32/((Sheet4!J33*Sheet5!J33)/100)</f>
        <v>0.5650268121427503</v>
      </c>
      <c r="L33" s="29">
        <f>Sheet2!K32/((Sheet4!K33*Sheet5!K33)/100)</f>
        <v>0.58185631068382804</v>
      </c>
      <c r="M33" s="29">
        <f>Sheet2!L32/((Sheet4!L33*Sheet5!L33)/100)</f>
        <v>0.56270038902501851</v>
      </c>
      <c r="N33" s="29">
        <f>Sheet2!M32/((Sheet4!M33*Sheet5!M33)/100)</f>
        <v>0.51724471639025482</v>
      </c>
      <c r="O33" s="29">
        <f>Sheet2!N32/((Sheet4!N33*Sheet5!N33)/100)</f>
        <v>0.54017150388260138</v>
      </c>
      <c r="P33" s="29">
        <f>Sheet2!O32/((Sheet4!O33*Sheet5!O33)/100)</f>
        <v>0.51783455304257353</v>
      </c>
      <c r="Q33" s="29">
        <f>Sheet2!P32/((Sheet4!P33*Sheet5!P33)/100)</f>
        <v>0.51589495631922766</v>
      </c>
      <c r="R33" s="29">
        <f>Sheet2!Q32/((Sheet4!Q33*Sheet5!Q33)/100)</f>
        <v>0.47162915611798867</v>
      </c>
      <c r="S33" s="29">
        <f>Sheet2!R32/((Sheet4!R33*Sheet5!R33)/100)</f>
        <v>0.46859668196946219</v>
      </c>
      <c r="T33" s="29">
        <f>Sheet2!S32/((Sheet4!S33*Sheet5!S33)/100)</f>
        <v>0.48759733558189378</v>
      </c>
      <c r="U33" s="29">
        <f>Sheet2!T32/((Sheet4!T33*Sheet5!T33)/100)</f>
        <v>0.5142999881552679</v>
      </c>
      <c r="V33" s="28">
        <f>Sheet2!U32/((Sheet4!U33*Sheet5!U33)/100)</f>
        <v>0.51934806825717461</v>
      </c>
      <c r="W33" s="28">
        <f>Sheet2!V32/((Sheet4!V33*Sheet5!V33)/100)</f>
        <v>0.52571953572877217</v>
      </c>
      <c r="X33" s="28">
        <f>Sheet2!W32/((Sheet4!W33*Sheet5!W33)/100)</f>
        <v>0.55902540266590806</v>
      </c>
      <c r="Y33" s="28">
        <f t="shared" si="0"/>
        <v>4.5703306185805703E-2</v>
      </c>
    </row>
    <row r="34" spans="1:25" x14ac:dyDescent="0.35">
      <c r="A34" s="2" t="s">
        <v>34</v>
      </c>
      <c r="B34" s="7">
        <v>15</v>
      </c>
      <c r="C34" s="26"/>
      <c r="D34" s="27"/>
      <c r="E34" s="26"/>
      <c r="F34" s="27">
        <f>Sheet2!E33/((Sheet4!E34*Sheet5!E34)/100)</f>
        <v>0.89089191852825234</v>
      </c>
      <c r="G34" s="26">
        <f>Sheet2!F33/((Sheet4!F34*Sheet5!F34)/100)</f>
        <v>0.95725251937279443</v>
      </c>
      <c r="H34" s="27">
        <f>Sheet2!G33/((Sheet4!G34*Sheet5!G34)/100)</f>
        <v>0.97808939526730942</v>
      </c>
      <c r="I34" s="26">
        <f>Sheet2!H33/((Sheet4!H34*Sheet5!H34)/100)</f>
        <v>0.97456373853889378</v>
      </c>
      <c r="J34" s="26">
        <f>Sheet2!I33/((Sheet4!I34*Sheet5!I34)/100)</f>
        <v>1.0136905242206622</v>
      </c>
      <c r="K34" s="26">
        <f>Sheet2!J33/((Sheet4!J34*Sheet5!J34)/100)</f>
        <v>1.015742803109897</v>
      </c>
      <c r="L34" s="26">
        <f>Sheet2!K33/((Sheet4!K34*Sheet5!K34)/100)</f>
        <v>0.94674332816838269</v>
      </c>
      <c r="M34" s="26">
        <f>Sheet2!L33/((Sheet4!L34*Sheet5!L34)/100)</f>
        <v>0.95593798847667022</v>
      </c>
      <c r="N34" s="26">
        <f>Sheet2!M33/((Sheet4!M34*Sheet5!M34)/100)</f>
        <v>0.96431947589421152</v>
      </c>
      <c r="O34" s="26">
        <f>Sheet2!N33/((Sheet4!N34*Sheet5!N34)/100)</f>
        <v>1.0851810123084118</v>
      </c>
      <c r="P34" s="26">
        <f>Sheet2!O33/((Sheet4!O34*Sheet5!O34)/100)</f>
        <v>0.91961828190641759</v>
      </c>
      <c r="Q34" s="26">
        <f>Sheet2!P33/((Sheet4!P34*Sheet5!P34)/100)</f>
        <v>0.93953667297378296</v>
      </c>
      <c r="R34" s="26">
        <f>Sheet2!Q33/((Sheet4!Q34*Sheet5!Q34)/100)</f>
        <v>0.94621746747551683</v>
      </c>
      <c r="S34" s="26">
        <f>Sheet2!R33/((Sheet4!R34*Sheet5!R34)/100)</f>
        <v>0.96134966794538634</v>
      </c>
      <c r="T34" s="26">
        <f>Sheet2!S33/((Sheet4!S34*Sheet5!S34)/100)</f>
        <v>0.96933927860372882</v>
      </c>
      <c r="U34" s="26">
        <f>Sheet2!T33/((Sheet4!T34*Sheet5!T34)/100)</f>
        <v>0.95308682946615408</v>
      </c>
      <c r="V34" s="28">
        <f>Sheet2!U33/((Sheet4!U34*Sheet5!U34)/100)</f>
        <v>0.97256220086953349</v>
      </c>
      <c r="W34" s="28">
        <f>Sheet2!V33/((Sheet4!V34*Sheet5!V34)/100)</f>
        <v>0.967142194899415</v>
      </c>
      <c r="X34" s="28">
        <f>Sheet2!W33/((Sheet4!W34*Sheet5!W34)/100)</f>
        <v>0.93303423448424716</v>
      </c>
      <c r="Y34" s="28">
        <f t="shared" si="0"/>
        <v>-8.2628384792322596E-3</v>
      </c>
    </row>
    <row r="35" spans="1:25" x14ac:dyDescent="0.35">
      <c r="A35" t="s">
        <v>35</v>
      </c>
      <c r="B35" s="3">
        <f>Sheet5!M35</f>
        <v>25</v>
      </c>
      <c r="C35" s="29">
        <f>Sheet2!B34/((Sheet4!B35*Sheet5!B35)/100)</f>
        <v>0.66187654279943808</v>
      </c>
      <c r="D35" s="28">
        <f>Sheet2!C34/((Sheet4!C35*Sheet5!C35)/100)</f>
        <v>0.65910924160481588</v>
      </c>
      <c r="E35" s="29">
        <f>Sheet2!D34/((Sheet4!D35*Sheet5!D35)/100)</f>
        <v>0.63469064984306434</v>
      </c>
      <c r="F35" s="28">
        <f>Sheet2!E34/((Sheet4!E35*Sheet5!E35)/100)</f>
        <v>0.69211515921078337</v>
      </c>
      <c r="G35" s="29">
        <f>Sheet2!F34/((Sheet4!F35*Sheet5!F35)/100)</f>
        <v>0.58012468613654378</v>
      </c>
      <c r="H35" s="28">
        <f>Sheet2!G34/((Sheet4!G35*Sheet5!G35)/100)</f>
        <v>0.60479512219407583</v>
      </c>
      <c r="I35" s="29">
        <f>Sheet2!H34/((Sheet4!H35*Sheet5!H35)/100)</f>
        <v>0.67278257304249967</v>
      </c>
      <c r="J35" s="29">
        <f>Sheet2!I34/((Sheet4!I35*Sheet5!I35)/100)</f>
        <v>0.57343834399448046</v>
      </c>
      <c r="K35" s="29">
        <f>Sheet2!J34/((Sheet4!J35*Sheet5!J35)/100)</f>
        <v>0.60775043753609337</v>
      </c>
      <c r="L35" s="29">
        <f>Sheet2!K34/((Sheet4!K35*Sheet5!K35)/100)</f>
        <v>0.6265849947329406</v>
      </c>
      <c r="M35" s="29">
        <f>Sheet2!L34/((Sheet4!L35*Sheet5!L35)/100)</f>
        <v>0.56834373107114633</v>
      </c>
      <c r="N35" s="29">
        <f>Sheet2!M34/((Sheet4!M35*Sheet5!M35)/100)</f>
        <v>0.54495623341010657</v>
      </c>
      <c r="O35" s="29">
        <f>Sheet2!N34/((Sheet4!N35*Sheet5!N35)/100)</f>
        <v>0.55833728807444349</v>
      </c>
      <c r="P35" s="29">
        <f>Sheet2!O34/((Sheet4!O35*Sheet5!O35)/100)</f>
        <v>0.56236642808034831</v>
      </c>
      <c r="Q35" s="29">
        <f>Sheet2!P34/((Sheet4!P35*Sheet5!P35)/100)</f>
        <v>0.56996755068929272</v>
      </c>
      <c r="R35" s="29">
        <f>Sheet2!Q34/((Sheet4!Q35*Sheet5!Q35)/100)</f>
        <v>0.57032474192393356</v>
      </c>
      <c r="S35" s="29">
        <f>Sheet2!R34/((Sheet4!R35*Sheet5!R35)/100)</f>
        <v>0.56323747015465864</v>
      </c>
      <c r="T35" s="29">
        <f>Sheet2!S34/((Sheet4!S35*Sheet5!S35)/100)</f>
        <v>0.56019595069620565</v>
      </c>
      <c r="U35" s="29">
        <f>Sheet2!T34/((Sheet4!T35*Sheet5!T35)/100)</f>
        <v>0.56770604612126618</v>
      </c>
      <c r="V35" s="28">
        <f>Sheet2!U34/((Sheet4!U35*Sheet5!U35)/100)</f>
        <v>0.57298675393297083</v>
      </c>
      <c r="W35" s="28">
        <f>Sheet2!V34/((Sheet4!V35*Sheet5!V35)/100)</f>
        <v>0.57760173689063887</v>
      </c>
      <c r="X35" s="28">
        <f>Sheet2!W34/((Sheet4!W35*Sheet5!W35)/100)</f>
        <v>0.57269174447128612</v>
      </c>
      <c r="Y35" s="28">
        <f t="shared" si="0"/>
        <v>4.4685759666075464E-3</v>
      </c>
    </row>
    <row r="36" spans="1:25" x14ac:dyDescent="0.35">
      <c r="A36" s="2" t="s">
        <v>36</v>
      </c>
      <c r="B36" s="7">
        <v>23</v>
      </c>
      <c r="D36" s="27"/>
      <c r="E36" s="26"/>
      <c r="F36" s="27"/>
      <c r="G36" s="26"/>
      <c r="H36" s="27">
        <f>Sheet2!G35/((Sheet4!G36*Sheet5!G36)/100)</f>
        <v>0.4243980585870622</v>
      </c>
      <c r="I36" s="26">
        <f>Sheet2!H35/((Sheet4!H36*Sheet5!H36)/100)</f>
        <v>0.41991347415004032</v>
      </c>
      <c r="J36" s="26">
        <f>Sheet2!I35/((Sheet4!I36*Sheet5!I36)/100)</f>
        <v>0.47317902904609804</v>
      </c>
      <c r="K36" s="26">
        <f>Sheet2!J35/((Sheet4!J36*Sheet5!J36)/100)</f>
        <v>0.50652207992994103</v>
      </c>
      <c r="L36" s="26">
        <f>Sheet2!K35/((Sheet4!K36*Sheet5!K36)/100)</f>
        <v>0.53435010285835371</v>
      </c>
      <c r="M36" s="26">
        <f>Sheet2!L35/((Sheet4!L36*Sheet5!L36)/100)</f>
        <v>0.4968996691497668</v>
      </c>
      <c r="N36" s="26">
        <f>Sheet2!M35/((Sheet4!M36*Sheet5!M36)/100)</f>
        <v>0.45160617249231161</v>
      </c>
      <c r="O36" s="26">
        <f>Sheet2!N35/((Sheet4!N36*Sheet5!N36)/100)</f>
        <v>0.47207938929878807</v>
      </c>
      <c r="P36" s="26">
        <f>Sheet2!O35/((Sheet4!O36*Sheet5!O36)/100)</f>
        <v>0.4747416185055674</v>
      </c>
      <c r="Q36" s="26">
        <f>Sheet2!P35/((Sheet4!P36*Sheet5!P36)/100)</f>
        <v>0.43038528635733986</v>
      </c>
      <c r="R36" s="26">
        <f>Sheet2!Q35/((Sheet4!Q36*Sheet5!Q36)/100)</f>
        <v>0.42627373070724506</v>
      </c>
      <c r="S36" s="26">
        <f>Sheet2!R35/((Sheet4!R36*Sheet5!R36)/100)</f>
        <v>0.43770310327079337</v>
      </c>
      <c r="T36" s="26">
        <f>Sheet2!S35/((Sheet4!S36*Sheet5!S36)/100)</f>
        <v>0.43605366375035542</v>
      </c>
      <c r="U36" s="26">
        <f>Sheet2!T35/((Sheet4!T36*Sheet5!T36)/100)</f>
        <v>0.45292884606787992</v>
      </c>
      <c r="V36" s="28">
        <f>Sheet2!U35/((Sheet4!U36*Sheet5!U36)/100)</f>
        <v>0.49297173572614511</v>
      </c>
      <c r="W36" s="28">
        <f>Sheet2!V35/((Sheet4!V36*Sheet5!V36)/100)</f>
        <v>0.51858240571344649</v>
      </c>
      <c r="X36" s="28">
        <f>Sheet2!W35/((Sheet4!W36*Sheet5!W36)/100)</f>
        <v>0.51105425903192803</v>
      </c>
      <c r="Y36" s="28">
        <f t="shared" si="0"/>
        <v>1.522574279708655E-2</v>
      </c>
    </row>
    <row r="37" spans="1:25" x14ac:dyDescent="0.35">
      <c r="A37" t="s">
        <v>37</v>
      </c>
      <c r="B37" s="3">
        <v>23</v>
      </c>
      <c r="C37" s="29"/>
      <c r="D37" s="28"/>
      <c r="E37" s="29"/>
      <c r="F37" s="28">
        <f>Sheet2!E36/((Sheet4!E37*Sheet5!E37)/100)</f>
        <v>0.44685560692546533</v>
      </c>
      <c r="G37" s="29">
        <f>Sheet2!F36/((Sheet4!F37*Sheet5!F37)/100)</f>
        <v>0.49352905758999871</v>
      </c>
      <c r="H37" s="28">
        <f>Sheet2!G36/((Sheet4!G37*Sheet5!G37)/100)</f>
        <v>0.55139801975436253</v>
      </c>
      <c r="I37" s="29">
        <f>Sheet2!H36/((Sheet4!H37*Sheet5!H37)/100)</f>
        <v>0.59663182227459721</v>
      </c>
      <c r="J37" s="29">
        <f>Sheet2!I36/((Sheet4!I37*Sheet5!I37)/100)</f>
        <v>0.55830052218921344</v>
      </c>
      <c r="K37" s="29">
        <f>Sheet2!J36/((Sheet4!J37*Sheet5!J37)/100)</f>
        <v>0.51381888991808522</v>
      </c>
      <c r="L37" s="29">
        <f>Sheet2!K36/((Sheet4!K37*Sheet5!K37)/100)</f>
        <v>0.50913081500554402</v>
      </c>
      <c r="M37" s="29">
        <f>Sheet2!L36/((Sheet4!L37*Sheet5!L37)/100)</f>
        <v>0.49177379178425368</v>
      </c>
      <c r="N37" s="29">
        <f>Sheet2!M36/((Sheet4!M37*Sheet5!M37)/100)</f>
        <v>0.43018100745419835</v>
      </c>
      <c r="O37" s="29">
        <f>Sheet2!N36/((Sheet4!N37*Sheet5!N37)/100)</f>
        <v>0.47606636066347141</v>
      </c>
      <c r="P37" s="29">
        <f>Sheet2!O36/((Sheet4!O37*Sheet5!O37)/100)</f>
        <v>0.4537710433127497</v>
      </c>
      <c r="Q37" s="29">
        <f>Sheet2!P36/((Sheet4!P37*Sheet5!P37)/100)</f>
        <v>0.47275676157211982</v>
      </c>
      <c r="R37" s="29">
        <f>Sheet2!Q36/((Sheet4!Q37*Sheet5!Q37)/100)</f>
        <v>0.45864751582920654</v>
      </c>
      <c r="S37" s="29">
        <f>Sheet2!R36/((Sheet4!R37*Sheet5!R37)/100)</f>
        <v>0.48502716562875575</v>
      </c>
      <c r="T37" s="29">
        <f>Sheet2!S36/((Sheet4!S37*Sheet5!S37)/100)</f>
        <v>0.49669612683441922</v>
      </c>
      <c r="U37" s="29">
        <f>Sheet2!T36/((Sheet4!T37*Sheet5!T37)/100)</f>
        <v>0.49298341309510524</v>
      </c>
      <c r="V37" s="28">
        <f>Sheet2!U36/((Sheet4!U37*Sheet5!U37)/100)</f>
        <v>0.50963906441054962</v>
      </c>
      <c r="W37" s="28">
        <f>Sheet2!V36/((Sheet4!V37*Sheet5!V37)/100)</f>
        <v>0.521871189118854</v>
      </c>
      <c r="X37" s="28">
        <f>Sheet2!W36/((Sheet4!W37*Sheet5!W37)/100)</f>
        <v>0.53230861549966302</v>
      </c>
      <c r="Y37" s="28">
        <f t="shared" si="0"/>
        <v>7.9562474663494864E-3</v>
      </c>
    </row>
    <row r="38" spans="1:25" x14ac:dyDescent="0.35">
      <c r="A38" s="2" t="s">
        <v>38</v>
      </c>
      <c r="B38" s="7">
        <v>20</v>
      </c>
      <c r="D38" s="6"/>
      <c r="F38" s="27"/>
      <c r="G38" s="26"/>
      <c r="H38" s="27">
        <f>Sheet2!G37/((Sheet4!G38*Sheet5!G38)/100)</f>
        <v>0.48171169202205583</v>
      </c>
      <c r="I38" s="26">
        <f>Sheet2!H37/((Sheet4!H38*Sheet5!H38)/100)</f>
        <v>0.43785108037217874</v>
      </c>
      <c r="J38" s="26">
        <f>Sheet2!I37/((Sheet4!I38*Sheet5!I38)/100)</f>
        <v>0.6028984654854469</v>
      </c>
      <c r="K38" s="26">
        <f>Sheet2!J37/((Sheet4!J38*Sheet5!J38)/100)</f>
        <v>0.56576015672914481</v>
      </c>
      <c r="L38" s="26">
        <f>Sheet2!K37/((Sheet4!K38*Sheet5!K38)/100)</f>
        <v>0.52401537335431658</v>
      </c>
      <c r="M38" s="26">
        <f>Sheet2!L37/((Sheet4!L38*Sheet5!L38)/100)</f>
        <v>0.52670557966671083</v>
      </c>
      <c r="N38" s="26">
        <f>Sheet2!M37/((Sheet4!M38*Sheet5!M38)/100)</f>
        <v>0.47043398422355648</v>
      </c>
      <c r="O38" s="26">
        <f>Sheet2!N37/((Sheet4!N38*Sheet5!N38)/100)</f>
        <v>0.45714339969278883</v>
      </c>
      <c r="P38" s="26">
        <f>Sheet2!O37/((Sheet4!O38*Sheet5!O38)/100)</f>
        <v>0.48140591651416759</v>
      </c>
      <c r="Q38" s="26">
        <f>Sheet2!P37/((Sheet4!P38*Sheet5!P38)/100)</f>
        <v>0.4327634142696643</v>
      </c>
      <c r="R38" s="26">
        <f>Sheet2!Q37/((Sheet4!Q38*Sheet5!Q38)/100)</f>
        <v>0.46935057173154554</v>
      </c>
      <c r="S38" s="26">
        <f>Sheet2!R37/((Sheet4!R38*Sheet5!R38)/100)</f>
        <v>0.49235358989383199</v>
      </c>
      <c r="T38" s="26">
        <f>Sheet2!S37/((Sheet4!S38*Sheet5!S38)/100)</f>
        <v>0.51597468239667699</v>
      </c>
      <c r="U38" s="26">
        <f>Sheet2!T37/((Sheet4!T38*Sheet5!T38)/100)</f>
        <v>0.49705528323160869</v>
      </c>
      <c r="V38" s="28">
        <f>Sheet2!U37/((Sheet4!U38*Sheet5!U38)/100)</f>
        <v>0.51488864162030035</v>
      </c>
      <c r="W38" s="28">
        <f>Sheet2!V37/((Sheet4!V38*Sheet5!V38)/100)</f>
        <v>0.51930424664631236</v>
      </c>
      <c r="X38" s="28">
        <f>Sheet2!W37/((Sheet4!W38*Sheet5!W38)/100)</f>
        <v>0.52630987270796858</v>
      </c>
      <c r="Y38" s="28">
        <f t="shared" si="0"/>
        <v>4.7016933377767023E-3</v>
      </c>
    </row>
    <row r="39" spans="1:25" x14ac:dyDescent="0.35">
      <c r="A39" t="s">
        <v>55</v>
      </c>
      <c r="B39" s="3">
        <v>22</v>
      </c>
      <c r="C39" s="29"/>
      <c r="D39" s="28"/>
      <c r="E39" s="29"/>
      <c r="F39" s="28"/>
      <c r="G39" s="29"/>
      <c r="H39" s="28"/>
      <c r="I39" s="29">
        <f>Sheet2!H38/((Sheet4!H39*Sheet5!H39)/100)</f>
        <v>0.67281612133285373</v>
      </c>
      <c r="J39" s="29">
        <f>Sheet2!I38/((Sheet4!I39*Sheet5!I39)/100)</f>
        <v>0.66139149033324085</v>
      </c>
      <c r="K39" s="29">
        <f>Sheet2!J38/((Sheet4!J39*Sheet5!J39)/100)</f>
        <v>0.68006519205290061</v>
      </c>
      <c r="L39" s="29">
        <f>Sheet2!K38/((Sheet4!K39*Sheet5!K39)/100)</f>
        <v>0.68980808849332287</v>
      </c>
      <c r="M39" s="29">
        <f>Sheet2!L38/((Sheet4!L39*Sheet5!L39)/100)</f>
        <v>0.68334467142984778</v>
      </c>
      <c r="N39" s="29">
        <f>Sheet2!M38/((Sheet4!M39*Sheet5!M39)/100)</f>
        <v>0.59209994081909934</v>
      </c>
      <c r="O39" s="29">
        <f>Sheet2!N38/((Sheet4!N39*Sheet5!N39)/100)</f>
        <v>0.59155729529677781</v>
      </c>
      <c r="P39" s="29">
        <f>Sheet2!O38/((Sheet4!O39*Sheet5!O39)/100)</f>
        <v>0.59400987662935767</v>
      </c>
      <c r="Q39" s="29">
        <f>Sheet2!P38/((Sheet4!P39*Sheet5!P39)/100)</f>
        <v>0.57026081285561392</v>
      </c>
      <c r="R39" s="29">
        <f>Sheet2!Q38/((Sheet4!Q39*Sheet5!Q39)/100)</f>
        <v>0.59097723289277626</v>
      </c>
      <c r="S39" s="29">
        <f>Sheet2!R38/((Sheet4!R39*Sheet5!R39)/100)</f>
        <v>0.58257370664438235</v>
      </c>
      <c r="T39" s="29">
        <f>Sheet2!S38/((Sheet4!S39*Sheet5!S39)/100)</f>
        <v>0.5841301019009435</v>
      </c>
      <c r="U39" s="29">
        <f>Sheet2!T38/((Sheet4!T39*Sheet5!T39)/100)</f>
        <v>0.57553186712773463</v>
      </c>
      <c r="V39" s="28">
        <f>Sheet2!U38/((Sheet4!U39*Sheet5!U39)/100)</f>
        <v>0.58556376542246635</v>
      </c>
      <c r="W39" s="28">
        <f>Sheet2!V38/((Sheet4!V39*Sheet5!V39)/100)</f>
        <v>0.60112965007090324</v>
      </c>
      <c r="X39" s="28">
        <f>Sheet2!W38/((Sheet4!W39*Sheet5!W39)/100)</f>
        <v>0.58207140816656477</v>
      </c>
      <c r="Y39" s="28">
        <f t="shared" si="0"/>
        <v>-7.0418395166477188E-3</v>
      </c>
    </row>
    <row r="40" spans="1:25" x14ac:dyDescent="0.35">
      <c r="A40" s="2" t="s">
        <v>39</v>
      </c>
      <c r="B40" s="7">
        <v>21</v>
      </c>
      <c r="C40" s="26"/>
      <c r="D40" s="27"/>
      <c r="E40" s="26"/>
      <c r="F40" s="27">
        <f>Sheet2!E39/((Sheet4!E40*Sheet5!E40)/100)</f>
        <v>0.57201299863330846</v>
      </c>
      <c r="G40" s="26">
        <f>Sheet2!F39/((Sheet4!F40*Sheet5!F40)/100)</f>
        <v>0.59613086171476015</v>
      </c>
      <c r="H40" s="27">
        <f>Sheet2!G39/((Sheet4!G40*Sheet5!G40)/100)</f>
        <v>0.44349713646221239</v>
      </c>
      <c r="I40" s="26">
        <f>Sheet2!H39/((Sheet4!H40*Sheet5!H40)/100)</f>
        <v>0.51902727368529955</v>
      </c>
      <c r="J40" s="26">
        <f>Sheet2!I39/((Sheet4!I40*Sheet5!I40)/100)</f>
        <v>0.56498269277962243</v>
      </c>
      <c r="K40" s="26">
        <f>Sheet2!J39/((Sheet4!J40*Sheet5!J40)/100)</f>
        <v>0.56373425017124557</v>
      </c>
      <c r="L40" s="26">
        <f>Sheet2!K39/((Sheet4!K40*Sheet5!K40)/100)</f>
        <v>0.52773469369250003</v>
      </c>
      <c r="M40" s="26">
        <f>Sheet2!L39/((Sheet4!L40*Sheet5!L40)/100)</f>
        <v>0.42719630773873168</v>
      </c>
      <c r="N40" s="26">
        <f>Sheet2!M39/((Sheet4!M40*Sheet5!M40)/100)</f>
        <v>0.31395345824602167</v>
      </c>
      <c r="O40" s="26">
        <f>Sheet2!N39/((Sheet4!N40*Sheet5!N40)/100)</f>
        <v>0.44634624407170714</v>
      </c>
      <c r="P40" s="26">
        <f>Sheet2!O39/((Sheet4!O40*Sheet5!O40)/100)</f>
        <v>0.38516795872313836</v>
      </c>
      <c r="Q40" s="26">
        <f>Sheet2!P39/((Sheet4!P40*Sheet5!P40)/100)</f>
        <v>0.39973142488658497</v>
      </c>
      <c r="R40" s="26">
        <f>Sheet2!Q39/((Sheet4!Q40*Sheet5!Q40)/100)</f>
        <v>0.385885968309929</v>
      </c>
      <c r="S40" s="26">
        <f>Sheet2!R39/((Sheet4!R40*Sheet5!R40)/100)</f>
        <v>0.40622394588463978</v>
      </c>
      <c r="T40" s="26">
        <f>Sheet2!S39/((Sheet4!S40*Sheet5!S40)/100)</f>
        <v>0.4280723382575799</v>
      </c>
      <c r="U40" s="26">
        <f>Sheet2!T39/((Sheet4!T40*Sheet5!T40)/100)</f>
        <v>0.43316441297655589</v>
      </c>
      <c r="V40" s="28">
        <f>Sheet2!U39/((Sheet4!U40*Sheet5!U40)/100)</f>
        <v>0.43964319807438385</v>
      </c>
      <c r="W40" s="28">
        <f>Sheet2!V39/((Sheet4!V40*Sheet5!V40)/100)</f>
        <v>0.44629537508512601</v>
      </c>
      <c r="X40" s="28">
        <f>Sheet2!W39/((Sheet4!W40*Sheet5!W40)/100)</f>
        <v>0.44428845363648817</v>
      </c>
      <c r="Y40" s="28">
        <f t="shared" si="0"/>
        <v>2.6940467091916109E-2</v>
      </c>
    </row>
    <row r="41" spans="1:25" x14ac:dyDescent="0.35">
      <c r="A41" t="s">
        <v>40</v>
      </c>
      <c r="B41" s="3">
        <f>Sheet5!M41</f>
        <v>25</v>
      </c>
      <c r="C41" s="2">
        <f>Sheet2!B40/((Sheet4!B41*Sheet5!B41)/100)</f>
        <v>0.44313615736232009</v>
      </c>
      <c r="D41" s="7">
        <f>Sheet2!C40/((Sheet4!C41*Sheet5!C41)/100)</f>
        <v>0.35828025738646596</v>
      </c>
      <c r="E41" s="2">
        <f>Sheet2!D40/((Sheet4!D41*Sheet5!D41)/100)</f>
        <v>0.38025530927533396</v>
      </c>
      <c r="F41" s="7">
        <f>Sheet2!E40/((Sheet4!E41*Sheet5!E41)/100)</f>
        <v>0.42126047742496392</v>
      </c>
      <c r="G41" s="2">
        <f>Sheet2!F40/((Sheet4!F41*Sheet5!F41)/100)</f>
        <v>0.4054993830720679</v>
      </c>
      <c r="H41" s="28">
        <f>Sheet2!G40/((Sheet4!G41*Sheet5!G41)/100)</f>
        <v>0.50144118284099859</v>
      </c>
      <c r="I41" s="29">
        <f>Sheet2!H40/((Sheet4!H41*Sheet5!H41)/100)</f>
        <v>0.52607676268860837</v>
      </c>
      <c r="J41" s="29">
        <f>Sheet2!I40/((Sheet4!I41*Sheet5!I41)/100)</f>
        <v>0.5484130301466883</v>
      </c>
      <c r="K41" s="29">
        <f>Sheet2!J40/((Sheet4!J41*Sheet5!J41)/100)</f>
        <v>0.55940498279625916</v>
      </c>
      <c r="L41" s="29">
        <f>Sheet2!K40/((Sheet4!K41*Sheet5!K41)/100)</f>
        <v>0.5728808405777015</v>
      </c>
      <c r="M41" s="29">
        <f>Sheet2!L40/((Sheet4!L41*Sheet5!L41)/100)</f>
        <v>0.58129902335958772</v>
      </c>
      <c r="N41" s="29">
        <f>Sheet2!M40/((Sheet4!M41*Sheet5!M41)/100)</f>
        <v>0.56727762702011908</v>
      </c>
      <c r="O41" s="29">
        <f>Sheet2!N40/((Sheet4!N41*Sheet5!N41)/100)</f>
        <v>0.58697508879409921</v>
      </c>
      <c r="P41" s="29">
        <f>Sheet2!O40/((Sheet4!O41*Sheet5!O41)/100)</f>
        <v>0.57954903627210363</v>
      </c>
      <c r="Q41" s="29">
        <f>Sheet2!P40/((Sheet4!P41*Sheet5!P41)/100)</f>
        <v>0.55125959302812555</v>
      </c>
      <c r="R41" s="29">
        <f>Sheet2!Q40/((Sheet4!Q41*Sheet5!Q41)/100)</f>
        <v>0.54888925893508911</v>
      </c>
      <c r="S41" s="29">
        <f>Sheet2!R40/((Sheet4!R41*Sheet5!R41)/100)</f>
        <v>0.55286497595666284</v>
      </c>
      <c r="T41" s="29">
        <f>Sheet2!S40/((Sheet4!S41*Sheet5!S41)/100)</f>
        <v>0.5657244375051691</v>
      </c>
      <c r="U41" s="29">
        <f>Sheet2!T40/((Sheet4!T41*Sheet5!T41)/100)</f>
        <v>0.58195170708828192</v>
      </c>
      <c r="V41" s="28">
        <f>Sheet2!U40/((Sheet4!U41*Sheet5!U41)/100)</f>
        <v>0.58769463774829611</v>
      </c>
      <c r="W41" s="28">
        <f>Sheet2!V40/((Sheet4!V41*Sheet5!V41)/100)</f>
        <v>0.59049613841245929</v>
      </c>
      <c r="X41" s="28">
        <f>Sheet2!W40/((Sheet4!W41*Sheet5!W41)/100)</f>
        <v>0.59143120264310844</v>
      </c>
      <c r="Y41" s="28">
        <f t="shared" si="0"/>
        <v>2.9086731131619081E-2</v>
      </c>
    </row>
    <row r="42" spans="1:25" x14ac:dyDescent="0.35">
      <c r="A42" s="2" t="s">
        <v>41</v>
      </c>
      <c r="B42" s="7">
        <v>8</v>
      </c>
      <c r="C42" s="26"/>
      <c r="D42" s="27"/>
      <c r="E42" s="26"/>
      <c r="F42" s="27"/>
      <c r="G42" s="27"/>
      <c r="H42" s="27">
        <f>Sheet2!G41/((Sheet4!G42*Sheet5!G42)/100)</f>
        <v>0.6713838512196485</v>
      </c>
      <c r="I42" s="26">
        <f>Sheet2!H41/((Sheet4!H42*Sheet5!H42)/100)</f>
        <v>0.73466639805746015</v>
      </c>
      <c r="J42" s="26">
        <f>Sheet2!I41/((Sheet4!I42*Sheet5!I42)/100)</f>
        <v>0.71882810156192378</v>
      </c>
      <c r="K42" s="26">
        <f>Sheet2!J41/((Sheet4!J42*Sheet5!J42)/100)</f>
        <v>0.73731291919606612</v>
      </c>
      <c r="L42" s="26">
        <f>Sheet2!K41/((Sheet4!K42*Sheet5!K42)/100)</f>
        <v>0.73043050125163178</v>
      </c>
      <c r="M42" s="26">
        <f>Sheet2!L41/((Sheet4!L42*Sheet5!L42)/100)</f>
        <v>0.73503991935915081</v>
      </c>
      <c r="N42" s="26">
        <f>Sheet2!M41/((Sheet4!M42*Sheet5!M42)/100)</f>
        <v>0.70133886109316668</v>
      </c>
      <c r="O42" s="26">
        <f>Sheet2!N41/((Sheet4!N42*Sheet5!N42)/100)</f>
        <v>0.71714603965304946</v>
      </c>
      <c r="P42" s="26">
        <f>Sheet2!O41/((Sheet4!O42*Sheet5!O42)/100)</f>
        <v>0.70687212173399772</v>
      </c>
      <c r="Q42" s="26">
        <f>Sheet2!P41/((Sheet4!P42*Sheet5!P42)/100)</f>
        <v>0.70149242285595292</v>
      </c>
      <c r="R42" s="26">
        <f>Sheet2!Q41/((Sheet4!Q42*Sheet5!Q42)/100)</f>
        <v>0.70062162844588471</v>
      </c>
      <c r="S42" s="26">
        <f>Sheet2!R41/((Sheet4!R42*Sheet5!R42)/100)</f>
        <v>0.69761536018511328</v>
      </c>
      <c r="T42" s="26">
        <f>Sheet2!S41/((Sheet4!S42*Sheet5!S42)/100)</f>
        <v>0.68454807558140907</v>
      </c>
      <c r="U42" s="26">
        <f>Sheet2!T41/((Sheet4!T42*Sheet5!T42)/100)</f>
        <v>0.67460046897532056</v>
      </c>
      <c r="V42" s="28">
        <f>Sheet2!U41/((Sheet4!U42*Sheet5!U42)/100)</f>
        <v>0.6790030152135087</v>
      </c>
      <c r="W42" s="28">
        <f>Sheet2!V41/((Sheet4!V42*Sheet5!V42)/100)</f>
        <v>0.6827762292892996</v>
      </c>
      <c r="X42" s="28">
        <f>Sheet2!W41/((Sheet4!W42*Sheet5!W42)/100)</f>
        <v>0.69935116475837078</v>
      </c>
      <c r="Y42" s="28">
        <f t="shared" si="0"/>
        <v>-2.3014891209792721E-2</v>
      </c>
    </row>
    <row r="43" spans="1:25" x14ac:dyDescent="0.35">
      <c r="A43" t="s">
        <v>42</v>
      </c>
      <c r="B43" s="3">
        <f>Sheet5!M43</f>
        <v>18</v>
      </c>
      <c r="C43" s="29"/>
      <c r="D43" s="28"/>
      <c r="E43" s="29"/>
      <c r="F43" s="28">
        <f>Sheet2!E42/((Sheet4!E43*Sheet5!E43)/100)</f>
        <v>0.45139920210677037</v>
      </c>
      <c r="G43" s="29">
        <f>Sheet2!F42/((Sheet4!F43*Sheet5!F43)/100)</f>
        <v>0.44027986231194666</v>
      </c>
      <c r="H43" s="28">
        <f>Sheet2!G42/((Sheet4!G43*Sheet5!G43)/100)</f>
        <v>0.43000147151089474</v>
      </c>
      <c r="I43" s="29">
        <f>Sheet2!H42/((Sheet4!H43*Sheet5!H43)/100)</f>
        <v>0.45590498698345788</v>
      </c>
      <c r="J43" s="29">
        <f>Sheet2!I42/((Sheet4!I43*Sheet5!I43)/100)</f>
        <v>0.39753264774835995</v>
      </c>
      <c r="K43" s="29">
        <f>Sheet2!J42/((Sheet4!J43*Sheet5!J43)/100)</f>
        <v>0.41540339388166408</v>
      </c>
      <c r="L43" s="29">
        <f>Sheet2!K42/((Sheet4!K43*Sheet5!K43)/100)</f>
        <v>0.38349572689111566</v>
      </c>
      <c r="M43" s="29">
        <f>Sheet2!L42/((Sheet4!L43*Sheet5!L43)/100)</f>
        <v>0.3699385280882645</v>
      </c>
      <c r="N43" s="29">
        <f>Sheet2!M42/((Sheet4!M43*Sheet5!M43)/100)</f>
        <v>0.35756138824616335</v>
      </c>
      <c r="O43" s="29">
        <f>Sheet2!N42/((Sheet4!N43*Sheet5!N43)/100)</f>
        <v>0.41229779085714741</v>
      </c>
      <c r="P43" s="29">
        <f>Sheet2!O42/((Sheet4!O43*Sheet5!O43)/100)</f>
        <v>0.43985253272503949</v>
      </c>
      <c r="Q43" s="29">
        <f>Sheet2!P42/((Sheet4!P43*Sheet5!P43)/100)</f>
        <v>0.40429033538493891</v>
      </c>
      <c r="R43" s="29">
        <f>Sheet2!Q42/((Sheet4!Q43*Sheet5!Q43)/100)</f>
        <v>0.43966620373323562</v>
      </c>
      <c r="S43" s="29">
        <f>Sheet2!R42/((Sheet4!R43*Sheet5!R43)/100)</f>
        <v>0.39943999533693236</v>
      </c>
      <c r="T43" s="29">
        <f>Sheet2!S42/((Sheet4!S43*Sheet5!S43)/100)</f>
        <v>0.41659350783904692</v>
      </c>
      <c r="U43" s="29">
        <f>Sheet2!T42/((Sheet4!T43*Sheet5!T43)/100)</f>
        <v>0.40009435008328087</v>
      </c>
      <c r="V43" s="28">
        <f>Sheet2!U42/((Sheet4!U43*Sheet5!U43)/100)</f>
        <v>0.40574823055124859</v>
      </c>
      <c r="W43" s="28">
        <f>Sheet2!V42/((Sheet4!V43*Sheet5!V43)/100)</f>
        <v>0.39942623034648544</v>
      </c>
      <c r="X43" s="28">
        <f>Sheet2!W42/((Sheet4!W43*Sheet5!W43)/100)</f>
        <v>0.33986297768400769</v>
      </c>
      <c r="Y43" s="28">
        <f t="shared" si="0"/>
        <v>6.5435474634850666E-4</v>
      </c>
    </row>
    <row r="44" spans="1:25" x14ac:dyDescent="0.35">
      <c r="A44" s="2" t="s">
        <v>43</v>
      </c>
      <c r="B44" s="7">
        <v>20</v>
      </c>
      <c r="C44" s="26">
        <f>Sheet2!B43/((Sheet4!B44*Sheet5!B44)/100)</f>
        <v>0.42152508767047836</v>
      </c>
      <c r="D44" s="27">
        <f>Sheet2!C43/((Sheet4!C44*Sheet5!C44)/100)</f>
        <v>0.4084287424824023</v>
      </c>
      <c r="E44" s="26">
        <f>Sheet2!D43/((Sheet4!D44*Sheet5!D44)/100)</f>
        <v>0.4436605325152454</v>
      </c>
      <c r="F44" s="27">
        <f>Sheet2!E43/((Sheet4!E44*Sheet5!E44)/100)</f>
        <v>0.47825993598269778</v>
      </c>
      <c r="G44" s="27">
        <f>Sheet2!F43/((Sheet4!F44*Sheet5!F44)/100)</f>
        <v>0.42576560598917174</v>
      </c>
      <c r="H44" s="27">
        <f>Sheet2!G43/((Sheet4!G44*Sheet5!G44)/100)</f>
        <v>0.43433992695321993</v>
      </c>
      <c r="I44" s="26">
        <f>Sheet2!H43/((Sheet4!H44*Sheet5!H44)/100)</f>
        <v>0.43582018740362949</v>
      </c>
      <c r="J44" s="26">
        <f>Sheet2!I43/((Sheet4!I44*Sheet5!I44)/100)</f>
        <v>0.43417039200288565</v>
      </c>
      <c r="K44" s="26">
        <f>Sheet2!J43/((Sheet4!J44*Sheet5!J44)/100)</f>
        <v>0.43554052360646017</v>
      </c>
      <c r="L44" s="26">
        <f>Sheet2!K43/((Sheet4!K44*Sheet5!K44)/100)</f>
        <v>0.4376458853294658</v>
      </c>
      <c r="M44" s="26">
        <f>Sheet2!L43/((Sheet4!L44*Sheet5!L44)/100)</f>
        <v>0.41871626957897423</v>
      </c>
      <c r="N44" s="26">
        <f>Sheet2!M43/((Sheet4!M44*Sheet5!M44)/100)</f>
        <v>0.42134403896647515</v>
      </c>
      <c r="O44" s="26">
        <f>Sheet2!N43/((Sheet4!N44*Sheet5!N44)/100)</f>
        <v>0.42971147668589293</v>
      </c>
      <c r="P44" s="26">
        <f>Sheet2!O43/((Sheet4!O44*Sheet5!O44)/100)</f>
        <v>0.43092836276527796</v>
      </c>
      <c r="Q44" s="26">
        <f>Sheet2!P43/((Sheet4!P44*Sheet5!P44)/100)</f>
        <v>0.43327378370314368</v>
      </c>
      <c r="R44" s="26">
        <f>Sheet2!Q43/((Sheet4!Q44*Sheet5!Q44)/100)</f>
        <v>0.43646718159205233</v>
      </c>
      <c r="S44" s="26">
        <f>Sheet2!R43/((Sheet4!R44*Sheet5!R44)/100)</f>
        <v>0.44305445064122057</v>
      </c>
      <c r="T44" s="26">
        <f>Sheet2!S43/((Sheet4!S44*Sheet5!S44)/100)</f>
        <v>0.45105462118787926</v>
      </c>
      <c r="U44" s="26">
        <f>Sheet2!T43/((Sheet4!T44*Sheet5!T44)/100)</f>
        <v>0.44727908745049288</v>
      </c>
      <c r="V44" s="28">
        <f>Sheet2!U43/((Sheet4!U44*Sheet5!U44)/100)</f>
        <v>0.45084180819221936</v>
      </c>
      <c r="W44" s="28">
        <f>Sheet2!V43/((Sheet4!V44*Sheet5!V44)/100)</f>
        <v>0.45588654425534886</v>
      </c>
      <c r="X44" s="28">
        <f>Sheet2!W43/((Sheet4!W44*Sheet5!W44)/100)</f>
        <v>0.45926315091179182</v>
      </c>
      <c r="Y44" s="28">
        <f t="shared" si="0"/>
        <v>4.2246368092723197E-3</v>
      </c>
    </row>
    <row r="45" spans="1:25" x14ac:dyDescent="0.35">
      <c r="A45" t="s">
        <v>56</v>
      </c>
      <c r="B45" s="3">
        <v>19.100000000000001</v>
      </c>
      <c r="C45" s="29">
        <f>+AVERAGE(C9:C44)</f>
        <v>0.53205274366943378</v>
      </c>
      <c r="D45" s="28">
        <f>+AVERAGE(D9:D44)</f>
        <v>0.5086000201884926</v>
      </c>
      <c r="E45" s="29">
        <f>+AVERAGE(E9:E44)</f>
        <v>0.50424451604459608</v>
      </c>
      <c r="F45" s="28">
        <f>+AVERAGE(F9:F44)</f>
        <v>0.52984718474499759</v>
      </c>
      <c r="G45" s="29">
        <f>+AVERAGE(G9:G44)</f>
        <v>0.52430698129702835</v>
      </c>
      <c r="H45" s="28">
        <f>AVERAGE(H10:H37)</f>
        <v>0.54488109125564665</v>
      </c>
      <c r="I45" s="29">
        <f t="shared" ref="I45:U45" si="1">AVERAGE(I9:I44)</f>
        <v>0.56488900788295671</v>
      </c>
      <c r="J45" s="29">
        <f t="shared" si="1"/>
        <v>0.57872690433794372</v>
      </c>
      <c r="K45" s="29">
        <f t="shared" si="1"/>
        <v>0.58649243481506941</v>
      </c>
      <c r="L45" s="29">
        <f t="shared" si="1"/>
        <v>0.59055662932266617</v>
      </c>
      <c r="M45" s="29">
        <f t="shared" si="1"/>
        <v>0.56635129871064882</v>
      </c>
      <c r="N45" s="29">
        <f t="shared" si="1"/>
        <v>0.53575907882742191</v>
      </c>
      <c r="O45" s="29">
        <f t="shared" si="1"/>
        <v>0.55076989019964806</v>
      </c>
      <c r="P45" s="29">
        <f t="shared" si="1"/>
        <v>0.5450429208377211</v>
      </c>
      <c r="Q45" s="29">
        <f t="shared" si="1"/>
        <v>0.54095707603423959</v>
      </c>
      <c r="R45" s="29">
        <f t="shared" si="1"/>
        <v>0.53991674230554132</v>
      </c>
      <c r="S45" s="29">
        <f t="shared" si="1"/>
        <v>0.54869056138399086</v>
      </c>
      <c r="T45" s="29">
        <f t="shared" si="1"/>
        <v>0.54867632230854901</v>
      </c>
      <c r="U45" s="29">
        <f t="shared" si="1"/>
        <v>0.55182173010454916</v>
      </c>
      <c r="V45" s="28"/>
      <c r="W45" s="29"/>
      <c r="X45" s="29"/>
      <c r="Y45" s="28">
        <f t="shared" si="0"/>
        <v>3.1311687205582972E-3</v>
      </c>
    </row>
    <row r="46" spans="1:25" x14ac:dyDescent="0.35">
      <c r="A46" t="s">
        <v>0</v>
      </c>
      <c r="C46" s="3"/>
      <c r="D46" s="3"/>
      <c r="E46" s="3"/>
      <c r="F46" s="3"/>
      <c r="G46" s="3"/>
      <c r="H46" s="3"/>
      <c r="I46" s="3"/>
      <c r="J46" s="3"/>
      <c r="K46" s="3"/>
      <c r="L46" s="3"/>
      <c r="M46" s="3"/>
      <c r="N46" s="3"/>
      <c r="O46" s="3"/>
      <c r="P46" s="3"/>
      <c r="Q46" s="3"/>
      <c r="R46" s="3"/>
      <c r="S46" s="3"/>
      <c r="T46" s="3"/>
      <c r="U46" s="3"/>
      <c r="V46" s="3"/>
      <c r="W46" s="3"/>
      <c r="X46" s="3"/>
      <c r="Y46" s="3"/>
    </row>
    <row r="47" spans="1:25" ht="17.25" customHeight="1" x14ac:dyDescent="0.35">
      <c r="A47" s="8" t="s">
        <v>1</v>
      </c>
      <c r="B47" s="4"/>
      <c r="C47" s="4"/>
      <c r="D47" s="4"/>
      <c r="E47" s="4"/>
      <c r="F47" s="4"/>
      <c r="G47" s="4"/>
      <c r="H47" s="4"/>
      <c r="I47" s="4"/>
      <c r="J47" s="4"/>
      <c r="K47" s="25"/>
      <c r="L47" s="4"/>
      <c r="M47" s="25"/>
      <c r="N47" s="25"/>
      <c r="O47" s="25"/>
      <c r="P47" s="25"/>
      <c r="Q47" s="25"/>
      <c r="R47" s="25"/>
      <c r="S47" s="25"/>
      <c r="T47" s="25"/>
      <c r="U47" s="25"/>
      <c r="V47" s="25"/>
      <c r="W47" s="25"/>
      <c r="X47" s="25"/>
      <c r="Y47" s="4"/>
    </row>
    <row r="48" spans="1:25" ht="34.5" customHeight="1" x14ac:dyDescent="0.35">
      <c r="A48" s="97" t="s">
        <v>62</v>
      </c>
      <c r="B48" s="90"/>
      <c r="C48" s="90"/>
      <c r="D48" s="90"/>
      <c r="E48" s="90"/>
      <c r="F48" s="90"/>
      <c r="G48" s="90"/>
      <c r="H48" s="90"/>
      <c r="I48" s="90"/>
      <c r="J48" s="90"/>
      <c r="K48" s="90"/>
      <c r="L48" s="90"/>
      <c r="M48" s="90"/>
      <c r="N48" s="90"/>
      <c r="O48" s="90"/>
      <c r="P48" s="90"/>
      <c r="Q48" s="90"/>
      <c r="R48" s="90"/>
      <c r="S48" s="90"/>
      <c r="T48" s="90"/>
      <c r="U48" s="90"/>
      <c r="V48" s="90"/>
      <c r="W48" s="90"/>
      <c r="X48" s="90"/>
      <c r="Y48" s="90"/>
    </row>
    <row r="49" spans="1:25" ht="15.75" customHeight="1" x14ac:dyDescent="0.35">
      <c r="A49" s="90" t="s">
        <v>66</v>
      </c>
      <c r="B49" s="90"/>
      <c r="C49" s="90"/>
      <c r="D49" s="90"/>
      <c r="E49" s="90"/>
      <c r="F49" s="90"/>
      <c r="G49" s="90"/>
      <c r="H49" s="90"/>
      <c r="I49" s="90"/>
      <c r="J49" s="90"/>
      <c r="K49" s="90"/>
      <c r="L49" s="90"/>
      <c r="M49" s="90"/>
      <c r="N49" s="90"/>
      <c r="O49" s="90"/>
      <c r="P49" s="90"/>
      <c r="Q49" s="90"/>
      <c r="R49" s="90"/>
      <c r="S49" s="90"/>
      <c r="T49" s="90"/>
      <c r="U49" s="90"/>
      <c r="V49" s="90"/>
      <c r="W49" s="90"/>
      <c r="X49" s="90"/>
      <c r="Y49" s="90"/>
    </row>
    <row r="50" spans="1:25" ht="32.25" customHeight="1" x14ac:dyDescent="0.35">
      <c r="A50" s="90" t="s">
        <v>68</v>
      </c>
      <c r="B50" s="90"/>
      <c r="C50" s="90"/>
      <c r="D50" s="90"/>
      <c r="E50" s="90"/>
      <c r="F50" s="90"/>
      <c r="G50" s="90"/>
      <c r="H50" s="90"/>
      <c r="I50" s="90"/>
      <c r="J50" s="90"/>
      <c r="K50" s="90"/>
      <c r="L50" s="90"/>
      <c r="M50" s="90"/>
      <c r="N50" s="90"/>
      <c r="O50" s="90"/>
      <c r="P50" s="90"/>
      <c r="Q50" s="90"/>
      <c r="R50" s="90"/>
      <c r="S50" s="90"/>
      <c r="T50" s="90"/>
      <c r="U50" s="90"/>
      <c r="V50" s="90"/>
      <c r="W50" s="90"/>
      <c r="X50" s="90"/>
      <c r="Y50" s="90"/>
    </row>
    <row r="51" spans="1:25" ht="17.25" customHeight="1" x14ac:dyDescent="0.35">
      <c r="A51" s="90"/>
      <c r="B51" s="90"/>
      <c r="C51" s="90"/>
      <c r="D51" s="90"/>
      <c r="E51" s="90"/>
      <c r="F51" s="90"/>
      <c r="G51" s="90"/>
      <c r="H51" s="90"/>
      <c r="I51" s="90"/>
      <c r="J51" s="90"/>
      <c r="K51" s="90"/>
      <c r="L51" s="90"/>
      <c r="M51" s="90"/>
      <c r="N51" s="90"/>
      <c r="O51" s="90"/>
      <c r="P51" s="90"/>
      <c r="Q51" s="90"/>
      <c r="R51" s="90"/>
      <c r="S51" s="90"/>
      <c r="T51" s="90"/>
      <c r="U51" s="90"/>
      <c r="V51" s="90"/>
      <c r="W51" s="90"/>
      <c r="X51" s="90"/>
      <c r="Y51" s="90"/>
    </row>
    <row r="52" spans="1:25" ht="43.5" customHeight="1" x14ac:dyDescent="0.35">
      <c r="A52" s="94" t="s">
        <v>58</v>
      </c>
      <c r="B52" s="94"/>
      <c r="C52" s="94"/>
      <c r="D52" s="94"/>
      <c r="E52" s="94"/>
      <c r="F52" s="94"/>
      <c r="G52" s="94"/>
      <c r="H52" s="94"/>
      <c r="I52" s="94"/>
      <c r="J52" s="94"/>
      <c r="K52" s="94"/>
      <c r="L52" s="94"/>
      <c r="M52" s="94"/>
      <c r="N52" s="94"/>
      <c r="O52" s="94"/>
      <c r="P52" s="94"/>
      <c r="Q52" s="94"/>
      <c r="R52" s="94"/>
      <c r="S52" s="94"/>
      <c r="T52" s="94"/>
      <c r="U52" s="94"/>
      <c r="V52" s="94"/>
      <c r="W52" s="94"/>
      <c r="X52" s="94"/>
      <c r="Y52" s="94"/>
    </row>
    <row r="53" spans="1:25" ht="27.75" customHeight="1" x14ac:dyDescent="0.4">
      <c r="A53" s="87" t="s">
        <v>67</v>
      </c>
      <c r="B53" s="87"/>
      <c r="C53" s="87"/>
      <c r="D53" s="87"/>
      <c r="E53" s="87"/>
      <c r="F53" s="87"/>
      <c r="G53" s="87"/>
      <c r="H53" s="87"/>
      <c r="I53" s="87"/>
      <c r="J53" s="87"/>
      <c r="K53" s="87"/>
      <c r="L53" s="87"/>
      <c r="M53" s="87"/>
      <c r="N53" s="87"/>
      <c r="O53" s="87"/>
      <c r="P53" s="87"/>
      <c r="Q53" s="87"/>
      <c r="R53" s="87"/>
      <c r="S53" s="87"/>
      <c r="T53" s="87"/>
      <c r="U53" s="87"/>
      <c r="V53" s="87"/>
      <c r="W53" s="87"/>
      <c r="X53" s="87"/>
      <c r="Y53" s="87"/>
    </row>
    <row r="60" spans="1:25" x14ac:dyDescent="0.35">
      <c r="B60" s="14"/>
    </row>
  </sheetData>
  <mergeCells count="32">
    <mergeCell ref="A6:Y6"/>
    <mergeCell ref="A52:Y52"/>
    <mergeCell ref="J7:J8"/>
    <mergeCell ref="A7:A8"/>
    <mergeCell ref="L7:L8"/>
    <mergeCell ref="A48:Y48"/>
    <mergeCell ref="F7:F8"/>
    <mergeCell ref="I7:I8"/>
    <mergeCell ref="G7:G8"/>
    <mergeCell ref="P7:P8"/>
    <mergeCell ref="A50:Y50"/>
    <mergeCell ref="A51:Y51"/>
    <mergeCell ref="E7:E8"/>
    <mergeCell ref="H7:H8"/>
    <mergeCell ref="U7:U8"/>
    <mergeCell ref="R7:R8"/>
    <mergeCell ref="A53:Y53"/>
    <mergeCell ref="C7:C8"/>
    <mergeCell ref="O7:O8"/>
    <mergeCell ref="K7:K8"/>
    <mergeCell ref="M7:M8"/>
    <mergeCell ref="T7:T8"/>
    <mergeCell ref="S7:S8"/>
    <mergeCell ref="A49:Y49"/>
    <mergeCell ref="N7:N8"/>
    <mergeCell ref="Q7:Q8"/>
    <mergeCell ref="B7:B8"/>
    <mergeCell ref="Y7:Y8"/>
    <mergeCell ref="D7:D8"/>
    <mergeCell ref="V7:V8"/>
    <mergeCell ref="W7:W8"/>
    <mergeCell ref="X7:X8"/>
  </mergeCells>
  <hyperlinks>
    <hyperlink ref="A1" r:id="rId1" display="https://doi.org/10.1787/ctt-2018-en" xr:uid="{00000000-0004-0000-0000-000000000000}"/>
    <hyperlink ref="A4" r:id="rId2" xr:uid="{00000000-0004-0000-0000-000001000000}"/>
  </hyperlinks>
  <pageMargins left="0.70866141732283472" right="0.70866141732283472" top="0.74803149606299213" bottom="0.74803149606299213" header="0.31496062992125984" footer="0.31496062992125984"/>
  <pageSetup paperSize="9" scale="64"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45"/>
  <sheetViews>
    <sheetView topLeftCell="A20" zoomScale="120" zoomScaleNormal="120" workbookViewId="0">
      <pane xSplit="1" topLeftCell="H1" activePane="topRight" state="frozen"/>
      <selection pane="topRight" activeCell="W42" sqref="W42"/>
    </sheetView>
  </sheetViews>
  <sheetFormatPr defaultRowHeight="12.75" x14ac:dyDescent="0.35"/>
  <cols>
    <col min="1" max="1" width="14.3984375" customWidth="1"/>
    <col min="2" max="9" width="9.06640625" customWidth="1"/>
    <col min="10" max="16" width="9.3984375" customWidth="1"/>
    <col min="17" max="20" width="9.3984375" bestFit="1" customWidth="1"/>
  </cols>
  <sheetData>
    <row r="1" spans="1:23" s="71" customFormat="1" x14ac:dyDescent="0.35">
      <c r="A1" s="72" t="s">
        <v>71</v>
      </c>
    </row>
    <row r="2" spans="1:23" s="71" customFormat="1" x14ac:dyDescent="0.35">
      <c r="A2" s="71" t="s">
        <v>72</v>
      </c>
      <c r="B2" s="71" t="s">
        <v>73</v>
      </c>
    </row>
    <row r="3" spans="1:23" s="71" customFormat="1" x14ac:dyDescent="0.35">
      <c r="A3" s="71" t="s">
        <v>74</v>
      </c>
    </row>
    <row r="4" spans="1:23" s="71" customFormat="1" x14ac:dyDescent="0.35">
      <c r="A4" s="72" t="s">
        <v>75</v>
      </c>
    </row>
    <row r="5" spans="1:23" s="71" customFormat="1" x14ac:dyDescent="0.35">
      <c r="A5" s="86" t="s">
        <v>79</v>
      </c>
      <c r="B5" s="86"/>
      <c r="C5" s="86"/>
      <c r="D5" s="86"/>
      <c r="E5" s="86"/>
      <c r="F5" s="86"/>
    </row>
    <row r="6" spans="1:23" ht="20.25" customHeight="1" x14ac:dyDescent="0.35">
      <c r="A6" s="99" t="s">
        <v>59</v>
      </c>
      <c r="B6" s="99"/>
      <c r="C6" s="99"/>
      <c r="D6" s="99"/>
      <c r="E6" s="99"/>
      <c r="F6" s="99"/>
      <c r="G6" s="99"/>
      <c r="H6" s="99"/>
      <c r="I6" s="99"/>
      <c r="J6" s="99"/>
      <c r="K6" s="99"/>
      <c r="L6" s="99"/>
      <c r="M6" s="99"/>
      <c r="N6" s="99"/>
      <c r="O6" s="99"/>
      <c r="P6" s="99"/>
      <c r="Q6" s="99"/>
      <c r="R6" s="99"/>
    </row>
    <row r="7" spans="1:23" x14ac:dyDescent="0.35">
      <c r="A7" s="55" t="s">
        <v>12</v>
      </c>
      <c r="B7" s="56">
        <v>1976</v>
      </c>
      <c r="C7" s="56">
        <v>1980</v>
      </c>
      <c r="D7" s="56">
        <v>1984</v>
      </c>
      <c r="E7" s="56">
        <v>1988</v>
      </c>
      <c r="F7" s="56">
        <v>1992</v>
      </c>
      <c r="G7" s="56">
        <v>1996</v>
      </c>
      <c r="H7" s="56">
        <v>2000</v>
      </c>
      <c r="I7" s="56">
        <v>2005</v>
      </c>
      <c r="J7" s="57">
        <v>2006</v>
      </c>
      <c r="K7" s="56">
        <v>2007</v>
      </c>
      <c r="L7" s="58">
        <v>2008</v>
      </c>
      <c r="M7" s="58">
        <v>2009</v>
      </c>
      <c r="N7" s="58">
        <v>2010</v>
      </c>
      <c r="O7" s="58">
        <v>2011</v>
      </c>
      <c r="P7" s="58">
        <v>2012</v>
      </c>
      <c r="Q7" s="58">
        <v>2013</v>
      </c>
      <c r="R7" s="58">
        <v>2014</v>
      </c>
      <c r="S7" s="58">
        <v>2015</v>
      </c>
      <c r="T7" s="58">
        <v>2016</v>
      </c>
      <c r="U7" s="73">
        <v>2017</v>
      </c>
      <c r="V7" s="73">
        <v>2018</v>
      </c>
      <c r="W7" s="73">
        <v>2019</v>
      </c>
    </row>
    <row r="8" spans="1:23" x14ac:dyDescent="0.35">
      <c r="A8" s="64" t="s">
        <v>14</v>
      </c>
      <c r="B8" s="65">
        <v>0</v>
      </c>
      <c r="C8" s="65">
        <v>0</v>
      </c>
      <c r="D8" s="65">
        <v>0</v>
      </c>
      <c r="E8" s="65">
        <v>0</v>
      </c>
      <c r="F8" s="65">
        <v>0</v>
      </c>
      <c r="G8" s="65">
        <v>0</v>
      </c>
      <c r="H8" s="65">
        <v>23854</v>
      </c>
      <c r="I8" s="65">
        <v>39118</v>
      </c>
      <c r="J8" s="65">
        <v>41208</v>
      </c>
      <c r="K8" s="65">
        <v>44381</v>
      </c>
      <c r="L8" s="65">
        <v>42626</v>
      </c>
      <c r="M8" s="65">
        <v>46553</v>
      </c>
      <c r="N8" s="65">
        <v>48093</v>
      </c>
      <c r="O8" s="65">
        <v>48849</v>
      </c>
      <c r="P8" s="65">
        <v>50313</v>
      </c>
      <c r="Q8" s="65">
        <v>55517</v>
      </c>
      <c r="R8" s="65">
        <v>56462</v>
      </c>
      <c r="S8" s="65">
        <v>60312</v>
      </c>
      <c r="T8" s="65">
        <v>62727</v>
      </c>
      <c r="U8" s="74">
        <v>64062</v>
      </c>
      <c r="V8" s="74">
        <v>65147.000000000007</v>
      </c>
      <c r="W8" s="74"/>
    </row>
    <row r="9" spans="1:23" x14ac:dyDescent="0.35">
      <c r="A9" s="59" t="s">
        <v>15</v>
      </c>
      <c r="B9" s="60">
        <v>4391</v>
      </c>
      <c r="C9" s="60">
        <v>5984</v>
      </c>
      <c r="D9" s="60">
        <v>8543</v>
      </c>
      <c r="E9" s="60">
        <v>9855</v>
      </c>
      <c r="F9" s="60">
        <v>12569.856761843999</v>
      </c>
      <c r="G9" s="60">
        <v>14672.599096936001</v>
      </c>
      <c r="H9" s="60">
        <v>16856.937376566002</v>
      </c>
      <c r="I9" s="60">
        <v>19420.92040205</v>
      </c>
      <c r="J9" s="60">
        <v>19710.418675919998</v>
      </c>
      <c r="K9" s="60">
        <v>20940.776962669999</v>
      </c>
      <c r="L9" s="60">
        <v>21906.939155650001</v>
      </c>
      <c r="M9" s="60">
        <v>22178.675254990001</v>
      </c>
      <c r="N9" s="60">
        <v>22710.502308359999</v>
      </c>
      <c r="O9" s="60">
        <v>23444.307416689997</v>
      </c>
      <c r="P9" s="60">
        <v>24544.235000000001</v>
      </c>
      <c r="Q9" s="60">
        <v>24919.644</v>
      </c>
      <c r="R9" s="60">
        <v>25408.118999999999</v>
      </c>
      <c r="S9" s="61">
        <v>26281.679</v>
      </c>
      <c r="T9" s="61">
        <v>27307.523000000001</v>
      </c>
      <c r="U9" s="75">
        <v>28311.952999999998</v>
      </c>
      <c r="V9" s="75">
        <v>29323.659</v>
      </c>
      <c r="W9" s="74">
        <v>30446.539999999997</v>
      </c>
    </row>
    <row r="10" spans="1:23" x14ac:dyDescent="0.35">
      <c r="A10" s="62" t="s">
        <v>16</v>
      </c>
      <c r="B10" s="63">
        <v>4657</v>
      </c>
      <c r="C10" s="63">
        <v>6321</v>
      </c>
      <c r="D10" s="63">
        <v>8222</v>
      </c>
      <c r="E10" s="63">
        <v>10197</v>
      </c>
      <c r="F10" s="63">
        <v>12165.5</v>
      </c>
      <c r="G10" s="63">
        <v>14317.199999999999</v>
      </c>
      <c r="H10" s="63">
        <v>18113.800000000003</v>
      </c>
      <c r="I10" s="63">
        <v>21339.5</v>
      </c>
      <c r="J10" s="63">
        <v>22542</v>
      </c>
      <c r="K10" s="63">
        <v>23864.2</v>
      </c>
      <c r="L10" s="63">
        <v>24100.400000000001</v>
      </c>
      <c r="M10" s="63">
        <v>23576.399999999998</v>
      </c>
      <c r="N10" s="63">
        <v>25261.7</v>
      </c>
      <c r="O10" s="63">
        <v>25978.799999999999</v>
      </c>
      <c r="P10" s="63">
        <v>26843.9</v>
      </c>
      <c r="Q10" s="63">
        <v>27250</v>
      </c>
      <c r="R10" s="63">
        <v>27517.800000000003</v>
      </c>
      <c r="S10" s="63">
        <v>27594.100000000002</v>
      </c>
      <c r="T10" s="63">
        <v>28750</v>
      </c>
      <c r="U10" s="74">
        <v>29762.899999999998</v>
      </c>
      <c r="V10" s="74">
        <v>31053</v>
      </c>
      <c r="W10" s="74">
        <v>31701.899999999998</v>
      </c>
    </row>
    <row r="11" spans="1:23" s="84" customFormat="1" x14ac:dyDescent="0.35">
      <c r="A11" s="67" t="s">
        <v>17</v>
      </c>
      <c r="B11" s="68">
        <v>0</v>
      </c>
      <c r="C11" s="68">
        <v>0</v>
      </c>
      <c r="D11" s="68">
        <v>0</v>
      </c>
      <c r="E11" s="68">
        <v>0</v>
      </c>
      <c r="F11" s="68">
        <v>17443</v>
      </c>
      <c r="G11" s="68">
        <v>21110.353999999999</v>
      </c>
      <c r="H11" s="68">
        <v>27363</v>
      </c>
      <c r="I11" s="68">
        <v>35069</v>
      </c>
      <c r="J11" s="68">
        <v>34772</v>
      </c>
      <c r="K11" s="68">
        <v>34565</v>
      </c>
      <c r="L11" s="68">
        <v>29281</v>
      </c>
      <c r="M11" s="68">
        <v>29913</v>
      </c>
      <c r="N11" s="68">
        <v>31264</v>
      </c>
      <c r="O11" s="68">
        <v>31789</v>
      </c>
      <c r="P11" s="68">
        <v>32357</v>
      </c>
      <c r="Q11" s="68">
        <v>33383</v>
      </c>
      <c r="R11" s="68">
        <v>35120</v>
      </c>
      <c r="S11" s="68">
        <v>36958</v>
      </c>
      <c r="T11" s="68">
        <v>37831</v>
      </c>
      <c r="U11" s="75">
        <v>40212</v>
      </c>
      <c r="V11" s="75">
        <v>41852</v>
      </c>
      <c r="W11" s="74">
        <v>42589</v>
      </c>
    </row>
    <row r="12" spans="1:23" x14ac:dyDescent="0.35">
      <c r="A12" s="62" t="s">
        <v>53</v>
      </c>
      <c r="B12" s="63" t="s">
        <v>19</v>
      </c>
      <c r="C12" s="63" t="s">
        <v>19</v>
      </c>
      <c r="D12" s="63" t="s">
        <v>19</v>
      </c>
      <c r="E12" s="63" t="s">
        <v>19</v>
      </c>
      <c r="F12" s="63">
        <v>1276895.7789999999</v>
      </c>
      <c r="G12" s="63">
        <v>2563134.1</v>
      </c>
      <c r="H12" s="63">
        <v>3306350</v>
      </c>
      <c r="I12" s="63">
        <v>5391285</v>
      </c>
      <c r="J12" s="63">
        <v>5764274</v>
      </c>
      <c r="K12" s="63">
        <v>6781501</v>
      </c>
      <c r="L12" s="63">
        <v>7912009</v>
      </c>
      <c r="M12" s="63">
        <v>7051079</v>
      </c>
      <c r="N12" s="63">
        <v>8399926</v>
      </c>
      <c r="O12" s="63">
        <v>9536786.4210000001</v>
      </c>
      <c r="P12" s="63">
        <v>10447373.601</v>
      </c>
      <c r="Q12" s="63">
        <v>11170794</v>
      </c>
      <c r="R12" s="63">
        <v>12133710.102</v>
      </c>
      <c r="S12" s="66">
        <v>13273957.673999999</v>
      </c>
      <c r="T12" s="66">
        <v>14073050</v>
      </c>
      <c r="U12" s="74">
        <v>15069540</v>
      </c>
      <c r="V12" s="74">
        <v>16211646.289000001</v>
      </c>
      <c r="W12" s="74">
        <v>16348944.012</v>
      </c>
    </row>
    <row r="13" spans="1:23" x14ac:dyDescent="0.35">
      <c r="A13" s="62" t="s">
        <v>76</v>
      </c>
      <c r="B13" s="63"/>
      <c r="C13" s="63"/>
      <c r="D13" s="63"/>
      <c r="E13" s="63"/>
      <c r="F13" s="63"/>
      <c r="G13" s="63"/>
      <c r="H13" s="63"/>
      <c r="I13" s="63"/>
      <c r="J13" s="63"/>
      <c r="K13" s="63"/>
      <c r="L13" s="63"/>
      <c r="M13" s="63"/>
      <c r="N13" s="63"/>
      <c r="O13" s="63"/>
      <c r="P13" s="63">
        <v>36324329.519999996</v>
      </c>
      <c r="Q13" s="63">
        <v>34642822.410000004</v>
      </c>
      <c r="R13" s="63">
        <v>38749869.149999999</v>
      </c>
      <c r="S13" s="66">
        <v>41659696.009999998</v>
      </c>
      <c r="T13" s="66">
        <v>41878885.82</v>
      </c>
      <c r="U13" s="74">
        <v>50619849.049999997</v>
      </c>
      <c r="V13" s="74">
        <v>55879110</v>
      </c>
      <c r="W13" s="74">
        <v>61938202.369999997</v>
      </c>
    </row>
    <row r="14" spans="1:23" x14ac:dyDescent="0.35">
      <c r="A14" s="67" t="s">
        <v>18</v>
      </c>
      <c r="B14" s="68" t="s">
        <v>19</v>
      </c>
      <c r="C14" s="68" t="s">
        <v>19</v>
      </c>
      <c r="D14" s="68" t="s">
        <v>19</v>
      </c>
      <c r="E14" s="68" t="s">
        <v>19</v>
      </c>
      <c r="F14" s="68"/>
      <c r="G14" s="68">
        <v>107600</v>
      </c>
      <c r="H14" s="68">
        <v>141235</v>
      </c>
      <c r="I14" s="68">
        <v>215118</v>
      </c>
      <c r="J14" s="68">
        <v>213728.23358355</v>
      </c>
      <c r="K14" s="68">
        <v>232288.11739694001</v>
      </c>
      <c r="L14" s="68">
        <v>260365.94702116997</v>
      </c>
      <c r="M14" s="68">
        <v>258627.49377231</v>
      </c>
      <c r="N14" s="68">
        <v>263457.18465388002</v>
      </c>
      <c r="O14" s="68">
        <v>276533.09575673001</v>
      </c>
      <c r="P14" s="68">
        <v>286115.59899999999</v>
      </c>
      <c r="Q14" s="68">
        <v>303822.09299999999</v>
      </c>
      <c r="R14" s="68">
        <v>319484.95</v>
      </c>
      <c r="S14" s="68">
        <v>333273.80199999997</v>
      </c>
      <c r="T14" s="68">
        <v>353915.19799999997</v>
      </c>
      <c r="U14" s="74">
        <v>387536.78399999999</v>
      </c>
      <c r="V14" s="74">
        <v>408538.342</v>
      </c>
      <c r="W14" s="74">
        <v>435462.83</v>
      </c>
    </row>
    <row r="15" spans="1:23" ht="13.15" customHeight="1" x14ac:dyDescent="0.35">
      <c r="A15" s="62" t="s">
        <v>20</v>
      </c>
      <c r="B15" s="63">
        <v>18305</v>
      </c>
      <c r="C15" s="63">
        <v>37416</v>
      </c>
      <c r="D15" s="63">
        <v>54901</v>
      </c>
      <c r="E15" s="63">
        <v>68258</v>
      </c>
      <c r="F15" s="63">
        <v>83437.374819035002</v>
      </c>
      <c r="G15" s="63">
        <v>100605.12689931999</v>
      </c>
      <c r="H15" s="63">
        <v>121401.42508392001</v>
      </c>
      <c r="I15" s="63">
        <v>153871.88674473</v>
      </c>
      <c r="J15" s="63">
        <v>166091.72108168999</v>
      </c>
      <c r="K15" s="63">
        <v>173863.26384693</v>
      </c>
      <c r="L15" s="63">
        <v>173165.94976176001</v>
      </c>
      <c r="M15" s="63">
        <v>166643.43204375001</v>
      </c>
      <c r="N15" s="63">
        <v>170576.48666214</v>
      </c>
      <c r="O15" s="63">
        <v>175309.2467132</v>
      </c>
      <c r="P15" s="63">
        <v>180519.535</v>
      </c>
      <c r="Q15" s="63">
        <v>177125.995</v>
      </c>
      <c r="R15" s="63">
        <v>181421.87899999999</v>
      </c>
      <c r="S15" s="66">
        <v>186207.43300000002</v>
      </c>
      <c r="T15" s="66">
        <v>196550.49</v>
      </c>
      <c r="U15" s="75">
        <v>206197.28100000002</v>
      </c>
      <c r="V15" s="75">
        <v>214149.484</v>
      </c>
      <c r="W15" s="74">
        <v>217743.10500000001</v>
      </c>
    </row>
    <row r="16" spans="1:23" x14ac:dyDescent="0.35">
      <c r="A16" s="69" t="s">
        <v>52</v>
      </c>
      <c r="B16" s="68" t="s">
        <v>19</v>
      </c>
      <c r="C16" s="68" t="s">
        <v>19</v>
      </c>
      <c r="D16" s="68" t="s">
        <v>19</v>
      </c>
      <c r="E16" s="68" t="s">
        <v>19</v>
      </c>
      <c r="F16" s="68">
        <v>0</v>
      </c>
      <c r="G16" s="68">
        <v>340.88</v>
      </c>
      <c r="H16" s="68">
        <v>520.35</v>
      </c>
      <c r="I16" s="68">
        <v>907.95</v>
      </c>
      <c r="J16" s="68">
        <v>1214.8699999999999</v>
      </c>
      <c r="K16" s="68">
        <v>1423.2</v>
      </c>
      <c r="L16" s="68">
        <v>1287.73</v>
      </c>
      <c r="M16" s="68">
        <v>1224</v>
      </c>
      <c r="N16" s="68">
        <v>1257.21</v>
      </c>
      <c r="O16" s="68">
        <v>1363.02</v>
      </c>
      <c r="P16" s="68">
        <v>1508.03</v>
      </c>
      <c r="Q16" s="68">
        <v>1557.9</v>
      </c>
      <c r="R16" s="68">
        <v>1711.12</v>
      </c>
      <c r="S16" s="68">
        <v>1872.99</v>
      </c>
      <c r="T16" s="68">
        <v>1975.11</v>
      </c>
      <c r="U16" s="74">
        <v>2148.71</v>
      </c>
      <c r="V16" s="74">
        <v>2330.7000000000003</v>
      </c>
      <c r="W16" s="74">
        <v>2482.61</v>
      </c>
    </row>
    <row r="17" spans="1:23" x14ac:dyDescent="0.35">
      <c r="A17" s="64" t="s">
        <v>21</v>
      </c>
      <c r="B17" s="63">
        <v>1121</v>
      </c>
      <c r="C17" s="63">
        <v>2062</v>
      </c>
      <c r="D17" s="63">
        <v>3722</v>
      </c>
      <c r="E17" s="63">
        <v>6507</v>
      </c>
      <c r="F17" s="63">
        <v>6579.0575757000006</v>
      </c>
      <c r="G17" s="63">
        <v>7995.7035066999997</v>
      </c>
      <c r="H17" s="63">
        <v>10868.966423569002</v>
      </c>
      <c r="I17" s="63">
        <v>13748</v>
      </c>
      <c r="J17" s="63">
        <v>14537</v>
      </c>
      <c r="K17" s="63">
        <v>15207</v>
      </c>
      <c r="L17" s="63">
        <v>15658</v>
      </c>
      <c r="M17" s="63">
        <v>15176</v>
      </c>
      <c r="N17" s="63">
        <v>15533</v>
      </c>
      <c r="O17" s="63">
        <v>17315</v>
      </c>
      <c r="P17" s="63">
        <v>17987</v>
      </c>
      <c r="Q17" s="63">
        <v>18888</v>
      </c>
      <c r="R17" s="63">
        <v>18948</v>
      </c>
      <c r="S17" s="66">
        <v>18974</v>
      </c>
      <c r="T17" s="66">
        <v>19694</v>
      </c>
      <c r="U17" s="75">
        <v>20404</v>
      </c>
      <c r="V17" s="75">
        <v>21364</v>
      </c>
      <c r="W17" s="74">
        <v>21974</v>
      </c>
    </row>
    <row r="18" spans="1:23" x14ac:dyDescent="0.35">
      <c r="A18" s="67" t="s">
        <v>22</v>
      </c>
      <c r="B18" s="68">
        <v>23541</v>
      </c>
      <c r="C18" s="68">
        <v>37282</v>
      </c>
      <c r="D18" s="68">
        <v>58170</v>
      </c>
      <c r="E18" s="68">
        <v>74088</v>
      </c>
      <c r="F18" s="68">
        <v>78199.133278770008</v>
      </c>
      <c r="G18" s="68">
        <v>96093.037966642005</v>
      </c>
      <c r="H18" s="68">
        <v>107059.77770643</v>
      </c>
      <c r="I18" s="68">
        <v>126498.86755887</v>
      </c>
      <c r="J18" s="68">
        <v>131626.266521691</v>
      </c>
      <c r="K18" s="68">
        <v>136240.2139310721</v>
      </c>
      <c r="L18" s="68">
        <v>137426.4967079593</v>
      </c>
      <c r="M18" s="68">
        <v>129972.37877924391</v>
      </c>
      <c r="N18" s="68">
        <v>135244.8845520374</v>
      </c>
      <c r="O18" s="68">
        <v>140164.70258630702</v>
      </c>
      <c r="P18" s="68">
        <v>142121.122</v>
      </c>
      <c r="Q18" s="68">
        <v>144188.63999999998</v>
      </c>
      <c r="R18" s="68">
        <v>148174.46000000002</v>
      </c>
      <c r="S18" s="68">
        <v>151362.79800000001</v>
      </c>
      <c r="T18" s="68">
        <v>154243.133</v>
      </c>
      <c r="U18" s="74">
        <v>161592.753</v>
      </c>
      <c r="V18" s="74">
        <v>167372.74</v>
      </c>
      <c r="W18" s="74">
        <v>174874.79800000001</v>
      </c>
    </row>
    <row r="19" spans="1:23" x14ac:dyDescent="0.35">
      <c r="A19" s="62" t="s">
        <v>23</v>
      </c>
      <c r="B19" s="63">
        <v>29890</v>
      </c>
      <c r="C19" s="63">
        <v>47779</v>
      </c>
      <c r="D19" s="63">
        <v>56489</v>
      </c>
      <c r="E19" s="63">
        <v>63035</v>
      </c>
      <c r="F19" s="63">
        <v>101088.54041507001</v>
      </c>
      <c r="G19" s="63">
        <v>121282.52455479</v>
      </c>
      <c r="H19" s="63">
        <v>140871</v>
      </c>
      <c r="I19" s="63">
        <v>140121</v>
      </c>
      <c r="J19" s="63">
        <v>147457</v>
      </c>
      <c r="K19" s="63">
        <v>170387</v>
      </c>
      <c r="L19" s="63">
        <v>176188</v>
      </c>
      <c r="M19" s="63">
        <v>178020</v>
      </c>
      <c r="N19" s="63">
        <v>180533</v>
      </c>
      <c r="O19" s="63">
        <v>190229</v>
      </c>
      <c r="P19" s="63">
        <v>194353</v>
      </c>
      <c r="Q19" s="63">
        <v>197326</v>
      </c>
      <c r="R19" s="63">
        <v>203401</v>
      </c>
      <c r="S19" s="66">
        <v>211936</v>
      </c>
      <c r="T19" s="66">
        <v>219100</v>
      </c>
      <c r="U19" s="75">
        <v>226901</v>
      </c>
      <c r="V19" s="75">
        <v>235449</v>
      </c>
      <c r="W19" s="74">
        <v>244433</v>
      </c>
    </row>
    <row r="20" spans="1:23" x14ac:dyDescent="0.35">
      <c r="A20" s="67" t="s">
        <v>24</v>
      </c>
      <c r="B20" s="68">
        <v>0</v>
      </c>
      <c r="C20" s="68">
        <v>0</v>
      </c>
      <c r="D20" s="68">
        <v>0</v>
      </c>
      <c r="E20" s="68">
        <v>1758</v>
      </c>
      <c r="F20" s="68">
        <v>4240.4812912693005</v>
      </c>
      <c r="G20" s="68">
        <v>6340.4754218634998</v>
      </c>
      <c r="H20" s="68">
        <v>9824</v>
      </c>
      <c r="I20" s="68">
        <v>13398</v>
      </c>
      <c r="J20" s="68">
        <v>14806.000000000002</v>
      </c>
      <c r="K20" s="68">
        <v>16611</v>
      </c>
      <c r="L20" s="68">
        <v>17020</v>
      </c>
      <c r="M20" s="68">
        <v>14879</v>
      </c>
      <c r="N20" s="68">
        <v>15958</v>
      </c>
      <c r="O20" s="68">
        <v>15021</v>
      </c>
      <c r="P20" s="68">
        <v>13713</v>
      </c>
      <c r="Q20" s="68">
        <v>12593</v>
      </c>
      <c r="R20" s="68">
        <v>12676</v>
      </c>
      <c r="S20" s="68">
        <v>12885</v>
      </c>
      <c r="T20" s="68">
        <v>14333</v>
      </c>
      <c r="U20" s="74">
        <v>14642</v>
      </c>
      <c r="V20" s="74">
        <v>15288</v>
      </c>
      <c r="W20" s="74"/>
    </row>
    <row r="21" spans="1:23" x14ac:dyDescent="0.35">
      <c r="A21" s="62" t="s">
        <v>25</v>
      </c>
      <c r="B21" s="63" t="s">
        <v>19</v>
      </c>
      <c r="C21" s="63" t="s">
        <v>19</v>
      </c>
      <c r="D21" s="63" t="s">
        <v>19</v>
      </c>
      <c r="E21" s="63" t="s">
        <v>19</v>
      </c>
      <c r="F21" s="63">
        <v>175728.3</v>
      </c>
      <c r="G21" s="63">
        <v>515080.3</v>
      </c>
      <c r="H21" s="63">
        <v>1153749.7000000002</v>
      </c>
      <c r="I21" s="63">
        <v>1856547</v>
      </c>
      <c r="J21" s="63">
        <v>1800345</v>
      </c>
      <c r="K21" s="63">
        <v>2013271</v>
      </c>
      <c r="L21" s="63">
        <v>2068438</v>
      </c>
      <c r="M21" s="63">
        <v>2192234</v>
      </c>
      <c r="N21" s="63">
        <v>2325608</v>
      </c>
      <c r="O21" s="63">
        <v>2379253</v>
      </c>
      <c r="P21" s="63">
        <v>2627571</v>
      </c>
      <c r="Q21" s="63">
        <v>2693555</v>
      </c>
      <c r="R21" s="63">
        <v>3011162</v>
      </c>
      <c r="S21" s="66">
        <v>3309540</v>
      </c>
      <c r="T21" s="66">
        <v>3299840</v>
      </c>
      <c r="U21" s="75">
        <v>3626566</v>
      </c>
      <c r="V21" s="75">
        <v>4129537.0000000005</v>
      </c>
      <c r="W21" s="74">
        <v>4532379</v>
      </c>
    </row>
    <row r="22" spans="1:23" x14ac:dyDescent="0.35">
      <c r="A22" s="67" t="s">
        <v>26</v>
      </c>
      <c r="B22" s="68" t="s">
        <v>19</v>
      </c>
      <c r="C22" s="68">
        <v>0</v>
      </c>
      <c r="D22" s="68">
        <v>0</v>
      </c>
      <c r="E22" s="68">
        <v>0</v>
      </c>
      <c r="F22" s="68">
        <v>39912</v>
      </c>
      <c r="G22" s="68">
        <v>45702</v>
      </c>
      <c r="H22" s="68">
        <v>72667.327999999994</v>
      </c>
      <c r="I22" s="68">
        <v>113897.137223</v>
      </c>
      <c r="J22" s="68">
        <v>131839.39378100002</v>
      </c>
      <c r="K22" s="68">
        <v>137593.089794</v>
      </c>
      <c r="L22" s="68">
        <v>134390.81673739001</v>
      </c>
      <c r="M22" s="68">
        <v>120240.626139</v>
      </c>
      <c r="N22" s="68">
        <v>122392.82565434001</v>
      </c>
      <c r="O22" s="68">
        <v>131057.19037299999</v>
      </c>
      <c r="P22" s="68">
        <v>142814.34400000001</v>
      </c>
      <c r="Q22" s="68">
        <v>149827.54499999998</v>
      </c>
      <c r="R22" s="68">
        <v>160870.829</v>
      </c>
      <c r="S22" s="68">
        <v>183673.9</v>
      </c>
      <c r="T22" s="68">
        <v>205434.96799999999</v>
      </c>
      <c r="U22" s="74">
        <v>233950.70600000001</v>
      </c>
      <c r="V22" s="74">
        <v>244624.30900000001</v>
      </c>
      <c r="W22" s="74">
        <v>252351</v>
      </c>
    </row>
    <row r="23" spans="1:23" x14ac:dyDescent="0.35">
      <c r="A23" s="62" t="s">
        <v>27</v>
      </c>
      <c r="B23" s="63">
        <v>322</v>
      </c>
      <c r="C23" s="63">
        <v>597</v>
      </c>
      <c r="D23" s="63">
        <v>1736</v>
      </c>
      <c r="E23" s="63">
        <v>2323</v>
      </c>
      <c r="F23" s="63">
        <v>2767.1021021783999</v>
      </c>
      <c r="G23" s="63">
        <v>4100.6965783098003</v>
      </c>
      <c r="H23" s="63">
        <v>7642.5083132799</v>
      </c>
      <c r="I23" s="63">
        <v>12373.29</v>
      </c>
      <c r="J23" s="63">
        <v>13745.56</v>
      </c>
      <c r="K23" s="63">
        <v>14355.37</v>
      </c>
      <c r="L23" s="63">
        <v>13084.42</v>
      </c>
      <c r="M23" s="63">
        <v>10324.469999999999</v>
      </c>
      <c r="N23" s="63">
        <v>10067.17</v>
      </c>
      <c r="O23" s="63">
        <v>9755.1</v>
      </c>
      <c r="P23" s="63">
        <v>10219.26</v>
      </c>
      <c r="Q23" s="63">
        <v>10371.94</v>
      </c>
      <c r="R23" s="63">
        <v>11527.480000000001</v>
      </c>
      <c r="S23" s="66">
        <v>11831</v>
      </c>
      <c r="T23" s="66">
        <v>12602.52</v>
      </c>
      <c r="U23" s="75">
        <v>13059.928</v>
      </c>
      <c r="V23" s="75">
        <v>14175.153999999999</v>
      </c>
      <c r="W23" s="74">
        <v>15278.907999999999</v>
      </c>
    </row>
    <row r="24" spans="1:23" x14ac:dyDescent="0.35">
      <c r="A24" s="67" t="s">
        <v>54</v>
      </c>
      <c r="B24" s="68" t="s">
        <v>19</v>
      </c>
      <c r="C24" s="68" t="s">
        <v>19</v>
      </c>
      <c r="D24" s="68" t="s">
        <v>19</v>
      </c>
      <c r="E24" s="68" t="s">
        <v>19</v>
      </c>
      <c r="F24" s="68">
        <v>0</v>
      </c>
      <c r="G24" s="68">
        <v>28804.799999999999</v>
      </c>
      <c r="H24" s="68">
        <v>39804.600999999995</v>
      </c>
      <c r="I24" s="68">
        <v>48142.701982241</v>
      </c>
      <c r="J24" s="68">
        <v>50377.247094594997</v>
      </c>
      <c r="K24" s="68">
        <v>53983.5</v>
      </c>
      <c r="L24" s="68">
        <v>56737.4</v>
      </c>
      <c r="M24" s="68">
        <v>59222.8</v>
      </c>
      <c r="N24" s="68">
        <v>65509.9</v>
      </c>
      <c r="O24" s="68">
        <v>70197.100000000006</v>
      </c>
      <c r="P24" s="68">
        <v>72776.899999999994</v>
      </c>
      <c r="Q24" s="68">
        <v>81523.5</v>
      </c>
      <c r="R24" s="68">
        <v>87811.8</v>
      </c>
      <c r="S24" s="68">
        <v>90823.7</v>
      </c>
      <c r="T24" s="68">
        <v>91998.599999999991</v>
      </c>
      <c r="U24" s="74">
        <v>94531.199999999997</v>
      </c>
      <c r="V24" s="74">
        <v>99442.16</v>
      </c>
      <c r="W24" s="74">
        <v>102462.90000000001</v>
      </c>
    </row>
    <row r="25" spans="1:23" x14ac:dyDescent="0.35">
      <c r="A25" s="62" t="s">
        <v>28</v>
      </c>
      <c r="B25" s="63">
        <v>3625</v>
      </c>
      <c r="C25" s="63">
        <v>9438</v>
      </c>
      <c r="D25" s="63">
        <v>19717</v>
      </c>
      <c r="E25" s="63">
        <v>31408</v>
      </c>
      <c r="F25" s="63">
        <v>43414.399851260001</v>
      </c>
      <c r="G25" s="63">
        <v>54507.894043702996</v>
      </c>
      <c r="H25" s="63">
        <v>77473</v>
      </c>
      <c r="I25" s="63">
        <v>85317</v>
      </c>
      <c r="J25" s="63">
        <v>92860</v>
      </c>
      <c r="K25" s="63">
        <v>95623</v>
      </c>
      <c r="L25" s="63">
        <v>93753</v>
      </c>
      <c r="M25" s="63">
        <v>86544</v>
      </c>
      <c r="N25" s="63">
        <v>97586</v>
      </c>
      <c r="O25" s="63">
        <v>98650</v>
      </c>
      <c r="P25" s="63">
        <v>96170</v>
      </c>
      <c r="Q25" s="63">
        <v>93921</v>
      </c>
      <c r="R25" s="63">
        <v>97071</v>
      </c>
      <c r="S25" s="66">
        <v>100692</v>
      </c>
      <c r="T25" s="66">
        <v>102086</v>
      </c>
      <c r="U25" s="75">
        <v>107576</v>
      </c>
      <c r="V25" s="75">
        <v>109333</v>
      </c>
      <c r="W25" s="74">
        <v>111793</v>
      </c>
    </row>
    <row r="26" spans="1:23" x14ac:dyDescent="0.35">
      <c r="A26" s="67" t="s">
        <v>29</v>
      </c>
      <c r="B26" s="68" t="s">
        <v>19</v>
      </c>
      <c r="C26" s="68" t="s">
        <v>19</v>
      </c>
      <c r="D26" s="68" t="s">
        <v>19</v>
      </c>
      <c r="E26" s="68" t="s">
        <v>19</v>
      </c>
      <c r="F26" s="68">
        <v>6551200</v>
      </c>
      <c r="G26" s="68">
        <v>7570900</v>
      </c>
      <c r="H26" s="68">
        <v>12350300</v>
      </c>
      <c r="I26" s="68">
        <v>13134600</v>
      </c>
      <c r="J26" s="68">
        <v>13092200</v>
      </c>
      <c r="K26" s="68">
        <v>12841100</v>
      </c>
      <c r="L26" s="68">
        <v>12443000</v>
      </c>
      <c r="M26" s="68">
        <v>12220600</v>
      </c>
      <c r="N26" s="68">
        <v>12675200</v>
      </c>
      <c r="O26" s="68">
        <v>12744900</v>
      </c>
      <c r="P26" s="68">
        <v>12901500</v>
      </c>
      <c r="Q26" s="68">
        <v>13478900</v>
      </c>
      <c r="R26" s="68">
        <v>19135400</v>
      </c>
      <c r="S26" s="68">
        <v>22400487</v>
      </c>
      <c r="T26" s="68">
        <v>21931000</v>
      </c>
      <c r="U26" s="74">
        <v>22249200</v>
      </c>
      <c r="V26" s="74">
        <v>22496400</v>
      </c>
      <c r="W26" s="74">
        <v>24231200</v>
      </c>
    </row>
    <row r="27" spans="1:23" x14ac:dyDescent="0.35">
      <c r="A27" s="62" t="s">
        <v>30</v>
      </c>
      <c r="B27" s="63">
        <v>0</v>
      </c>
      <c r="C27" s="63">
        <v>1471000</v>
      </c>
      <c r="D27" s="63">
        <v>2704000</v>
      </c>
      <c r="E27" s="63">
        <v>4205000</v>
      </c>
      <c r="F27" s="63">
        <v>10076300</v>
      </c>
      <c r="G27" s="63">
        <v>16789540</v>
      </c>
      <c r="H27" s="63">
        <v>23212000</v>
      </c>
      <c r="I27" s="63">
        <v>36118000</v>
      </c>
      <c r="J27" s="63">
        <v>38093000</v>
      </c>
      <c r="K27" s="63">
        <v>40942000</v>
      </c>
      <c r="L27" s="63">
        <v>43820000</v>
      </c>
      <c r="M27" s="63">
        <v>46992000</v>
      </c>
      <c r="N27" s="63">
        <v>51800000</v>
      </c>
      <c r="O27" s="63">
        <v>54868000</v>
      </c>
      <c r="P27" s="63">
        <v>58702000</v>
      </c>
      <c r="Q27" s="63">
        <v>59105000</v>
      </c>
      <c r="R27" s="63">
        <v>62975000</v>
      </c>
      <c r="S27" s="63">
        <v>60162000</v>
      </c>
      <c r="T27" s="63">
        <v>68229000</v>
      </c>
      <c r="U27" s="75">
        <v>74361000</v>
      </c>
      <c r="V27" s="75">
        <v>77471000</v>
      </c>
      <c r="W27" s="74">
        <v>82174000</v>
      </c>
    </row>
    <row r="28" spans="1:23" x14ac:dyDescent="0.35">
      <c r="A28" s="67" t="s">
        <v>63</v>
      </c>
      <c r="B28" s="68" t="s">
        <v>19</v>
      </c>
      <c r="C28" s="68" t="s">
        <v>19</v>
      </c>
      <c r="D28" s="68" t="s">
        <v>19</v>
      </c>
      <c r="E28" s="68" t="s">
        <v>19</v>
      </c>
      <c r="F28" s="68">
        <v>0</v>
      </c>
      <c r="G28" s="68">
        <v>367.38834724902</v>
      </c>
      <c r="H28" s="68">
        <v>476.25796096777998</v>
      </c>
      <c r="I28" s="68">
        <v>1001.6753148815001</v>
      </c>
      <c r="J28" s="68">
        <v>1360.6896247033001</v>
      </c>
      <c r="K28" s="68">
        <v>1726.5738385097</v>
      </c>
      <c r="L28" s="68">
        <v>1537.8287175372</v>
      </c>
      <c r="M28" s="68">
        <v>1113.7918566200999</v>
      </c>
      <c r="N28" s="68">
        <v>1202.2181760491001</v>
      </c>
      <c r="O28" s="68">
        <v>1374.322799173</v>
      </c>
      <c r="P28" s="68">
        <v>1570.248</v>
      </c>
      <c r="Q28" s="68">
        <v>1690.2429999999999</v>
      </c>
      <c r="R28" s="68">
        <v>1787.325</v>
      </c>
      <c r="S28" s="54">
        <v>1876.296</v>
      </c>
      <c r="T28" s="54">
        <v>2031.9630000000002</v>
      </c>
      <c r="U28" s="74">
        <v>2163.739</v>
      </c>
      <c r="V28" s="74">
        <v>2449.1289999999999</v>
      </c>
      <c r="W28" s="74">
        <v>2633.57</v>
      </c>
    </row>
    <row r="29" spans="1:23" x14ac:dyDescent="0.35">
      <c r="A29" s="62" t="s">
        <v>64</v>
      </c>
      <c r="B29" s="63"/>
      <c r="C29" s="63"/>
      <c r="D29" s="63"/>
      <c r="E29" s="63"/>
      <c r="F29" s="63">
        <v>0</v>
      </c>
      <c r="G29" s="63">
        <v>660.19925857274995</v>
      </c>
      <c r="H29" s="63">
        <v>1005.1213507878001</v>
      </c>
      <c r="I29" s="63">
        <v>1488.1909175162</v>
      </c>
      <c r="J29" s="63">
        <v>1825.5662650602001</v>
      </c>
      <c r="K29" s="63">
        <v>2330.4204703429</v>
      </c>
      <c r="L29" s="63">
        <v>2593.0425162186998</v>
      </c>
      <c r="M29" s="63">
        <v>1960.8495424004</v>
      </c>
      <c r="N29" s="63">
        <v>2180.4989573678999</v>
      </c>
      <c r="O29" s="63">
        <v>2443.7564006024004</v>
      </c>
      <c r="P29" s="63">
        <v>2520.8200000000002</v>
      </c>
      <c r="Q29" s="63">
        <v>2611.2249999999999</v>
      </c>
      <c r="R29" s="63">
        <v>2764.4380000000001</v>
      </c>
      <c r="S29" s="63">
        <v>2888.9850000000001</v>
      </c>
      <c r="T29" s="63">
        <v>3027.5740000000001</v>
      </c>
      <c r="U29" s="75">
        <v>3310.4380000000001</v>
      </c>
      <c r="V29" s="75">
        <v>3522.1930000000002</v>
      </c>
      <c r="W29" s="74">
        <v>3850.1779999999999</v>
      </c>
    </row>
    <row r="30" spans="1:23" x14ac:dyDescent="0.35">
      <c r="A30" s="67" t="s">
        <v>31</v>
      </c>
      <c r="B30" s="68">
        <v>123</v>
      </c>
      <c r="C30" s="68">
        <v>179</v>
      </c>
      <c r="D30" s="68">
        <v>315</v>
      </c>
      <c r="E30" s="68">
        <v>420</v>
      </c>
      <c r="F30" s="68">
        <v>492.78882689607002</v>
      </c>
      <c r="G30" s="68">
        <v>733.99031704924005</v>
      </c>
      <c r="H30" s="68">
        <v>1137.8112682485</v>
      </c>
      <c r="I30" s="68">
        <v>1825.9425506344</v>
      </c>
      <c r="J30" s="68">
        <v>1871.1658651600999</v>
      </c>
      <c r="K30" s="68">
        <v>2195.8828491871</v>
      </c>
      <c r="L30" s="68">
        <v>2307.4183918423</v>
      </c>
      <c r="M30" s="68">
        <v>2410.8530351662998</v>
      </c>
      <c r="N30" s="68">
        <v>2559.3230274342</v>
      </c>
      <c r="O30" s="68">
        <v>2836.1405907982999</v>
      </c>
      <c r="P30" s="68">
        <v>3128.06</v>
      </c>
      <c r="Q30" s="68">
        <v>3379.6509999999998</v>
      </c>
      <c r="R30" s="68">
        <v>3707.6950000000002</v>
      </c>
      <c r="S30" s="68">
        <v>3374.7669999999998</v>
      </c>
      <c r="T30" s="68">
        <v>3374.4139999999998</v>
      </c>
      <c r="U30" s="74">
        <v>3367.1060000000002</v>
      </c>
      <c r="V30" s="74">
        <v>3669.3199999999997</v>
      </c>
      <c r="W30" s="74">
        <v>3872.0479999999998</v>
      </c>
    </row>
    <row r="31" spans="1:23" ht="13.15" customHeight="1" x14ac:dyDescent="0.35">
      <c r="A31" s="62" t="s">
        <v>32</v>
      </c>
      <c r="B31" s="63" t="s">
        <v>19</v>
      </c>
      <c r="C31" s="63">
        <v>120</v>
      </c>
      <c r="D31" s="63">
        <v>943</v>
      </c>
      <c r="E31" s="63">
        <v>12703</v>
      </c>
      <c r="F31" s="63">
        <v>30451</v>
      </c>
      <c r="G31" s="63">
        <v>72110</v>
      </c>
      <c r="H31" s="63">
        <v>189605.93669999999</v>
      </c>
      <c r="I31" s="63">
        <v>318432</v>
      </c>
      <c r="J31" s="63">
        <v>380576.1</v>
      </c>
      <c r="K31" s="63">
        <v>409012.5</v>
      </c>
      <c r="L31" s="63">
        <v>457248.3</v>
      </c>
      <c r="M31" s="63">
        <v>407795.1</v>
      </c>
      <c r="N31" s="63">
        <v>504509.3</v>
      </c>
      <c r="O31" s="63">
        <v>537142.5</v>
      </c>
      <c r="P31" s="63">
        <v>579987.5</v>
      </c>
      <c r="Q31" s="63">
        <v>556793.9</v>
      </c>
      <c r="R31" s="63">
        <v>667085.1</v>
      </c>
      <c r="S31" s="63">
        <v>707212.80000000005</v>
      </c>
      <c r="T31" s="63">
        <v>791700.2</v>
      </c>
      <c r="U31" s="75">
        <v>816048.1</v>
      </c>
      <c r="V31" s="75">
        <v>922238.29999999993</v>
      </c>
      <c r="W31" s="74"/>
    </row>
    <row r="32" spans="1:23" x14ac:dyDescent="0.35">
      <c r="A32" s="67" t="s">
        <v>33</v>
      </c>
      <c r="B32" s="68">
        <v>7415</v>
      </c>
      <c r="C32" s="68">
        <v>11081</v>
      </c>
      <c r="D32" s="68">
        <v>12828</v>
      </c>
      <c r="E32" s="68">
        <v>16309</v>
      </c>
      <c r="F32" s="68">
        <v>18441.627981902999</v>
      </c>
      <c r="G32" s="68">
        <v>21315</v>
      </c>
      <c r="H32" s="68">
        <v>28849</v>
      </c>
      <c r="I32" s="68">
        <v>36950</v>
      </c>
      <c r="J32" s="68">
        <v>39888</v>
      </c>
      <c r="K32" s="68">
        <v>42873</v>
      </c>
      <c r="L32" s="68">
        <v>43221</v>
      </c>
      <c r="M32" s="68">
        <v>40086</v>
      </c>
      <c r="N32" s="68">
        <v>42654</v>
      </c>
      <c r="O32" s="68">
        <v>41610</v>
      </c>
      <c r="P32" s="68">
        <v>41699</v>
      </c>
      <c r="Q32" s="68">
        <v>42424</v>
      </c>
      <c r="R32" s="68">
        <v>42708</v>
      </c>
      <c r="S32" s="54">
        <v>44879</v>
      </c>
      <c r="T32" s="54">
        <v>47849</v>
      </c>
      <c r="U32" s="74">
        <v>49833</v>
      </c>
      <c r="V32" s="74">
        <v>52712</v>
      </c>
      <c r="W32" s="74">
        <v>58131</v>
      </c>
    </row>
    <row r="33" spans="1:23" ht="13.15" customHeight="1" x14ac:dyDescent="0.35">
      <c r="A33" s="62" t="s">
        <v>34</v>
      </c>
      <c r="B33" s="63">
        <v>0</v>
      </c>
      <c r="C33" s="63">
        <v>0</v>
      </c>
      <c r="D33" s="63">
        <v>0</v>
      </c>
      <c r="E33" s="63">
        <v>4339</v>
      </c>
      <c r="F33" s="63">
        <v>6578</v>
      </c>
      <c r="G33" s="63">
        <v>8370</v>
      </c>
      <c r="H33" s="63">
        <v>9885</v>
      </c>
      <c r="I33" s="63">
        <v>14133</v>
      </c>
      <c r="J33" s="63">
        <v>15106</v>
      </c>
      <c r="K33" s="63">
        <v>15046</v>
      </c>
      <c r="L33" s="63">
        <v>15824</v>
      </c>
      <c r="M33" s="63">
        <v>16449</v>
      </c>
      <c r="N33" s="63">
        <v>19143</v>
      </c>
      <c r="O33" s="63">
        <v>20314</v>
      </c>
      <c r="P33" s="63">
        <v>21004</v>
      </c>
      <c r="Q33" s="63">
        <v>22063</v>
      </c>
      <c r="R33" s="63">
        <v>23306</v>
      </c>
      <c r="S33" s="63">
        <v>24587</v>
      </c>
      <c r="T33" s="63">
        <v>25847</v>
      </c>
      <c r="U33" s="75">
        <v>27951</v>
      </c>
      <c r="V33" s="75">
        <v>29521</v>
      </c>
      <c r="W33" s="74">
        <v>30259</v>
      </c>
    </row>
    <row r="34" spans="1:23" ht="13.15" customHeight="1" x14ac:dyDescent="0.35">
      <c r="A34" s="67" t="s">
        <v>35</v>
      </c>
      <c r="B34" s="68">
        <v>15927</v>
      </c>
      <c r="C34" s="68">
        <v>24350</v>
      </c>
      <c r="D34" s="68">
        <v>36358</v>
      </c>
      <c r="E34" s="68">
        <v>56687</v>
      </c>
      <c r="F34" s="68">
        <v>60764</v>
      </c>
      <c r="G34" s="68">
        <v>88316</v>
      </c>
      <c r="H34" s="68">
        <v>124166</v>
      </c>
      <c r="I34" s="68">
        <v>153138</v>
      </c>
      <c r="J34" s="68">
        <v>172066</v>
      </c>
      <c r="K34" s="68">
        <v>188705</v>
      </c>
      <c r="L34" s="68">
        <v>184843</v>
      </c>
      <c r="M34" s="68">
        <v>186211</v>
      </c>
      <c r="N34" s="68">
        <v>201184</v>
      </c>
      <c r="O34" s="68">
        <v>211037</v>
      </c>
      <c r="P34" s="68">
        <v>223425</v>
      </c>
      <c r="Q34" s="68">
        <v>234941</v>
      </c>
      <c r="R34" s="68">
        <v>243801</v>
      </c>
      <c r="S34" s="54">
        <v>255182</v>
      </c>
      <c r="T34" s="54">
        <v>269216</v>
      </c>
      <c r="U34" s="74">
        <v>283518</v>
      </c>
      <c r="V34" s="74">
        <v>296900</v>
      </c>
      <c r="W34" s="74">
        <v>307000</v>
      </c>
    </row>
    <row r="35" spans="1:23" x14ac:dyDescent="0.35">
      <c r="A35" s="62" t="s">
        <v>36</v>
      </c>
      <c r="B35" s="63" t="s">
        <v>19</v>
      </c>
      <c r="C35" s="63" t="s">
        <v>19</v>
      </c>
      <c r="D35" s="63" t="s">
        <v>19</v>
      </c>
      <c r="E35" s="63" t="s">
        <v>19</v>
      </c>
      <c r="F35" s="63">
        <v>0</v>
      </c>
      <c r="G35" s="63">
        <v>29305</v>
      </c>
      <c r="H35" s="63">
        <v>51615</v>
      </c>
      <c r="I35" s="63">
        <v>75783</v>
      </c>
      <c r="J35" s="63">
        <v>86204</v>
      </c>
      <c r="K35" s="63">
        <v>97848</v>
      </c>
      <c r="L35" s="63">
        <v>101876</v>
      </c>
      <c r="M35" s="63">
        <v>99562</v>
      </c>
      <c r="N35" s="63">
        <v>109717</v>
      </c>
      <c r="O35" s="63">
        <v>122647</v>
      </c>
      <c r="P35" s="63">
        <v>116265</v>
      </c>
      <c r="Q35" s="63">
        <v>116607</v>
      </c>
      <c r="R35" s="63">
        <v>122671</v>
      </c>
      <c r="S35" s="63">
        <v>125836</v>
      </c>
      <c r="T35" s="63">
        <v>134554</v>
      </c>
      <c r="U35" s="75">
        <v>154656</v>
      </c>
      <c r="V35" s="75">
        <v>172210</v>
      </c>
      <c r="W35" s="74">
        <v>182147</v>
      </c>
    </row>
    <row r="36" spans="1:23" x14ac:dyDescent="0.35">
      <c r="A36" s="67" t="s">
        <v>37</v>
      </c>
      <c r="B36" s="68">
        <v>0</v>
      </c>
      <c r="C36" s="68">
        <v>0</v>
      </c>
      <c r="D36" s="68">
        <v>0</v>
      </c>
      <c r="E36" s="68">
        <v>2094</v>
      </c>
      <c r="F36" s="68">
        <v>4381.6402470047005</v>
      </c>
      <c r="G36" s="68">
        <v>6690.0769999999993</v>
      </c>
      <c r="H36" s="68">
        <v>9733.4969999999994</v>
      </c>
      <c r="I36" s="68">
        <v>13000.958000000001</v>
      </c>
      <c r="J36" s="68">
        <v>13763.609</v>
      </c>
      <c r="K36" s="68">
        <v>14333.375</v>
      </c>
      <c r="L36" s="68">
        <v>14423.970000000001</v>
      </c>
      <c r="M36" s="68">
        <v>11971.201999999999</v>
      </c>
      <c r="N36" s="68">
        <v>13527.134</v>
      </c>
      <c r="O36" s="68">
        <v>14264.882</v>
      </c>
      <c r="P36" s="68">
        <v>13994.912</v>
      </c>
      <c r="Q36" s="68">
        <v>13709.656999999999</v>
      </c>
      <c r="R36" s="68">
        <v>14681.603000000001</v>
      </c>
      <c r="S36" s="54">
        <v>15367.866</v>
      </c>
      <c r="T36" s="54">
        <v>15767.123</v>
      </c>
      <c r="U36" s="74">
        <v>16809.453999999998</v>
      </c>
      <c r="V36" s="74">
        <v>17865.355</v>
      </c>
      <c r="W36" s="74">
        <v>18827.84</v>
      </c>
    </row>
    <row r="37" spans="1:23" x14ac:dyDescent="0.35">
      <c r="A37" s="62" t="s">
        <v>38</v>
      </c>
      <c r="B37" s="63" t="s">
        <v>19</v>
      </c>
      <c r="C37" s="63" t="s">
        <v>19</v>
      </c>
      <c r="D37" s="63" t="s">
        <v>19</v>
      </c>
      <c r="E37" s="63" t="s">
        <v>19</v>
      </c>
      <c r="F37" s="63">
        <v>0</v>
      </c>
      <c r="G37" s="63">
        <v>1636.194</v>
      </c>
      <c r="H37" s="63">
        <v>2167.6289999999999</v>
      </c>
      <c r="I37" s="63">
        <v>3879.7049999999999</v>
      </c>
      <c r="J37" s="63">
        <v>4103.7309999999998</v>
      </c>
      <c r="K37" s="63">
        <v>4147.0820000000003</v>
      </c>
      <c r="L37" s="63">
        <v>4621.424</v>
      </c>
      <c r="M37" s="63">
        <v>4221.2880000000005</v>
      </c>
      <c r="N37" s="63">
        <v>4182.1010000000006</v>
      </c>
      <c r="O37" s="63">
        <v>4710.9139999999998</v>
      </c>
      <c r="P37" s="63">
        <v>4327.7020000000002</v>
      </c>
      <c r="Q37" s="63">
        <v>4696.12</v>
      </c>
      <c r="R37" s="63">
        <v>5021.1319999999996</v>
      </c>
      <c r="S37" s="63">
        <v>5422.5349999999999</v>
      </c>
      <c r="T37" s="63">
        <v>5423.7070000000003</v>
      </c>
      <c r="U37" s="75">
        <v>5918.7440000000006</v>
      </c>
      <c r="V37" s="75">
        <v>6319.3010000000004</v>
      </c>
      <c r="W37" s="74">
        <v>6825.9179999999997</v>
      </c>
    </row>
    <row r="38" spans="1:23" ht="13.15" customHeight="1" x14ac:dyDescent="0.35">
      <c r="A38" s="67" t="s">
        <v>55</v>
      </c>
      <c r="B38" s="68" t="s">
        <v>19</v>
      </c>
      <c r="C38" s="68" t="s">
        <v>19</v>
      </c>
      <c r="D38" s="68" t="s">
        <v>19</v>
      </c>
      <c r="E38" s="68" t="s">
        <v>19</v>
      </c>
      <c r="F38" s="68">
        <v>0</v>
      </c>
      <c r="G38" s="68">
        <v>0</v>
      </c>
      <c r="H38" s="68">
        <v>1609.9959756612</v>
      </c>
      <c r="I38" s="68">
        <v>2467.1620313888002</v>
      </c>
      <c r="J38" s="68">
        <v>2639.7445875102999</v>
      </c>
      <c r="K38" s="68">
        <v>2915.9673535408001</v>
      </c>
      <c r="L38" s="68">
        <v>3159.1245135367999</v>
      </c>
      <c r="M38" s="68">
        <v>2862.3894804238998</v>
      </c>
      <c r="N38" s="68">
        <v>2927.3109527732004</v>
      </c>
      <c r="O38" s="68">
        <v>2995.0118573104996</v>
      </c>
      <c r="P38" s="68">
        <v>2889.0769999999998</v>
      </c>
      <c r="Q38" s="68">
        <v>3048.1699999999996</v>
      </c>
      <c r="R38" s="68">
        <v>3158.3879999999999</v>
      </c>
      <c r="S38" s="54">
        <v>3222.4560000000001</v>
      </c>
      <c r="T38" s="54">
        <v>3319.6320000000001</v>
      </c>
      <c r="U38" s="74">
        <v>3483.8319999999999</v>
      </c>
      <c r="V38" s="74">
        <v>3767.511</v>
      </c>
      <c r="W38" s="74">
        <v>3890.5539999999996</v>
      </c>
    </row>
    <row r="39" spans="1:23" x14ac:dyDescent="0.35">
      <c r="A39" s="62" t="s">
        <v>39</v>
      </c>
      <c r="B39" s="63">
        <v>0</v>
      </c>
      <c r="C39" s="63">
        <v>0</v>
      </c>
      <c r="D39" s="63">
        <v>0</v>
      </c>
      <c r="E39" s="63">
        <v>12981</v>
      </c>
      <c r="F39" s="63">
        <v>20619.688591588001</v>
      </c>
      <c r="G39" s="63">
        <v>25223.061497815004</v>
      </c>
      <c r="H39" s="63">
        <v>37870.895948602803</v>
      </c>
      <c r="I39" s="63">
        <v>57847.576618101994</v>
      </c>
      <c r="J39" s="63">
        <v>62228.462517692795</v>
      </c>
      <c r="K39" s="63">
        <v>62826.2456941946</v>
      </c>
      <c r="L39" s="63">
        <v>53938.841893062803</v>
      </c>
      <c r="M39" s="63">
        <v>39526.274510815099</v>
      </c>
      <c r="N39" s="63">
        <v>56023.155568522001</v>
      </c>
      <c r="O39" s="63">
        <v>54369.107574519701</v>
      </c>
      <c r="P39" s="63">
        <v>55021</v>
      </c>
      <c r="Q39" s="63">
        <v>60314</v>
      </c>
      <c r="R39" s="63">
        <v>64090.999999999993</v>
      </c>
      <c r="S39" s="63">
        <v>69294</v>
      </c>
      <c r="T39" s="63">
        <v>71752</v>
      </c>
      <c r="U39" s="75">
        <v>75599</v>
      </c>
      <c r="V39" s="75">
        <v>79264</v>
      </c>
      <c r="W39" s="74">
        <v>80964</v>
      </c>
    </row>
    <row r="40" spans="1:23" x14ac:dyDescent="0.35">
      <c r="A40" s="67" t="s">
        <v>40</v>
      </c>
      <c r="B40" s="68">
        <v>20347</v>
      </c>
      <c r="C40" s="68">
        <v>34643</v>
      </c>
      <c r="D40" s="68">
        <v>53215</v>
      </c>
      <c r="E40" s="68">
        <v>81711</v>
      </c>
      <c r="F40" s="68">
        <v>114578</v>
      </c>
      <c r="G40" s="68">
        <v>158007</v>
      </c>
      <c r="H40" s="68">
        <v>197483.03120701999</v>
      </c>
      <c r="I40" s="68">
        <v>248269.52327619999</v>
      </c>
      <c r="J40" s="68">
        <v>263817.30513117998</v>
      </c>
      <c r="K40" s="68">
        <v>282585.81766682002</v>
      </c>
      <c r="L40" s="68">
        <v>297503.65814432001</v>
      </c>
      <c r="M40" s="68">
        <v>299452.09005055</v>
      </c>
      <c r="N40" s="68">
        <v>322602.85131394002</v>
      </c>
      <c r="O40" s="68">
        <v>330769.43564621004</v>
      </c>
      <c r="P40" s="68">
        <v>329310.91600000003</v>
      </c>
      <c r="Q40" s="68">
        <v>337822.23300000001</v>
      </c>
      <c r="R40" s="68">
        <v>353438.98000000004</v>
      </c>
      <c r="S40" s="54">
        <v>378830.38499999995</v>
      </c>
      <c r="T40" s="54">
        <v>404987.408</v>
      </c>
      <c r="U40" s="74">
        <v>425052.69</v>
      </c>
      <c r="V40" s="74">
        <v>445671.17700000003</v>
      </c>
      <c r="W40" s="74">
        <v>459814.47600000002</v>
      </c>
    </row>
    <row r="41" spans="1:23" x14ac:dyDescent="0.35">
      <c r="A41" s="62" t="s">
        <v>41</v>
      </c>
      <c r="B41" s="63">
        <v>0</v>
      </c>
      <c r="C41" s="63">
        <v>0</v>
      </c>
      <c r="D41" s="63">
        <v>0</v>
      </c>
      <c r="E41" s="63">
        <v>0</v>
      </c>
      <c r="F41" s="63">
        <v>9816.7817679899999</v>
      </c>
      <c r="G41" s="63">
        <v>12067.90851363</v>
      </c>
      <c r="H41" s="63">
        <v>16593.820108469998</v>
      </c>
      <c r="I41" s="63">
        <v>18119.291903179997</v>
      </c>
      <c r="J41" s="63">
        <v>19018.142162579999</v>
      </c>
      <c r="K41" s="63">
        <v>19524.286890993997</v>
      </c>
      <c r="L41" s="63">
        <v>20371.670601392001</v>
      </c>
      <c r="M41" s="63">
        <v>19753.953799424002</v>
      </c>
      <c r="N41" s="63">
        <v>20598.197109697001</v>
      </c>
      <c r="O41" s="63">
        <v>21556.950422747999</v>
      </c>
      <c r="P41" s="63">
        <v>21939.444000000003</v>
      </c>
      <c r="Q41" s="63">
        <v>22367.705999999998</v>
      </c>
      <c r="R41" s="63">
        <v>22505.494999999999</v>
      </c>
      <c r="S41" s="63">
        <v>22327.695</v>
      </c>
      <c r="T41" s="63">
        <v>22331.468999999997</v>
      </c>
      <c r="U41" s="75">
        <v>22869.309999999998</v>
      </c>
      <c r="V41" s="75">
        <v>22603.518</v>
      </c>
      <c r="W41" s="74">
        <v>23466.312999999998</v>
      </c>
    </row>
    <row r="42" spans="1:23" x14ac:dyDescent="0.35">
      <c r="A42" s="67" t="s">
        <v>42</v>
      </c>
      <c r="B42" s="68" t="s">
        <v>19</v>
      </c>
      <c r="C42" s="68" t="s">
        <v>19</v>
      </c>
      <c r="D42" s="68" t="s">
        <v>19</v>
      </c>
      <c r="E42" s="68">
        <v>5</v>
      </c>
      <c r="F42" s="68">
        <v>48.088999999999999</v>
      </c>
      <c r="G42" s="68">
        <v>893.32399999999996</v>
      </c>
      <c r="H42" s="68">
        <v>9735.1419162595012</v>
      </c>
      <c r="I42" s="68">
        <v>34356.627064401997</v>
      </c>
      <c r="J42" s="68">
        <v>41336.799999999996</v>
      </c>
      <c r="K42" s="68">
        <v>43285.273999999998</v>
      </c>
      <c r="L42" s="68">
        <v>46776.907999999996</v>
      </c>
      <c r="M42" s="68">
        <v>46986.885000000002</v>
      </c>
      <c r="N42" s="68">
        <v>62533.281999999999</v>
      </c>
      <c r="O42" s="68">
        <v>78641.796000000002</v>
      </c>
      <c r="P42" s="68">
        <v>81572.202000000005</v>
      </c>
      <c r="Q42" s="68">
        <v>100722.637</v>
      </c>
      <c r="R42" s="68">
        <v>102532.557</v>
      </c>
      <c r="S42" s="54">
        <v>121070.3</v>
      </c>
      <c r="T42" s="54">
        <v>130822.451</v>
      </c>
      <c r="U42" s="74">
        <v>155679.50200000001</v>
      </c>
      <c r="V42" s="74">
        <v>178616.022</v>
      </c>
      <c r="W42" s="74">
        <v>180316.25099999999</v>
      </c>
    </row>
    <row r="43" spans="1:23" x14ac:dyDescent="0.35">
      <c r="A43" s="62" t="s">
        <v>43</v>
      </c>
      <c r="B43" s="63">
        <v>3715</v>
      </c>
      <c r="C43" s="63">
        <v>11897</v>
      </c>
      <c r="D43" s="63">
        <v>18437</v>
      </c>
      <c r="E43" s="63">
        <v>28861</v>
      </c>
      <c r="F43" s="63">
        <v>41031</v>
      </c>
      <c r="G43" s="63">
        <v>51692</v>
      </c>
      <c r="H43" s="63">
        <v>64302.000000000007</v>
      </c>
      <c r="I43" s="63">
        <v>83444</v>
      </c>
      <c r="J43" s="63">
        <v>87760</v>
      </c>
      <c r="K43" s="63">
        <v>92051</v>
      </c>
      <c r="L43" s="63">
        <v>92012</v>
      </c>
      <c r="M43" s="63">
        <v>79722</v>
      </c>
      <c r="N43" s="63">
        <v>95946</v>
      </c>
      <c r="O43" s="63">
        <v>111461</v>
      </c>
      <c r="P43" s="63">
        <v>116462</v>
      </c>
      <c r="Q43" s="63">
        <v>121460</v>
      </c>
      <c r="R43" s="63">
        <v>127647</v>
      </c>
      <c r="S43" s="63">
        <v>133064</v>
      </c>
      <c r="T43" s="63">
        <v>137530</v>
      </c>
      <c r="U43" s="75">
        <v>142401</v>
      </c>
      <c r="V43" s="75">
        <v>149078</v>
      </c>
      <c r="W43" s="74">
        <v>155077</v>
      </c>
    </row>
    <row r="44" spans="1:23" ht="17.25" customHeight="1" x14ac:dyDescent="0.35">
      <c r="A44" s="98" t="s">
        <v>44</v>
      </c>
      <c r="B44" s="98"/>
      <c r="C44" s="98"/>
      <c r="D44" s="98"/>
      <c r="E44" s="98"/>
      <c r="F44" s="98"/>
      <c r="G44" s="98"/>
      <c r="H44" s="98"/>
      <c r="I44" s="98"/>
      <c r="J44" s="98"/>
      <c r="K44" s="98"/>
      <c r="L44" s="98"/>
      <c r="M44" s="98"/>
      <c r="N44" s="98"/>
      <c r="O44" s="98"/>
      <c r="P44" s="98"/>
    </row>
    <row r="45" spans="1:23" x14ac:dyDescent="0.35">
      <c r="A45" s="45" t="s">
        <v>57</v>
      </c>
      <c r="B45" s="45"/>
      <c r="C45" s="45"/>
      <c r="D45" s="45"/>
      <c r="E45" s="45"/>
      <c r="F45" s="45"/>
      <c r="G45" s="45"/>
      <c r="H45" s="45"/>
      <c r="I45" s="45"/>
      <c r="J45" s="45"/>
      <c r="K45" s="45"/>
      <c r="L45" s="42"/>
      <c r="M45" s="42"/>
    </row>
  </sheetData>
  <mergeCells count="2">
    <mergeCell ref="A44:P44"/>
    <mergeCell ref="A6:R6"/>
  </mergeCells>
  <hyperlinks>
    <hyperlink ref="A1" r:id="rId1" display="https://doi.org/10.1787/ctt-2018-en" xr:uid="{00000000-0004-0000-0100-000000000000}"/>
    <hyperlink ref="A4" r:id="rId2" xr:uid="{00000000-0004-0000-0100-000001000000}"/>
  </hyperlinks>
  <pageMargins left="0.70866141732283472" right="0.70866141732283472" top="0.74803149606299213" bottom="0.74803149606299213" header="0.31496062992125984" footer="0.31496062992125984"/>
  <pageSetup paperSize="9" scale="59"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48"/>
  <sheetViews>
    <sheetView topLeftCell="J21" workbookViewId="0">
      <selection activeCell="K43" sqref="A43:XFD43"/>
    </sheetView>
  </sheetViews>
  <sheetFormatPr defaultRowHeight="12.75" x14ac:dyDescent="0.35"/>
  <cols>
    <col min="1" max="1" width="14.86328125" customWidth="1"/>
    <col min="2" max="2" width="15.59765625" customWidth="1"/>
    <col min="3" max="3" width="13.59765625" customWidth="1"/>
    <col min="4" max="4" width="12.59765625" customWidth="1"/>
    <col min="5" max="5" width="12.3984375" customWidth="1"/>
    <col min="6" max="6" width="12.73046875" customWidth="1"/>
    <col min="7" max="7" width="11.59765625" customWidth="1"/>
    <col min="8" max="8" width="16.1328125" customWidth="1"/>
    <col min="9" max="9" width="13.59765625" customWidth="1"/>
    <col min="10" max="10" width="12.73046875" customWidth="1"/>
    <col min="11" max="11" width="13.73046875" customWidth="1"/>
    <col min="12" max="12" width="12" customWidth="1"/>
    <col min="13" max="13" width="12.1328125" customWidth="1"/>
    <col min="14" max="14" width="12.59765625" customWidth="1"/>
    <col min="15" max="15" width="12.265625" customWidth="1"/>
    <col min="16" max="18" width="11.73046875" customWidth="1"/>
    <col min="19" max="19" width="9.06640625" customWidth="1"/>
    <col min="20" max="20" width="11.73046875" bestFit="1" customWidth="1"/>
    <col min="21" max="22" width="11.3984375" bestFit="1" customWidth="1"/>
  </cols>
  <sheetData>
    <row r="1" spans="1:24" s="71" customFormat="1" x14ac:dyDescent="0.35">
      <c r="A1" s="72" t="s">
        <v>71</v>
      </c>
    </row>
    <row r="2" spans="1:24" s="71" customFormat="1" x14ac:dyDescent="0.35">
      <c r="A2" s="71" t="s">
        <v>72</v>
      </c>
      <c r="B2" s="71" t="s">
        <v>73</v>
      </c>
    </row>
    <row r="3" spans="1:24" s="71" customFormat="1" x14ac:dyDescent="0.35">
      <c r="A3" s="71" t="s">
        <v>74</v>
      </c>
    </row>
    <row r="4" spans="1:24" s="71" customFormat="1" x14ac:dyDescent="0.35">
      <c r="A4" s="72" t="s">
        <v>75</v>
      </c>
    </row>
    <row r="5" spans="1:24" s="71" customFormat="1" x14ac:dyDescent="0.35">
      <c r="A5" s="86" t="s">
        <v>78</v>
      </c>
    </row>
    <row r="6" spans="1:24" ht="15" x14ac:dyDescent="0.35">
      <c r="A6" s="101" t="s">
        <v>61</v>
      </c>
      <c r="B6" s="101"/>
      <c r="C6" s="101"/>
      <c r="D6" s="101"/>
      <c r="E6" s="101"/>
      <c r="F6" s="101"/>
      <c r="G6" s="101"/>
      <c r="H6" s="101"/>
      <c r="I6" s="101"/>
      <c r="J6" s="101"/>
      <c r="K6" s="101"/>
      <c r="L6" s="101"/>
      <c r="M6" s="101"/>
      <c r="N6" s="101"/>
      <c r="O6" s="101"/>
      <c r="P6" s="101"/>
      <c r="Q6" s="101"/>
      <c r="R6" s="101"/>
    </row>
    <row r="7" spans="1:24" x14ac:dyDescent="0.35">
      <c r="A7" s="20" t="s">
        <v>2</v>
      </c>
      <c r="B7" s="9" t="s">
        <v>3</v>
      </c>
      <c r="C7" s="9" t="s">
        <v>4</v>
      </c>
      <c r="D7" s="9" t="s">
        <v>5</v>
      </c>
      <c r="E7" s="9" t="s">
        <v>6</v>
      </c>
      <c r="F7" s="9" t="s">
        <v>7</v>
      </c>
      <c r="G7" s="9" t="s">
        <v>8</v>
      </c>
      <c r="H7" s="9" t="s">
        <v>9</v>
      </c>
      <c r="I7" s="9" t="s">
        <v>10</v>
      </c>
      <c r="J7" s="9">
        <v>2006</v>
      </c>
      <c r="K7" s="9" t="s">
        <v>11</v>
      </c>
      <c r="L7" s="9">
        <v>2008</v>
      </c>
      <c r="M7" s="9">
        <v>2009</v>
      </c>
      <c r="N7" s="44">
        <v>2010</v>
      </c>
      <c r="O7" s="44">
        <v>2011</v>
      </c>
      <c r="P7" s="44">
        <v>2012</v>
      </c>
      <c r="Q7" s="44">
        <v>2013</v>
      </c>
      <c r="R7" s="44">
        <v>2014</v>
      </c>
      <c r="S7" s="44">
        <v>2015</v>
      </c>
      <c r="T7" s="44">
        <v>2016</v>
      </c>
      <c r="U7" s="44">
        <v>2017</v>
      </c>
      <c r="V7" s="44">
        <v>2018</v>
      </c>
      <c r="W7" s="44">
        <v>2019</v>
      </c>
      <c r="X7" s="44">
        <v>2020</v>
      </c>
    </row>
    <row r="8" spans="1:24" ht="13.15" x14ac:dyDescent="0.4">
      <c r="A8" s="46"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4" x14ac:dyDescent="0.35">
      <c r="A9" s="52" t="s">
        <v>14</v>
      </c>
      <c r="B9">
        <v>70723</v>
      </c>
      <c r="C9">
        <v>111642</v>
      </c>
      <c r="D9">
        <v>173324</v>
      </c>
      <c r="E9">
        <v>263796</v>
      </c>
      <c r="F9">
        <v>342144</v>
      </c>
      <c r="G9">
        <v>415405</v>
      </c>
      <c r="H9">
        <v>538610</v>
      </c>
      <c r="I9">
        <v>739023</v>
      </c>
      <c r="J9">
        <v>804463</v>
      </c>
      <c r="K9">
        <v>869388</v>
      </c>
      <c r="L9">
        <v>911803</v>
      </c>
      <c r="M9">
        <v>964760</v>
      </c>
      <c r="N9">
        <v>1026976</v>
      </c>
      <c r="O9">
        <v>1086667</v>
      </c>
      <c r="P9">
        <v>1127653</v>
      </c>
      <c r="Q9">
        <v>1177828</v>
      </c>
      <c r="R9">
        <v>1222577</v>
      </c>
      <c r="S9">
        <v>1277147</v>
      </c>
      <c r="T9">
        <v>1327952</v>
      </c>
      <c r="U9" s="74">
        <v>1388085</v>
      </c>
      <c r="V9" s="74">
        <v>1450678</v>
      </c>
      <c r="W9">
        <v>1467761</v>
      </c>
      <c r="X9" t="s">
        <v>19</v>
      </c>
    </row>
    <row r="10" spans="1:24" x14ac:dyDescent="0.35">
      <c r="A10" s="48" t="s">
        <v>15</v>
      </c>
      <c r="B10" s="51">
        <v>41475.895299999996</v>
      </c>
      <c r="C10" s="51">
        <v>56896.075100000002</v>
      </c>
      <c r="D10" s="51">
        <v>75046.962899999999</v>
      </c>
      <c r="E10" s="51">
        <v>89185.064899999998</v>
      </c>
      <c r="F10" s="51">
        <v>116179.666</v>
      </c>
      <c r="G10" s="51">
        <v>137040.32999999999</v>
      </c>
      <c r="H10" s="51">
        <v>156117.34</v>
      </c>
      <c r="I10" s="51">
        <v>185871.13</v>
      </c>
      <c r="J10" s="51">
        <v>194101.86</v>
      </c>
      <c r="K10" s="51">
        <v>200944.32</v>
      </c>
      <c r="L10" s="51">
        <v>208857.1</v>
      </c>
      <c r="M10" s="51">
        <v>213630.09</v>
      </c>
      <c r="N10" s="51">
        <v>218947.13</v>
      </c>
      <c r="O10" s="51">
        <v>227250.83</v>
      </c>
      <c r="P10" s="51">
        <v>233638.02</v>
      </c>
      <c r="Q10" s="51">
        <v>238329.26</v>
      </c>
      <c r="R10" s="51">
        <v>243860.58</v>
      </c>
      <c r="S10">
        <v>249404.2</v>
      </c>
      <c r="T10">
        <v>257166.45</v>
      </c>
      <c r="U10" s="75">
        <v>265900.25</v>
      </c>
      <c r="V10" s="75">
        <v>274583.71000000002</v>
      </c>
      <c r="W10">
        <v>282863.33</v>
      </c>
      <c r="X10">
        <v>269183.74</v>
      </c>
    </row>
    <row r="11" spans="1:24" x14ac:dyDescent="0.35">
      <c r="A11" s="49" t="s">
        <v>16</v>
      </c>
      <c r="B11" s="51">
        <v>50673.169000000002</v>
      </c>
      <c r="C11" s="51">
        <v>72038.718900000007</v>
      </c>
      <c r="D11" s="51">
        <v>96292.643899999995</v>
      </c>
      <c r="E11" s="51">
        <v>113485.6531</v>
      </c>
      <c r="F11" s="51">
        <v>141956.97719999999</v>
      </c>
      <c r="G11">
        <v>163044.9</v>
      </c>
      <c r="H11">
        <v>190005.1</v>
      </c>
      <c r="I11">
        <v>226522.9</v>
      </c>
      <c r="J11">
        <v>236462.4</v>
      </c>
      <c r="K11">
        <v>247277.8</v>
      </c>
      <c r="L11">
        <v>261249.7</v>
      </c>
      <c r="M11">
        <v>265327.5</v>
      </c>
      <c r="N11">
        <v>275691.8</v>
      </c>
      <c r="O11">
        <v>286196.7</v>
      </c>
      <c r="P11">
        <v>294447.09999999998</v>
      </c>
      <c r="Q11">
        <v>301629.5</v>
      </c>
      <c r="R11">
        <v>306463.90000000002</v>
      </c>
      <c r="S11">
        <v>312334.5</v>
      </c>
      <c r="T11">
        <v>320644</v>
      </c>
      <c r="U11" s="74">
        <v>331605.8</v>
      </c>
      <c r="V11" s="74">
        <v>344252.7</v>
      </c>
      <c r="W11">
        <v>354424.9</v>
      </c>
      <c r="X11">
        <v>337406.2</v>
      </c>
    </row>
    <row r="12" spans="1:24" x14ac:dyDescent="0.35">
      <c r="A12" s="53" t="s">
        <v>17</v>
      </c>
      <c r="B12" s="51"/>
      <c r="C12" s="51"/>
      <c r="F12">
        <v>592546</v>
      </c>
      <c r="G12">
        <v>666343</v>
      </c>
      <c r="H12">
        <v>821952</v>
      </c>
      <c r="I12">
        <v>1039827</v>
      </c>
      <c r="J12">
        <v>1099307</v>
      </c>
      <c r="K12">
        <v>1164057</v>
      </c>
      <c r="L12">
        <v>1225894</v>
      </c>
      <c r="M12">
        <v>1246307</v>
      </c>
      <c r="N12">
        <v>1304141</v>
      </c>
      <c r="O12">
        <v>1363718</v>
      </c>
      <c r="P12">
        <v>1408376</v>
      </c>
      <c r="Q12">
        <v>1458363</v>
      </c>
      <c r="R12">
        <v>1517376</v>
      </c>
      <c r="S12">
        <v>1566215</v>
      </c>
      <c r="T12">
        <v>1610954</v>
      </c>
      <c r="U12" s="75">
        <v>1684247</v>
      </c>
      <c r="V12" s="75">
        <v>1755173</v>
      </c>
      <c r="W12">
        <v>1816232</v>
      </c>
      <c r="X12">
        <v>1764242</v>
      </c>
    </row>
    <row r="13" spans="1:24" x14ac:dyDescent="0.35">
      <c r="A13" s="47" t="s">
        <v>53</v>
      </c>
      <c r="B13" t="s">
        <v>19</v>
      </c>
      <c r="C13" t="s">
        <v>19</v>
      </c>
      <c r="D13" t="s">
        <v>19</v>
      </c>
      <c r="E13" s="51">
        <v>4610646.0453000003</v>
      </c>
      <c r="F13" s="51">
        <v>12619554.346100001</v>
      </c>
      <c r="G13" s="51">
        <v>23688360.77</v>
      </c>
      <c r="H13" s="51">
        <v>31980937.100000001</v>
      </c>
      <c r="I13" s="51">
        <v>47808410.630000003</v>
      </c>
      <c r="J13" s="51">
        <v>53099844.299999997</v>
      </c>
      <c r="K13" s="51">
        <v>59341415.630000003</v>
      </c>
      <c r="L13">
        <v>66752615.939999998</v>
      </c>
      <c r="M13" s="51">
        <v>68838062.739999995</v>
      </c>
      <c r="N13" s="51">
        <v>78539422.650000006</v>
      </c>
      <c r="O13" s="51">
        <v>87891949.879999995</v>
      </c>
      <c r="P13" s="51">
        <v>95613553.464000002</v>
      </c>
      <c r="Q13" s="51">
        <v>103336792.108</v>
      </c>
      <c r="R13" s="51">
        <v>112652987.749</v>
      </c>
      <c r="S13">
        <v>121952760.148</v>
      </c>
      <c r="T13">
        <v>130847011.95299999</v>
      </c>
      <c r="U13" s="74">
        <v>139347094.646</v>
      </c>
      <c r="V13" s="74">
        <v>149073154.72799999</v>
      </c>
      <c r="W13">
        <v>152856875.07300001</v>
      </c>
      <c r="X13">
        <v>150241529.405</v>
      </c>
    </row>
    <row r="14" spans="1:24" x14ac:dyDescent="0.35">
      <c r="A14" s="47" t="s">
        <v>76</v>
      </c>
      <c r="E14" s="51"/>
      <c r="F14" s="51"/>
      <c r="G14" s="51"/>
      <c r="H14" s="51"/>
      <c r="I14" s="51"/>
      <c r="J14" s="51"/>
      <c r="K14" s="51"/>
      <c r="M14" s="51"/>
      <c r="N14" s="51"/>
      <c r="O14" s="51"/>
      <c r="P14" s="51">
        <v>527261000</v>
      </c>
      <c r="Q14" s="51">
        <v>568641000</v>
      </c>
      <c r="R14" s="51">
        <v>611960000</v>
      </c>
      <c r="S14">
        <v>670201000</v>
      </c>
      <c r="T14">
        <v>722130000</v>
      </c>
      <c r="U14" s="74">
        <v>767608000</v>
      </c>
      <c r="V14" s="74">
        <v>825199000</v>
      </c>
      <c r="W14">
        <v>894601000</v>
      </c>
      <c r="X14" t="s">
        <v>19</v>
      </c>
    </row>
    <row r="15" spans="1:24" x14ac:dyDescent="0.35">
      <c r="A15" s="50" t="s">
        <v>18</v>
      </c>
      <c r="B15" t="s">
        <v>19</v>
      </c>
      <c r="C15" t="s">
        <v>19</v>
      </c>
      <c r="D15" t="s">
        <v>19</v>
      </c>
      <c r="E15" t="s">
        <v>19</v>
      </c>
      <c r="F15" s="51">
        <v>707044.16709999996</v>
      </c>
      <c r="G15">
        <v>1259457</v>
      </c>
      <c r="H15">
        <v>1676060</v>
      </c>
      <c r="I15">
        <v>2237348</v>
      </c>
      <c r="J15">
        <v>2361158</v>
      </c>
      <c r="K15">
        <v>2514612</v>
      </c>
      <c r="L15">
        <v>2687075</v>
      </c>
      <c r="M15">
        <v>2735997</v>
      </c>
      <c r="N15">
        <v>2765219</v>
      </c>
      <c r="O15">
        <v>2791888</v>
      </c>
      <c r="P15">
        <v>2816305</v>
      </c>
      <c r="Q15">
        <v>2870656</v>
      </c>
      <c r="R15">
        <v>2940185</v>
      </c>
      <c r="S15">
        <v>3056212</v>
      </c>
      <c r="T15">
        <v>3182636</v>
      </c>
      <c r="U15" s="74">
        <v>3378546</v>
      </c>
      <c r="V15" s="74">
        <v>3616784</v>
      </c>
      <c r="W15">
        <v>3853948</v>
      </c>
      <c r="X15">
        <v>3885951</v>
      </c>
    </row>
    <row r="16" spans="1:24" x14ac:dyDescent="0.35">
      <c r="A16" s="47" t="s">
        <v>20</v>
      </c>
      <c r="B16" s="51">
        <v>210687.7617</v>
      </c>
      <c r="C16" s="51">
        <v>318699.90820000001</v>
      </c>
      <c r="D16" s="51">
        <v>469890.7071</v>
      </c>
      <c r="E16" s="51">
        <v>586218.35250000004</v>
      </c>
      <c r="F16" s="51">
        <v>684449</v>
      </c>
      <c r="G16">
        <v>808106</v>
      </c>
      <c r="H16">
        <v>941282</v>
      </c>
      <c r="I16">
        <v>1146493</v>
      </c>
      <c r="J16">
        <v>1204639</v>
      </c>
      <c r="K16">
        <v>1248925</v>
      </c>
      <c r="L16">
        <v>1305931</v>
      </c>
      <c r="M16">
        <v>1315968</v>
      </c>
      <c r="N16">
        <v>1357797</v>
      </c>
      <c r="O16">
        <v>1375510</v>
      </c>
      <c r="P16">
        <v>1412034.1569999999</v>
      </c>
      <c r="Q16">
        <v>1422204.65</v>
      </c>
      <c r="R16">
        <v>1445192.784</v>
      </c>
      <c r="S16">
        <v>1478000.889</v>
      </c>
      <c r="T16">
        <v>1507956.9169999999</v>
      </c>
      <c r="U16" s="75">
        <v>1551992.324</v>
      </c>
      <c r="V16" s="75">
        <v>1599460.5149999999</v>
      </c>
      <c r="W16">
        <v>1633098.7609999999</v>
      </c>
      <c r="X16">
        <v>1634365.5989999999</v>
      </c>
    </row>
    <row r="17" spans="1:24" x14ac:dyDescent="0.35">
      <c r="A17" s="50" t="s">
        <v>52</v>
      </c>
      <c r="B17" t="s">
        <v>19</v>
      </c>
      <c r="C17" t="s">
        <v>19</v>
      </c>
      <c r="D17" t="s">
        <v>19</v>
      </c>
      <c r="E17" t="s">
        <v>19</v>
      </c>
      <c r="F17">
        <v>0</v>
      </c>
      <c r="G17" s="51">
        <v>2920.134</v>
      </c>
      <c r="H17" s="51">
        <v>4555.5268999999998</v>
      </c>
      <c r="I17" s="51">
        <v>8069.7083000000002</v>
      </c>
      <c r="J17" s="51">
        <v>9517.7620999999999</v>
      </c>
      <c r="K17" s="51">
        <v>11270.001700000001</v>
      </c>
      <c r="L17" s="51">
        <v>12010.972900000001</v>
      </c>
      <c r="M17" s="51">
        <v>10532.675300000001</v>
      </c>
      <c r="N17" s="51">
        <v>10650.134</v>
      </c>
      <c r="O17" s="51">
        <v>11528.0021</v>
      </c>
      <c r="P17" s="51">
        <v>12493.482</v>
      </c>
      <c r="Q17" s="51">
        <v>13382.616</v>
      </c>
      <c r="R17" s="51">
        <v>14047.62</v>
      </c>
      <c r="S17">
        <v>14812.578</v>
      </c>
      <c r="T17">
        <v>15684.382</v>
      </c>
      <c r="U17" s="74">
        <v>16729.746999999999</v>
      </c>
      <c r="V17" s="74">
        <v>18119.282999999999</v>
      </c>
      <c r="W17">
        <v>19359.792000000001</v>
      </c>
      <c r="X17">
        <v>19294.367999999999</v>
      </c>
    </row>
    <row r="18" spans="1:24" x14ac:dyDescent="0.35">
      <c r="A18" s="47" t="s">
        <v>21</v>
      </c>
      <c r="B18" s="51">
        <v>14753.4638</v>
      </c>
      <c r="C18" s="51">
        <v>23428</v>
      </c>
      <c r="D18" s="51">
        <v>37826</v>
      </c>
      <c r="E18" s="51">
        <v>54038</v>
      </c>
      <c r="F18">
        <v>66392</v>
      </c>
      <c r="G18">
        <v>75256</v>
      </c>
      <c r="H18">
        <v>92126</v>
      </c>
      <c r="I18">
        <v>117216</v>
      </c>
      <c r="J18">
        <v>123274</v>
      </c>
      <c r="K18">
        <v>129987</v>
      </c>
      <c r="L18">
        <v>138087</v>
      </c>
      <c r="M18">
        <v>139052</v>
      </c>
      <c r="N18">
        <v>144253</v>
      </c>
      <c r="O18">
        <v>152262</v>
      </c>
      <c r="P18">
        <v>157089</v>
      </c>
      <c r="Q18">
        <v>160841</v>
      </c>
      <c r="R18">
        <v>163508</v>
      </c>
      <c r="S18">
        <v>166689</v>
      </c>
      <c r="T18">
        <v>169670</v>
      </c>
      <c r="U18" s="75">
        <v>171869</v>
      </c>
      <c r="V18" s="75">
        <v>177312</v>
      </c>
      <c r="W18">
        <v>181701</v>
      </c>
      <c r="X18">
        <v>178373</v>
      </c>
    </row>
    <row r="19" spans="1:24" x14ac:dyDescent="0.35">
      <c r="A19" s="48" t="s">
        <v>22</v>
      </c>
      <c r="B19">
        <v>203857</v>
      </c>
      <c r="C19">
        <v>343906</v>
      </c>
      <c r="D19">
        <v>558769</v>
      </c>
      <c r="E19">
        <v>719826</v>
      </c>
      <c r="F19">
        <v>875047</v>
      </c>
      <c r="G19">
        <v>984228</v>
      </c>
      <c r="H19">
        <v>1126434</v>
      </c>
      <c r="I19">
        <v>1367904</v>
      </c>
      <c r="J19">
        <v>1422994</v>
      </c>
      <c r="K19">
        <v>1486100</v>
      </c>
      <c r="L19">
        <v>1534700</v>
      </c>
      <c r="M19">
        <v>1538647</v>
      </c>
      <c r="N19">
        <v>1583161</v>
      </c>
      <c r="O19">
        <v>1620493</v>
      </c>
      <c r="P19">
        <v>1643249</v>
      </c>
      <c r="Q19">
        <v>1667231</v>
      </c>
      <c r="R19">
        <v>1686181</v>
      </c>
      <c r="S19">
        <v>1711570</v>
      </c>
      <c r="T19">
        <v>1742524</v>
      </c>
      <c r="U19" s="74">
        <v>1783312</v>
      </c>
      <c r="V19" s="74">
        <v>1821722</v>
      </c>
      <c r="W19">
        <v>1863489</v>
      </c>
      <c r="X19">
        <v>1781157</v>
      </c>
    </row>
    <row r="20" spans="1:24" x14ac:dyDescent="0.35">
      <c r="A20" s="49" t="s">
        <v>23</v>
      </c>
      <c r="B20" s="51">
        <v>524588.53249999997</v>
      </c>
      <c r="C20" s="51">
        <v>703363.91059999994</v>
      </c>
      <c r="D20" s="51">
        <v>841909.32479999994</v>
      </c>
      <c r="E20" s="51">
        <v>973931.27430000005</v>
      </c>
      <c r="F20">
        <v>1281056</v>
      </c>
      <c r="G20">
        <v>1472564</v>
      </c>
      <c r="H20">
        <v>1604454</v>
      </c>
      <c r="I20">
        <v>1751547</v>
      </c>
      <c r="J20">
        <v>1793235</v>
      </c>
      <c r="K20">
        <v>1824640</v>
      </c>
      <c r="L20">
        <v>1874300</v>
      </c>
      <c r="M20">
        <v>1894248</v>
      </c>
      <c r="N20">
        <v>1939610</v>
      </c>
      <c r="O20">
        <v>2001224</v>
      </c>
      <c r="P20">
        <v>2036576</v>
      </c>
      <c r="Q20">
        <v>2085678</v>
      </c>
      <c r="R20">
        <v>2137354</v>
      </c>
      <c r="S20">
        <v>2198877</v>
      </c>
      <c r="T20">
        <v>2277567</v>
      </c>
      <c r="U20" s="75">
        <v>2352217</v>
      </c>
      <c r="V20" s="75">
        <v>2425739</v>
      </c>
      <c r="W20">
        <v>2511407</v>
      </c>
      <c r="X20">
        <v>2465976</v>
      </c>
    </row>
    <row r="21" spans="1:24" x14ac:dyDescent="0.35">
      <c r="A21" s="48" t="s">
        <v>24</v>
      </c>
      <c r="B21" s="51">
        <v>2384.4205999999999</v>
      </c>
      <c r="C21" s="51">
        <v>5408.6850999999997</v>
      </c>
      <c r="D21" s="51">
        <v>12467.8244</v>
      </c>
      <c r="E21" s="51">
        <v>25663.7611</v>
      </c>
      <c r="F21" s="51">
        <v>54739.301399999997</v>
      </c>
      <c r="G21" s="51">
        <v>88166.858399999997</v>
      </c>
      <c r="H21" s="51">
        <v>120276.61659999999</v>
      </c>
      <c r="I21" s="51">
        <v>171701.29620000001</v>
      </c>
      <c r="J21" s="51">
        <v>183766.92850000001</v>
      </c>
      <c r="K21" s="51">
        <v>198611.20319999999</v>
      </c>
      <c r="L21" s="51">
        <v>213182.12409999999</v>
      </c>
      <c r="M21" s="51">
        <v>217204.9987</v>
      </c>
      <c r="N21" s="51">
        <v>206991.5674</v>
      </c>
      <c r="O21" s="51">
        <v>189781.5778</v>
      </c>
      <c r="P21" s="51">
        <v>174169.09</v>
      </c>
      <c r="Q21" s="51">
        <v>162560.06700000001</v>
      </c>
      <c r="R21" s="51">
        <v>158996.72899999999</v>
      </c>
      <c r="S21">
        <v>156611.75</v>
      </c>
      <c r="T21">
        <v>154420.641</v>
      </c>
      <c r="U21" s="74">
        <v>157835.82800000001</v>
      </c>
      <c r="V21" s="74">
        <v>159569.378</v>
      </c>
      <c r="W21">
        <v>163179.978</v>
      </c>
      <c r="X21">
        <v>156048.23199999999</v>
      </c>
    </row>
    <row r="22" spans="1:24" x14ac:dyDescent="0.35">
      <c r="A22" s="47" t="s">
        <v>25</v>
      </c>
      <c r="B22" t="s">
        <v>19</v>
      </c>
      <c r="C22" t="s">
        <v>19</v>
      </c>
      <c r="D22" t="s">
        <v>19</v>
      </c>
      <c r="E22" t="s">
        <v>19</v>
      </c>
      <c r="F22" s="51">
        <v>2554345.3794</v>
      </c>
      <c r="G22" s="51">
        <v>5316988</v>
      </c>
      <c r="H22">
        <v>10056917</v>
      </c>
      <c r="I22">
        <v>17337836</v>
      </c>
      <c r="J22">
        <v>18292826</v>
      </c>
      <c r="K22">
        <v>19293728</v>
      </c>
      <c r="L22">
        <v>20380478</v>
      </c>
      <c r="M22">
        <v>19993662</v>
      </c>
      <c r="N22">
        <v>20155464</v>
      </c>
      <c r="O22">
        <v>20787579</v>
      </c>
      <c r="P22">
        <v>21388662</v>
      </c>
      <c r="Q22">
        <v>21835219</v>
      </c>
      <c r="R22">
        <v>23004026</v>
      </c>
      <c r="S22">
        <v>24050513</v>
      </c>
      <c r="T22">
        <v>25374980</v>
      </c>
      <c r="U22" s="75">
        <v>27608900</v>
      </c>
      <c r="V22" s="75">
        <v>29903876</v>
      </c>
      <c r="W22">
        <v>32864627</v>
      </c>
      <c r="X22">
        <v>33528392</v>
      </c>
    </row>
    <row r="23" spans="1:24" x14ac:dyDescent="0.35">
      <c r="A23" s="48" t="s">
        <v>26</v>
      </c>
      <c r="B23" s="51">
        <v>2130.1332000000002</v>
      </c>
      <c r="C23" s="51">
        <v>11699.9872</v>
      </c>
      <c r="D23" s="51">
        <v>69003.4372</v>
      </c>
      <c r="E23" s="51">
        <v>207941.57740000001</v>
      </c>
      <c r="F23" s="51">
        <v>329069.29790000001</v>
      </c>
      <c r="G23" s="51">
        <v>392162.83149999997</v>
      </c>
      <c r="H23">
        <v>578039.6814</v>
      </c>
      <c r="I23">
        <v>867742.81220000004</v>
      </c>
      <c r="J23">
        <v>971054.42790000001</v>
      </c>
      <c r="K23">
        <v>1083832.9524999999</v>
      </c>
      <c r="L23">
        <v>1185958.6488000001</v>
      </c>
      <c r="M23">
        <v>1220219.0293000001</v>
      </c>
      <c r="N23">
        <v>1237654.6030999999</v>
      </c>
      <c r="O23">
        <v>1309773.1418999999</v>
      </c>
      <c r="P23">
        <v>1443238.014</v>
      </c>
      <c r="Q23">
        <v>1513552.2120000001</v>
      </c>
      <c r="R23">
        <v>1594056.737</v>
      </c>
      <c r="S23">
        <v>1689487.0759999999</v>
      </c>
      <c r="T23">
        <v>1815739.872</v>
      </c>
      <c r="U23" s="74">
        <v>1949053.453</v>
      </c>
      <c r="V23" s="74">
        <v>2116562.2140000002</v>
      </c>
      <c r="W23">
        <v>2263786.2310000001</v>
      </c>
      <c r="X23">
        <v>2320966.5460000001</v>
      </c>
    </row>
    <row r="24" spans="1:24" x14ac:dyDescent="0.35">
      <c r="A24" s="49" t="s">
        <v>27</v>
      </c>
      <c r="B24" s="51">
        <v>5739.5096999999996</v>
      </c>
      <c r="C24" s="51">
        <v>11982.448899999999</v>
      </c>
      <c r="D24" s="51">
        <v>19010.3609</v>
      </c>
      <c r="E24" s="51">
        <v>24680.824700000001</v>
      </c>
      <c r="F24" s="51">
        <v>31889.027900000001</v>
      </c>
      <c r="G24" s="51">
        <v>41959.274700000002</v>
      </c>
      <c r="H24" s="51">
        <v>67047.275399999999</v>
      </c>
      <c r="I24" s="51">
        <v>101958.0588</v>
      </c>
      <c r="J24" s="51">
        <v>111690.251</v>
      </c>
      <c r="K24" s="51">
        <v>122997.53909999999</v>
      </c>
      <c r="L24" s="51">
        <v>126676.5134</v>
      </c>
      <c r="M24" s="51">
        <v>115435.02740000001</v>
      </c>
      <c r="N24" s="51">
        <v>111326.2075</v>
      </c>
      <c r="O24" s="51">
        <v>110577.0407</v>
      </c>
      <c r="P24" s="51">
        <v>110663.19500000001</v>
      </c>
      <c r="Q24" s="51">
        <v>111416.09299999999</v>
      </c>
      <c r="R24" s="51">
        <v>115325.967</v>
      </c>
      <c r="S24">
        <v>119281.709</v>
      </c>
      <c r="T24">
        <v>125562.389</v>
      </c>
      <c r="U24" s="75">
        <v>130725.92600000001</v>
      </c>
      <c r="V24" s="75">
        <v>137853.11600000001</v>
      </c>
      <c r="W24">
        <v>146459.864</v>
      </c>
      <c r="X24">
        <v>142022.51</v>
      </c>
    </row>
    <row r="25" spans="1:24" x14ac:dyDescent="0.35">
      <c r="A25" s="48" t="s">
        <v>54</v>
      </c>
      <c r="B25" s="51">
        <v>10.932600000000001</v>
      </c>
      <c r="C25" s="51">
        <v>106.5719</v>
      </c>
      <c r="D25" s="51">
        <v>7256.0672999999997</v>
      </c>
      <c r="E25" s="51">
        <v>68783.199800000002</v>
      </c>
      <c r="F25" s="51">
        <v>148738.18700000001</v>
      </c>
      <c r="G25" s="51">
        <v>284879.84370000003</v>
      </c>
      <c r="H25" s="51">
        <v>416635.353</v>
      </c>
      <c r="I25" s="51">
        <v>508433.31530000002</v>
      </c>
      <c r="J25" s="51">
        <v>544475.9865</v>
      </c>
      <c r="K25" s="51">
        <v>585229.58849999995</v>
      </c>
      <c r="L25" s="51">
        <v>624907.00309999997</v>
      </c>
      <c r="M25" s="51">
        <v>645376.84230000002</v>
      </c>
      <c r="N25" s="51">
        <v>694095.91910000006</v>
      </c>
      <c r="O25" s="51">
        <v>740978.6422</v>
      </c>
      <c r="P25" s="51">
        <v>780366.39899999998</v>
      </c>
      <c r="Q25" s="51">
        <v>824904.36800000002</v>
      </c>
      <c r="R25" s="51">
        <v>862096.25399999996</v>
      </c>
      <c r="S25">
        <v>895733.88100000005</v>
      </c>
      <c r="T25">
        <v>944245.79700000002</v>
      </c>
      <c r="U25" s="74">
        <v>981110.58499999996</v>
      </c>
      <c r="V25" s="74">
        <v>1032711.032</v>
      </c>
      <c r="W25">
        <v>1079988.5460000001</v>
      </c>
      <c r="X25">
        <v>1022432.061</v>
      </c>
    </row>
    <row r="26" spans="1:24" x14ac:dyDescent="0.35">
      <c r="A26" s="47" t="s">
        <v>28</v>
      </c>
      <c r="B26" s="51">
        <v>72139.846699999995</v>
      </c>
      <c r="C26" s="51">
        <v>160570.3052</v>
      </c>
      <c r="D26" s="51">
        <v>306967.7292</v>
      </c>
      <c r="E26" s="51">
        <v>464495.79100000003</v>
      </c>
      <c r="F26" s="51">
        <v>659733.43599999999</v>
      </c>
      <c r="G26" s="51">
        <v>796081.4</v>
      </c>
      <c r="H26" s="51">
        <v>972099.2</v>
      </c>
      <c r="I26" s="51">
        <v>1176988</v>
      </c>
      <c r="J26" s="51">
        <v>1222402.8999999999</v>
      </c>
      <c r="K26" s="51">
        <v>1258248.3999999999</v>
      </c>
      <c r="L26" s="51">
        <v>1289523.7</v>
      </c>
      <c r="M26" s="51">
        <v>1278172.8999999999</v>
      </c>
      <c r="N26" s="51">
        <v>1306579.8999999999</v>
      </c>
      <c r="O26" s="51">
        <v>1328114</v>
      </c>
      <c r="P26" s="51">
        <v>1317464.1000000001</v>
      </c>
      <c r="Q26" s="51">
        <v>1301630.6000000001</v>
      </c>
      <c r="R26" s="51">
        <v>1304288.5</v>
      </c>
      <c r="S26">
        <v>1322280.2</v>
      </c>
      <c r="T26">
        <v>1342228.7</v>
      </c>
      <c r="U26" s="75">
        <v>1373343.5</v>
      </c>
      <c r="V26" s="75">
        <v>1400745.2</v>
      </c>
      <c r="W26">
        <v>1409577.3</v>
      </c>
      <c r="X26">
        <v>1302088.1000000001</v>
      </c>
    </row>
    <row r="27" spans="1:24" x14ac:dyDescent="0.35">
      <c r="A27" s="53" t="s">
        <v>29</v>
      </c>
      <c r="B27" s="51"/>
      <c r="C27" s="51"/>
      <c r="D27" s="51"/>
      <c r="E27" s="51"/>
      <c r="F27">
        <v>328446774</v>
      </c>
      <c r="G27">
        <v>364734900</v>
      </c>
      <c r="H27">
        <v>376716800</v>
      </c>
      <c r="I27">
        <v>387915100</v>
      </c>
      <c r="J27">
        <v>389143000</v>
      </c>
      <c r="K27">
        <v>392797900</v>
      </c>
      <c r="L27">
        <v>386740000</v>
      </c>
      <c r="M27">
        <v>383595400</v>
      </c>
      <c r="N27">
        <v>385745900</v>
      </c>
      <c r="O27">
        <v>388359000</v>
      </c>
      <c r="P27">
        <v>390482600</v>
      </c>
      <c r="Q27">
        <v>398141800</v>
      </c>
      <c r="R27">
        <v>403644800</v>
      </c>
      <c r="S27">
        <v>405909300</v>
      </c>
      <c r="T27">
        <v>404815200</v>
      </c>
      <c r="U27" s="74">
        <v>409748900</v>
      </c>
      <c r="V27" s="74">
        <v>412763100</v>
      </c>
      <c r="W27">
        <v>415703800</v>
      </c>
      <c r="X27" t="s">
        <v>19</v>
      </c>
    </row>
    <row r="28" spans="1:24" x14ac:dyDescent="0.35">
      <c r="A28" s="47" t="s">
        <v>30</v>
      </c>
      <c r="B28">
        <v>10804000</v>
      </c>
      <c r="C28">
        <v>29330500</v>
      </c>
      <c r="D28">
        <v>51988500</v>
      </c>
      <c r="E28">
        <v>84107200</v>
      </c>
      <c r="F28">
        <v>168446200</v>
      </c>
      <c r="G28">
        <v>304646400</v>
      </c>
      <c r="H28">
        <v>413461200</v>
      </c>
      <c r="I28">
        <v>602345400</v>
      </c>
      <c r="J28">
        <v>643408000</v>
      </c>
      <c r="K28">
        <v>691740400</v>
      </c>
      <c r="L28">
        <v>740804600</v>
      </c>
      <c r="M28">
        <v>769588600</v>
      </c>
      <c r="N28">
        <v>819821200</v>
      </c>
      <c r="O28">
        <v>873522600</v>
      </c>
      <c r="P28">
        <v>949804900</v>
      </c>
      <c r="Q28">
        <v>982775900</v>
      </c>
      <c r="R28">
        <v>1018422000</v>
      </c>
      <c r="S28">
        <v>1054900300</v>
      </c>
      <c r="T28">
        <v>1100100000</v>
      </c>
      <c r="U28" s="75">
        <v>1155837200</v>
      </c>
      <c r="V28" s="75">
        <v>1216268800</v>
      </c>
      <c r="W28">
        <v>1260965100</v>
      </c>
      <c r="X28" t="s">
        <v>19</v>
      </c>
    </row>
    <row r="29" spans="1:24" x14ac:dyDescent="0.35">
      <c r="A29" s="47" t="s">
        <v>63</v>
      </c>
      <c r="B29" t="s">
        <v>19</v>
      </c>
      <c r="C29" t="s">
        <v>19</v>
      </c>
      <c r="D29" t="s">
        <v>19</v>
      </c>
      <c r="E29" t="s">
        <v>19</v>
      </c>
      <c r="F29">
        <v>0</v>
      </c>
      <c r="G29" s="51">
        <v>4203.0940000000001</v>
      </c>
      <c r="H29" s="51">
        <v>5703.7780000000002</v>
      </c>
      <c r="I29" s="51">
        <v>10787.843999999999</v>
      </c>
      <c r="J29" s="51">
        <v>13928.466</v>
      </c>
      <c r="K29" s="51">
        <v>17504.883000000002</v>
      </c>
      <c r="L29" s="51">
        <v>18951.757000000001</v>
      </c>
      <c r="M29" s="51">
        <v>14992.477000000001</v>
      </c>
      <c r="N29" s="51">
        <v>14737</v>
      </c>
      <c r="O29" s="51">
        <v>16202.634</v>
      </c>
      <c r="P29" s="51">
        <v>17203.636999999999</v>
      </c>
      <c r="Q29" s="51">
        <v>18171.653999999999</v>
      </c>
      <c r="R29" s="51">
        <v>18623.583999999999</v>
      </c>
      <c r="S29">
        <v>19129.010999999999</v>
      </c>
      <c r="T29">
        <v>19888.532999999999</v>
      </c>
      <c r="U29" s="75">
        <v>21166.240000000002</v>
      </c>
      <c r="V29" s="75">
        <v>22447.800999999999</v>
      </c>
      <c r="W29">
        <v>23866.173999999999</v>
      </c>
      <c r="X29">
        <v>22293.011999999999</v>
      </c>
    </row>
    <row r="30" spans="1:24" x14ac:dyDescent="0.35">
      <c r="A30" s="47" t="s">
        <v>64</v>
      </c>
      <c r="F30">
        <v>0</v>
      </c>
      <c r="G30" s="51">
        <v>8571.4115999999995</v>
      </c>
      <c r="H30" s="51">
        <v>11687.019</v>
      </c>
      <c r="I30" s="51">
        <v>17469.498500000002</v>
      </c>
      <c r="J30" s="51">
        <v>20115.3393</v>
      </c>
      <c r="K30" s="51">
        <v>23527.437600000001</v>
      </c>
      <c r="L30" s="51">
        <v>27361.6378</v>
      </c>
      <c r="M30" s="51">
        <v>24055.2225</v>
      </c>
      <c r="N30" s="51">
        <v>23508.923699999999</v>
      </c>
      <c r="O30" s="51">
        <v>25281.163</v>
      </c>
      <c r="P30" s="51">
        <v>26604.424999999999</v>
      </c>
      <c r="Q30" s="51">
        <v>27689.605</v>
      </c>
      <c r="R30" s="51">
        <v>28737.618999999999</v>
      </c>
      <c r="S30">
        <v>29774.706999999999</v>
      </c>
      <c r="T30">
        <v>31139.439999999999</v>
      </c>
      <c r="U30" s="74">
        <v>33181.688000000002</v>
      </c>
      <c r="V30" s="74">
        <v>35425.154000000002</v>
      </c>
      <c r="W30">
        <v>37742.438000000002</v>
      </c>
      <c r="X30">
        <v>38282.887999999999</v>
      </c>
    </row>
    <row r="31" spans="1:24" x14ac:dyDescent="0.35">
      <c r="A31" s="48" t="s">
        <v>31</v>
      </c>
      <c r="B31" s="51">
        <v>2208.2878999999998</v>
      </c>
      <c r="C31" s="51">
        <v>3117.4158000000002</v>
      </c>
      <c r="D31" s="51">
        <v>4416.8234000000002</v>
      </c>
      <c r="E31" s="51">
        <v>5707.5164000000004</v>
      </c>
      <c r="F31" s="51">
        <v>7769.9863999999998</v>
      </c>
      <c r="G31" s="51">
        <v>9666.9979999999996</v>
      </c>
      <c r="H31" s="51">
        <v>12166.513999999999</v>
      </c>
      <c r="I31" s="51">
        <v>16051.099</v>
      </c>
      <c r="J31" s="51">
        <v>16843.427</v>
      </c>
      <c r="K31" s="51">
        <v>17667.446</v>
      </c>
      <c r="L31" s="51">
        <v>18547.721000000001</v>
      </c>
      <c r="M31" s="51">
        <v>19087.935000000001</v>
      </c>
      <c r="N31" s="51">
        <v>19779.419000000002</v>
      </c>
      <c r="O31" s="51">
        <v>20729.531999999999</v>
      </c>
      <c r="P31" s="51">
        <v>21879.701000000001</v>
      </c>
      <c r="Q31" s="51">
        <v>22769.615000000002</v>
      </c>
      <c r="R31" s="51">
        <v>23741.503000000001</v>
      </c>
      <c r="S31">
        <v>24286.044999999998</v>
      </c>
      <c r="T31">
        <v>25013.297999999999</v>
      </c>
      <c r="U31" s="74">
        <v>26270.987000000001</v>
      </c>
      <c r="V31" s="74">
        <v>27878.484</v>
      </c>
      <c r="W31">
        <v>29588.681</v>
      </c>
      <c r="X31">
        <v>29279.922999999999</v>
      </c>
    </row>
    <row r="32" spans="1:24" x14ac:dyDescent="0.35">
      <c r="A32" s="49" t="s">
        <v>32</v>
      </c>
      <c r="B32" s="51">
        <v>1326.1753000000001</v>
      </c>
      <c r="C32" s="51">
        <v>3804.8533000000002</v>
      </c>
      <c r="D32" s="51">
        <v>24151.2189</v>
      </c>
      <c r="E32" s="51">
        <v>345348.08889999997</v>
      </c>
      <c r="F32" s="51">
        <v>1051744.703</v>
      </c>
      <c r="G32" s="51">
        <v>2342137.6039999998</v>
      </c>
      <c r="H32" s="51">
        <v>5184489.7240000004</v>
      </c>
      <c r="I32" s="51">
        <v>7568806.5180000002</v>
      </c>
      <c r="J32" s="51">
        <v>8250453.1780000003</v>
      </c>
      <c r="K32">
        <v>8923816.6300000008</v>
      </c>
      <c r="L32">
        <v>9594262.6989999991</v>
      </c>
      <c r="M32">
        <v>9456002.3959999997</v>
      </c>
      <c r="N32">
        <v>10308248.657</v>
      </c>
      <c r="O32">
        <v>11231452.492000001</v>
      </c>
      <c r="P32">
        <v>12127677.562000001</v>
      </c>
      <c r="Q32">
        <v>12803665.856000001</v>
      </c>
      <c r="R32">
        <v>13647464.965</v>
      </c>
      <c r="S32">
        <v>14435946.439999999</v>
      </c>
      <c r="T32">
        <v>15606588.377</v>
      </c>
      <c r="U32" s="75">
        <v>16853266.192000002</v>
      </c>
      <c r="V32" s="75">
        <v>17955766.554000001</v>
      </c>
      <c r="W32">
        <v>18635634.774999999</v>
      </c>
      <c r="X32" t="s">
        <v>19</v>
      </c>
    </row>
    <row r="33" spans="1:24" x14ac:dyDescent="0.35">
      <c r="A33" s="50" t="s">
        <v>33</v>
      </c>
      <c r="B33" s="51">
        <v>94369.873500000002</v>
      </c>
      <c r="C33" s="51">
        <v>130647.4764</v>
      </c>
      <c r="D33" s="51">
        <v>149496.9834</v>
      </c>
      <c r="E33" s="51">
        <v>167618.67809999999</v>
      </c>
      <c r="F33" s="51">
        <v>208517.15659999999</v>
      </c>
      <c r="G33" s="51">
        <v>246044</v>
      </c>
      <c r="H33">
        <v>320406</v>
      </c>
      <c r="I33">
        <v>391614</v>
      </c>
      <c r="J33">
        <v>411440</v>
      </c>
      <c r="K33">
        <v>430679</v>
      </c>
      <c r="L33">
        <v>447484</v>
      </c>
      <c r="M33">
        <v>447976</v>
      </c>
      <c r="N33">
        <v>458253</v>
      </c>
      <c r="O33">
        <v>464525</v>
      </c>
      <c r="P33">
        <v>467112</v>
      </c>
      <c r="Q33">
        <v>470767</v>
      </c>
      <c r="R33">
        <v>476709</v>
      </c>
      <c r="S33">
        <v>483170</v>
      </c>
      <c r="T33">
        <v>490883</v>
      </c>
      <c r="U33" s="74">
        <v>506752</v>
      </c>
      <c r="V33" s="74">
        <v>530171</v>
      </c>
      <c r="W33">
        <v>553304</v>
      </c>
      <c r="X33">
        <v>543176</v>
      </c>
    </row>
    <row r="34" spans="1:24" x14ac:dyDescent="0.35">
      <c r="A34" s="53" t="s">
        <v>34</v>
      </c>
      <c r="B34">
        <v>10516</v>
      </c>
      <c r="C34">
        <v>19064</v>
      </c>
      <c r="D34">
        <v>31196</v>
      </c>
      <c r="E34">
        <v>53043</v>
      </c>
      <c r="F34">
        <v>61552</v>
      </c>
      <c r="G34">
        <v>76830</v>
      </c>
      <c r="H34">
        <v>91029</v>
      </c>
      <c r="I34">
        <v>125670</v>
      </c>
      <c r="J34">
        <v>134081</v>
      </c>
      <c r="K34">
        <v>142185</v>
      </c>
      <c r="L34">
        <v>148251</v>
      </c>
      <c r="M34">
        <v>152910</v>
      </c>
      <c r="N34">
        <v>160266</v>
      </c>
      <c r="O34">
        <v>167578</v>
      </c>
      <c r="P34">
        <v>170042</v>
      </c>
      <c r="Q34">
        <v>177510</v>
      </c>
      <c r="R34">
        <v>184926</v>
      </c>
      <c r="S34">
        <v>193685</v>
      </c>
      <c r="T34">
        <v>206642</v>
      </c>
      <c r="U34" s="75">
        <v>219548</v>
      </c>
      <c r="V34" s="75">
        <v>233014</v>
      </c>
      <c r="W34">
        <v>246464</v>
      </c>
      <c r="X34" t="s">
        <v>19</v>
      </c>
    </row>
    <row r="35" spans="1:24" x14ac:dyDescent="0.35">
      <c r="A35" s="50" t="s">
        <v>35</v>
      </c>
      <c r="B35">
        <v>136244</v>
      </c>
      <c r="C35">
        <v>209069</v>
      </c>
      <c r="D35">
        <v>322781</v>
      </c>
      <c r="E35">
        <v>466207</v>
      </c>
      <c r="F35">
        <v>584479</v>
      </c>
      <c r="G35">
        <v>723213</v>
      </c>
      <c r="H35">
        <v>926583</v>
      </c>
      <c r="I35">
        <v>1221347</v>
      </c>
      <c r="J35">
        <v>1304544</v>
      </c>
      <c r="K35">
        <v>1393362</v>
      </c>
      <c r="L35">
        <v>1485767</v>
      </c>
      <c r="M35">
        <v>1553007</v>
      </c>
      <c r="N35">
        <v>1642492</v>
      </c>
      <c r="O35">
        <v>1712101</v>
      </c>
      <c r="P35">
        <v>1791409</v>
      </c>
      <c r="Q35">
        <v>1882711</v>
      </c>
      <c r="R35">
        <v>1975227</v>
      </c>
      <c r="S35">
        <v>2077273</v>
      </c>
      <c r="T35">
        <v>2166085</v>
      </c>
      <c r="U35" s="74">
        <v>2262747</v>
      </c>
      <c r="V35" s="74">
        <v>2352988</v>
      </c>
      <c r="W35">
        <v>2451260</v>
      </c>
      <c r="X35">
        <v>2401949</v>
      </c>
    </row>
    <row r="36" spans="1:24" x14ac:dyDescent="0.35">
      <c r="A36" s="47" t="s">
        <v>36</v>
      </c>
      <c r="B36" t="s">
        <v>19</v>
      </c>
      <c r="C36" t="s">
        <v>19</v>
      </c>
      <c r="D36" t="s">
        <v>19</v>
      </c>
      <c r="E36" t="s">
        <v>19</v>
      </c>
      <c r="F36" s="51">
        <v>107290.0469</v>
      </c>
      <c r="G36" s="51">
        <v>343172</v>
      </c>
      <c r="H36" s="51">
        <v>610334</v>
      </c>
      <c r="I36" s="51">
        <v>803770</v>
      </c>
      <c r="J36" s="51">
        <v>859786</v>
      </c>
      <c r="K36" s="51">
        <v>930193</v>
      </c>
      <c r="L36">
        <v>1033800</v>
      </c>
      <c r="M36">
        <v>1101662</v>
      </c>
      <c r="N36">
        <v>1166136</v>
      </c>
      <c r="O36">
        <v>1245885</v>
      </c>
      <c r="P36">
        <v>1290794</v>
      </c>
      <c r="Q36">
        <v>1305953</v>
      </c>
      <c r="R36">
        <v>1341196</v>
      </c>
      <c r="S36">
        <v>1380528</v>
      </c>
      <c r="T36">
        <v>1426186</v>
      </c>
      <c r="U36" s="75">
        <v>1518664</v>
      </c>
      <c r="V36" s="75">
        <v>1616029</v>
      </c>
      <c r="W36">
        <v>1731774</v>
      </c>
      <c r="X36">
        <v>1766830</v>
      </c>
    </row>
    <row r="37" spans="1:24" x14ac:dyDescent="0.35">
      <c r="A37" s="48" t="s">
        <v>37</v>
      </c>
      <c r="B37" s="51">
        <v>2643.5221000000001</v>
      </c>
      <c r="C37" s="51">
        <v>6548.9218000000001</v>
      </c>
      <c r="D37" s="51">
        <v>15349.6132</v>
      </c>
      <c r="E37" s="51">
        <v>31381.9843</v>
      </c>
      <c r="F37" s="51">
        <v>59870.270799999998</v>
      </c>
      <c r="G37" s="51">
        <v>78060.289999999994</v>
      </c>
      <c r="H37" s="51">
        <v>105698.651</v>
      </c>
      <c r="I37" s="51">
        <v>135562.35999999999</v>
      </c>
      <c r="J37" s="51">
        <v>141320.21799999999</v>
      </c>
      <c r="K37" s="51">
        <v>148393.55100000001</v>
      </c>
      <c r="L37" s="51">
        <v>154093.00599999999</v>
      </c>
      <c r="M37" s="51">
        <v>151112.65400000001</v>
      </c>
      <c r="N37" s="51">
        <v>155599.071</v>
      </c>
      <c r="O37" s="51">
        <v>150944.44099999999</v>
      </c>
      <c r="P37" s="51">
        <v>142702.62899999999</v>
      </c>
      <c r="Q37" s="51">
        <v>143672.65100000001</v>
      </c>
      <c r="R37" s="51">
        <v>146288.78099999999</v>
      </c>
      <c r="S37">
        <v>149890.37400000001</v>
      </c>
      <c r="T37">
        <v>154823.94899999999</v>
      </c>
      <c r="U37" s="74">
        <v>160214.04699999999</v>
      </c>
      <c r="V37" s="74">
        <v>166705.64000000001</v>
      </c>
      <c r="W37">
        <v>172611.13699999999</v>
      </c>
      <c r="X37">
        <v>167718.266</v>
      </c>
    </row>
    <row r="38" spans="1:24" x14ac:dyDescent="0.35">
      <c r="A38" s="47" t="s">
        <v>38</v>
      </c>
      <c r="B38" t="s">
        <v>19</v>
      </c>
      <c r="C38" t="s">
        <v>19</v>
      </c>
      <c r="D38" t="s">
        <v>19</v>
      </c>
      <c r="E38" t="s">
        <v>19</v>
      </c>
      <c r="F38" s="51">
        <v>8936.0391999999993</v>
      </c>
      <c r="G38" s="51">
        <v>16404.129000000001</v>
      </c>
      <c r="H38" s="51">
        <v>23692.010999999999</v>
      </c>
      <c r="I38" s="51">
        <v>37748.591999999997</v>
      </c>
      <c r="J38" s="51">
        <v>42279.951000000001</v>
      </c>
      <c r="K38" s="51">
        <v>45799.957999999999</v>
      </c>
      <c r="L38" s="51">
        <v>50801.463000000003</v>
      </c>
      <c r="M38" s="51">
        <v>51448.542000000001</v>
      </c>
      <c r="N38" s="51">
        <v>52331.233</v>
      </c>
      <c r="O38" s="51">
        <v>53639.623</v>
      </c>
      <c r="P38" s="51">
        <v>54328.485999999997</v>
      </c>
      <c r="Q38" s="51">
        <v>54723.97</v>
      </c>
      <c r="R38" s="51">
        <v>56012.25</v>
      </c>
      <c r="S38">
        <v>57969.057000000001</v>
      </c>
      <c r="T38">
        <v>59982.095000000001</v>
      </c>
      <c r="U38" s="75">
        <v>63394.705999999998</v>
      </c>
      <c r="V38" s="75">
        <v>67163.218999999997</v>
      </c>
      <c r="W38">
        <v>71672.868000000002</v>
      </c>
      <c r="X38">
        <v>73533.536999999997</v>
      </c>
    </row>
    <row r="39" spans="1:24" x14ac:dyDescent="0.35">
      <c r="A39" s="50" t="s">
        <v>55</v>
      </c>
      <c r="B39" t="s">
        <v>19</v>
      </c>
      <c r="C39" t="s">
        <v>19</v>
      </c>
      <c r="D39" t="s">
        <v>19</v>
      </c>
      <c r="E39" t="s">
        <v>19</v>
      </c>
      <c r="F39" s="51">
        <v>3262.5</v>
      </c>
      <c r="G39" s="51">
        <v>9282.3513999999996</v>
      </c>
      <c r="H39" s="51">
        <v>14204.3182</v>
      </c>
      <c r="I39" s="51">
        <v>21118.460599999999</v>
      </c>
      <c r="J39" s="51">
        <v>22047.7706</v>
      </c>
      <c r="K39" s="51">
        <v>24052.0442</v>
      </c>
      <c r="L39" s="51">
        <v>26274.286199999999</v>
      </c>
      <c r="M39" s="51">
        <v>27033.895700000001</v>
      </c>
      <c r="N39" s="51">
        <v>27669.723699999999</v>
      </c>
      <c r="O39" s="51">
        <v>28205.1302</v>
      </c>
      <c r="P39" s="51">
        <v>28220.267</v>
      </c>
      <c r="Q39" s="51">
        <v>27609.345000000001</v>
      </c>
      <c r="R39" s="51">
        <v>27801.294000000002</v>
      </c>
      <c r="S39">
        <v>28298.252</v>
      </c>
      <c r="T39">
        <v>29537.530999999999</v>
      </c>
      <c r="U39" s="74">
        <v>30527.171999999999</v>
      </c>
      <c r="V39" s="74">
        <v>32255.625</v>
      </c>
      <c r="W39">
        <v>34272.284</v>
      </c>
      <c r="X39">
        <v>32189.696</v>
      </c>
    </row>
    <row r="40" spans="1:24" x14ac:dyDescent="0.35">
      <c r="A40" s="49" t="s">
        <v>39</v>
      </c>
      <c r="B40" s="51">
        <v>36636.318399999996</v>
      </c>
      <c r="C40" s="51">
        <v>78949.640199999994</v>
      </c>
      <c r="D40" s="51">
        <v>129936.7579</v>
      </c>
      <c r="E40" s="51">
        <v>202093.83530000001</v>
      </c>
      <c r="F40" s="51">
        <v>308863.00780000002</v>
      </c>
      <c r="G40">
        <v>380680</v>
      </c>
      <c r="H40">
        <v>493903</v>
      </c>
      <c r="I40">
        <v>697774</v>
      </c>
      <c r="J40">
        <v>752142</v>
      </c>
      <c r="K40">
        <v>806882</v>
      </c>
      <c r="L40">
        <v>843079</v>
      </c>
      <c r="M40">
        <v>826392</v>
      </c>
      <c r="N40">
        <v>840492</v>
      </c>
      <c r="O40">
        <v>838574</v>
      </c>
      <c r="P40">
        <v>819715</v>
      </c>
      <c r="Q40">
        <v>804600</v>
      </c>
      <c r="R40">
        <v>815389</v>
      </c>
      <c r="S40">
        <v>840125</v>
      </c>
      <c r="T40">
        <v>860543</v>
      </c>
      <c r="U40" s="75">
        <v>894434</v>
      </c>
      <c r="V40" s="75">
        <v>924999</v>
      </c>
      <c r="W40">
        <v>948740</v>
      </c>
      <c r="X40">
        <v>875493</v>
      </c>
    </row>
    <row r="41" spans="1:24" x14ac:dyDescent="0.35">
      <c r="A41" s="50" t="s">
        <v>40</v>
      </c>
      <c r="B41" s="51">
        <v>280493.79989999998</v>
      </c>
      <c r="C41" s="51">
        <v>446801.83</v>
      </c>
      <c r="D41" s="51">
        <v>649742.91570000001</v>
      </c>
      <c r="E41" s="51">
        <v>908513.54</v>
      </c>
      <c r="F41" s="51">
        <v>1244818.9304</v>
      </c>
      <c r="G41">
        <v>1418430</v>
      </c>
      <c r="H41">
        <v>1699036</v>
      </c>
      <c r="I41">
        <v>2059091</v>
      </c>
      <c r="J41">
        <v>2150231</v>
      </c>
      <c r="K41">
        <v>2255672</v>
      </c>
      <c r="L41">
        <v>2344668</v>
      </c>
      <c r="M41">
        <v>2410955</v>
      </c>
      <c r="N41">
        <v>2521012</v>
      </c>
      <c r="O41">
        <v>2613713</v>
      </c>
      <c r="P41">
        <v>2718827</v>
      </c>
      <c r="Q41">
        <v>2799683</v>
      </c>
      <c r="R41">
        <v>2910584</v>
      </c>
      <c r="S41">
        <v>3057381</v>
      </c>
      <c r="T41">
        <v>3188637</v>
      </c>
      <c r="U41" s="74">
        <v>3318070</v>
      </c>
      <c r="V41" s="74">
        <v>3464632</v>
      </c>
      <c r="W41">
        <v>3569657</v>
      </c>
      <c r="X41">
        <v>3510154</v>
      </c>
    </row>
    <row r="42" spans="1:24" x14ac:dyDescent="0.35">
      <c r="A42" s="49" t="s">
        <v>41</v>
      </c>
      <c r="B42" s="51">
        <v>115444.27159999999</v>
      </c>
      <c r="C42" s="51">
        <v>139194.7041</v>
      </c>
      <c r="D42" s="51">
        <v>174386.1458</v>
      </c>
      <c r="E42" s="51">
        <v>207702.52059999999</v>
      </c>
      <c r="F42" s="51">
        <v>269091.69959999999</v>
      </c>
      <c r="G42" s="51">
        <v>288601.41560000001</v>
      </c>
      <c r="H42" s="51">
        <v>317752.1899</v>
      </c>
      <c r="I42" s="51">
        <v>349786.53619999997</v>
      </c>
      <c r="J42" s="51">
        <v>358410.96460000001</v>
      </c>
      <c r="K42" s="51">
        <v>371232.64419999998</v>
      </c>
      <c r="L42" s="51">
        <v>385043.42560000002</v>
      </c>
      <c r="M42" s="51">
        <v>390360.0319</v>
      </c>
      <c r="N42" s="51">
        <v>398525.27799999999</v>
      </c>
      <c r="O42" s="51">
        <v>402760.10159999999</v>
      </c>
      <c r="P42" s="51">
        <v>412881.728</v>
      </c>
      <c r="Q42" s="51">
        <v>421436.63799999998</v>
      </c>
      <c r="R42" s="51">
        <v>425763.08299999998</v>
      </c>
      <c r="S42">
        <v>430036.36800000002</v>
      </c>
      <c r="T42">
        <v>436122.11300000001</v>
      </c>
      <c r="U42" s="75">
        <v>443878.30200000003</v>
      </c>
      <c r="V42" s="75">
        <v>452542.59499999997</v>
      </c>
      <c r="W42">
        <v>459237.821</v>
      </c>
      <c r="X42">
        <v>442432.45500000002</v>
      </c>
    </row>
    <row r="43" spans="1:24" x14ac:dyDescent="0.35">
      <c r="A43" s="48" t="s">
        <v>42</v>
      </c>
      <c r="B43" s="51">
        <v>0.88190000000000002</v>
      </c>
      <c r="C43" s="51">
        <v>5.8836000000000004</v>
      </c>
      <c r="D43" s="51">
        <v>23.420999999999999</v>
      </c>
      <c r="E43" s="51">
        <v>115.7667</v>
      </c>
      <c r="F43" s="51">
        <v>1140.3261</v>
      </c>
      <c r="G43" s="51">
        <v>14743.2611</v>
      </c>
      <c r="H43" s="51">
        <v>135343.64000000001</v>
      </c>
      <c r="I43" s="51">
        <v>514493.67099999997</v>
      </c>
      <c r="J43" s="51">
        <v>594170.24399999995</v>
      </c>
      <c r="K43" s="51">
        <v>670342.44200000004</v>
      </c>
      <c r="L43" s="51">
        <v>749249.59299999999</v>
      </c>
      <c r="M43" s="51">
        <v>777038.44700000004</v>
      </c>
      <c r="N43" s="51">
        <v>905145.41799999995</v>
      </c>
      <c r="O43" s="51">
        <v>1071926.6680000001</v>
      </c>
      <c r="P43" s="51">
        <v>1202496.598</v>
      </c>
      <c r="Q43" s="51">
        <v>1373438.622</v>
      </c>
      <c r="R43" s="51">
        <v>1528592.3489999999</v>
      </c>
      <c r="S43">
        <v>1735624.452</v>
      </c>
      <c r="T43">
        <v>1947372.4580000001</v>
      </c>
      <c r="U43" s="74">
        <v>2287262.7280000001</v>
      </c>
      <c r="V43" s="74">
        <v>2662957.7050000001</v>
      </c>
      <c r="W43">
        <v>3127848.0970000001</v>
      </c>
      <c r="X43" t="s">
        <v>19</v>
      </c>
    </row>
    <row r="44" spans="1:24" x14ac:dyDescent="0.35">
      <c r="A44" s="49" t="s">
        <v>43</v>
      </c>
      <c r="B44" s="51">
        <v>113880.4477</v>
      </c>
      <c r="C44" s="51">
        <v>206088.3609</v>
      </c>
      <c r="D44" s="51">
        <v>295480.65010000003</v>
      </c>
      <c r="E44" s="51">
        <v>431166.63380000001</v>
      </c>
      <c r="F44" s="51">
        <v>591716.29220000003</v>
      </c>
      <c r="G44">
        <v>731765</v>
      </c>
      <c r="H44">
        <v>907402</v>
      </c>
      <c r="I44">
        <v>1181683</v>
      </c>
      <c r="J44">
        <v>1239170</v>
      </c>
      <c r="K44">
        <v>1293949</v>
      </c>
      <c r="L44">
        <v>1347714</v>
      </c>
      <c r="M44">
        <v>1341114</v>
      </c>
      <c r="N44">
        <v>1371832</v>
      </c>
      <c r="O44">
        <v>1404727</v>
      </c>
      <c r="P44">
        <v>1460439</v>
      </c>
      <c r="Q44">
        <v>1512859</v>
      </c>
      <c r="R44">
        <v>1568181</v>
      </c>
      <c r="S44">
        <v>1608096</v>
      </c>
      <c r="T44">
        <v>1674937</v>
      </c>
      <c r="U44" s="75">
        <v>1721680</v>
      </c>
      <c r="V44" s="75">
        <v>1784112</v>
      </c>
      <c r="W44">
        <v>1843401</v>
      </c>
      <c r="X44">
        <v>1766495</v>
      </c>
    </row>
    <row r="45" spans="1:24" ht="18" customHeight="1" x14ac:dyDescent="0.35">
      <c r="A45" s="85" t="s">
        <v>77</v>
      </c>
      <c r="P45">
        <v>13522794</v>
      </c>
      <c r="Q45">
        <v>13849216</v>
      </c>
      <c r="R45">
        <v>14388171</v>
      </c>
      <c r="S45">
        <v>14905109</v>
      </c>
      <c r="T45">
        <v>15430817</v>
      </c>
      <c r="U45">
        <v>16083058</v>
      </c>
      <c r="V45">
        <v>16884571</v>
      </c>
      <c r="W45">
        <v>17539657</v>
      </c>
      <c r="X45" t="s">
        <v>19</v>
      </c>
    </row>
    <row r="48" spans="1:24" x14ac:dyDescent="0.35">
      <c r="A48" s="100"/>
      <c r="B48" s="100"/>
      <c r="C48" s="100"/>
      <c r="D48" s="100"/>
      <c r="E48" s="100"/>
      <c r="F48" s="100"/>
      <c r="G48" s="100"/>
      <c r="H48" s="100"/>
      <c r="I48" s="100"/>
      <c r="J48" s="100"/>
      <c r="K48" s="100"/>
      <c r="L48" s="100"/>
      <c r="M48" s="100"/>
      <c r="N48" s="100"/>
      <c r="O48" s="100"/>
      <c r="P48" s="100"/>
    </row>
  </sheetData>
  <mergeCells count="2">
    <mergeCell ref="A48:P48"/>
    <mergeCell ref="A6:R6"/>
  </mergeCells>
  <hyperlinks>
    <hyperlink ref="A1" r:id="rId1" display="https://doi.org/10.1787/ctt-2018-en" xr:uid="{00000000-0004-0000-0200-000000000000}"/>
    <hyperlink ref="A4" r:id="rId2" xr:uid="{00000000-0004-0000-0200-000001000000}"/>
  </hyperlinks>
  <pageMargins left="0.70866141732283472" right="0.70866141732283472" top="0.74803149606299213" bottom="0.74803149606299213" header="0.31496062992125984" footer="0.31496062992125984"/>
  <pageSetup paperSize="9" scale="53" orientation="landscape"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44"/>
  <sheetViews>
    <sheetView workbookViewId="0">
      <pane xSplit="1" ySplit="7" topLeftCell="H24" activePane="bottomRight" state="frozen"/>
      <selection pane="topRight" activeCell="B1" sqref="B1"/>
      <selection pane="bottomLeft" activeCell="A8" sqref="A8"/>
      <selection pane="bottomRight" activeCell="W43" sqref="W43"/>
    </sheetView>
  </sheetViews>
  <sheetFormatPr defaultRowHeight="12.75" x14ac:dyDescent="0.35"/>
  <cols>
    <col min="1" max="1" width="16.3984375" customWidth="1"/>
    <col min="3" max="4" width="9.59765625" bestFit="1" customWidth="1"/>
    <col min="5" max="5" width="10.1328125" bestFit="1" customWidth="1"/>
    <col min="6" max="6" width="10.265625" bestFit="1" customWidth="1"/>
    <col min="7" max="8" width="10.86328125" bestFit="1" customWidth="1"/>
    <col min="9" max="9" width="11.265625" customWidth="1"/>
    <col min="10" max="10" width="10.86328125" customWidth="1"/>
    <col min="11" max="11" width="11" bestFit="1" customWidth="1"/>
    <col min="12" max="12" width="10.1328125" bestFit="1" customWidth="1"/>
    <col min="13" max="13" width="10" bestFit="1" customWidth="1"/>
  </cols>
  <sheetData>
    <row r="1" spans="1:23" s="71" customFormat="1" x14ac:dyDescent="0.35">
      <c r="A1" s="72" t="s">
        <v>71</v>
      </c>
    </row>
    <row r="2" spans="1:23" s="71" customFormat="1" x14ac:dyDescent="0.35">
      <c r="A2" s="71" t="s">
        <v>72</v>
      </c>
      <c r="B2" s="71" t="s">
        <v>73</v>
      </c>
    </row>
    <row r="3" spans="1:23" s="71" customFormat="1" x14ac:dyDescent="0.35">
      <c r="A3" s="71" t="s">
        <v>74</v>
      </c>
    </row>
    <row r="4" spans="1:23" s="71" customFormat="1" x14ac:dyDescent="0.35">
      <c r="A4" s="72" t="s">
        <v>75</v>
      </c>
    </row>
    <row r="5" spans="1:23" s="71" customFormat="1" x14ac:dyDescent="0.35"/>
    <row r="6" spans="1:23" ht="25.5" x14ac:dyDescent="0.35">
      <c r="A6" s="5" t="s">
        <v>45</v>
      </c>
      <c r="B6" s="102" t="s">
        <v>46</v>
      </c>
      <c r="C6" s="103"/>
      <c r="D6" s="103"/>
      <c r="E6" s="103"/>
      <c r="F6" s="103"/>
      <c r="G6" s="103"/>
      <c r="H6" s="103"/>
      <c r="I6" s="103"/>
      <c r="J6" s="103"/>
      <c r="K6" s="103"/>
    </row>
    <row r="7" spans="1:23" x14ac:dyDescent="0.35">
      <c r="A7" s="20" t="s">
        <v>2</v>
      </c>
      <c r="B7" s="9" t="s">
        <v>3</v>
      </c>
      <c r="C7" s="9" t="s">
        <v>4</v>
      </c>
      <c r="D7" s="9" t="s">
        <v>5</v>
      </c>
      <c r="E7" s="9" t="s">
        <v>6</v>
      </c>
      <c r="F7" s="9" t="s">
        <v>7</v>
      </c>
      <c r="G7" s="9" t="s">
        <v>8</v>
      </c>
      <c r="H7" s="9" t="s">
        <v>9</v>
      </c>
      <c r="I7" s="9" t="s">
        <v>10</v>
      </c>
      <c r="J7" s="9">
        <v>2006</v>
      </c>
      <c r="K7" s="9" t="s">
        <v>11</v>
      </c>
      <c r="L7" s="9">
        <v>2008</v>
      </c>
      <c r="M7" s="9">
        <v>2009</v>
      </c>
      <c r="N7" s="9">
        <v>2010</v>
      </c>
      <c r="O7" s="9">
        <v>2011</v>
      </c>
      <c r="P7" s="9">
        <v>2012</v>
      </c>
      <c r="Q7" s="44">
        <v>2013</v>
      </c>
      <c r="R7" s="44">
        <v>2014</v>
      </c>
      <c r="S7" s="44">
        <v>2015</v>
      </c>
      <c r="T7" s="44">
        <v>2016</v>
      </c>
      <c r="U7" s="44">
        <v>2017</v>
      </c>
      <c r="V7" s="44">
        <v>2018</v>
      </c>
      <c r="W7" s="44">
        <v>2019</v>
      </c>
    </row>
    <row r="8" spans="1:23" ht="13.15" x14ac:dyDescent="0.4">
      <c r="A8" s="10"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3" x14ac:dyDescent="0.35">
      <c r="A9" s="17" t="s">
        <v>14</v>
      </c>
      <c r="B9" s="12">
        <f>Sheet3!B9-Sheet2!B8</f>
        <v>70723</v>
      </c>
      <c r="C9" s="12">
        <f>Sheet3!C9-Sheet2!C8</f>
        <v>111642</v>
      </c>
      <c r="D9" s="12">
        <f>Sheet3!D9-Sheet2!D8</f>
        <v>173324</v>
      </c>
      <c r="E9" s="12">
        <f>Sheet3!E9-Sheet2!E8</f>
        <v>263796</v>
      </c>
      <c r="F9" s="12">
        <f>Sheet3!F9-Sheet2!F8</f>
        <v>342144</v>
      </c>
      <c r="G9" s="12">
        <f>Sheet3!G9-Sheet2!G8</f>
        <v>415405</v>
      </c>
      <c r="H9" s="12">
        <f>Sheet3!H9-Sheet2!H8</f>
        <v>514756</v>
      </c>
      <c r="I9" s="12">
        <f>Sheet3!I9-Sheet2!I8</f>
        <v>699905</v>
      </c>
      <c r="J9" s="12">
        <f>Sheet3!J9-Sheet2!J8</f>
        <v>763255</v>
      </c>
      <c r="K9" s="12">
        <f>Sheet3!K9-Sheet2!K8</f>
        <v>825007</v>
      </c>
      <c r="L9" s="12">
        <f>Sheet3!L9-Sheet2!L8</f>
        <v>869177</v>
      </c>
      <c r="M9" s="12">
        <f>Sheet3!M9-Sheet2!M8</f>
        <v>918207</v>
      </c>
      <c r="N9" s="12">
        <f>Sheet3!N9-Sheet2!N8</f>
        <v>978883</v>
      </c>
      <c r="O9" s="12">
        <f>Sheet3!O9-Sheet2!O8</f>
        <v>1037818</v>
      </c>
      <c r="P9" s="12">
        <f>Sheet3!P9-Sheet2!P8</f>
        <v>1077340</v>
      </c>
      <c r="Q9" s="12">
        <f>Sheet3!Q9-Sheet2!Q8</f>
        <v>1122311</v>
      </c>
      <c r="R9" s="12">
        <f>Sheet3!R9-Sheet2!R8</f>
        <v>1166115</v>
      </c>
      <c r="S9" s="12">
        <f>Sheet3!S9-Sheet2!S8</f>
        <v>1216835</v>
      </c>
      <c r="T9" s="12">
        <f>Sheet3!T9-Sheet2!T8</f>
        <v>1265225</v>
      </c>
      <c r="U9" s="12">
        <f>Sheet3!U9-Sheet2!U8</f>
        <v>1324023</v>
      </c>
      <c r="V9" s="12">
        <f>Sheet3!V9-Sheet2!V8</f>
        <v>1385531</v>
      </c>
      <c r="W9" s="12"/>
    </row>
    <row r="10" spans="1:23" x14ac:dyDescent="0.35">
      <c r="A10" s="18" t="s">
        <v>15</v>
      </c>
      <c r="B10" s="15">
        <f>Sheet3!B10-Sheet2!B9</f>
        <v>37084.895299999996</v>
      </c>
      <c r="C10" s="15">
        <f>Sheet3!C10-Sheet2!C9</f>
        <v>50912.075100000002</v>
      </c>
      <c r="D10" s="15">
        <f>Sheet3!D10-Sheet2!D9</f>
        <v>66503.962899999999</v>
      </c>
      <c r="E10" s="15">
        <f>Sheet3!E10-Sheet2!E9</f>
        <v>79330.064899999998</v>
      </c>
      <c r="F10" s="15">
        <f>Sheet3!F10-Sheet2!F9</f>
        <v>103609.809238156</v>
      </c>
      <c r="G10" s="15">
        <f>Sheet3!G10-Sheet2!G9</f>
        <v>122367.73090306399</v>
      </c>
      <c r="H10" s="15">
        <f>Sheet3!H10-Sheet2!H9</f>
        <v>139260.402623434</v>
      </c>
      <c r="I10" s="15">
        <f>Sheet3!I10-Sheet2!I9</f>
        <v>166450.20959795002</v>
      </c>
      <c r="J10" s="15">
        <f>Sheet3!J10-Sheet2!J9</f>
        <v>174391.44132407999</v>
      </c>
      <c r="K10" s="15">
        <f>Sheet3!K10-Sheet2!K9</f>
        <v>180003.54303733</v>
      </c>
      <c r="L10" s="15">
        <f>Sheet3!L10-Sheet2!L9</f>
        <v>186950.16084435</v>
      </c>
      <c r="M10" s="15">
        <f>Sheet3!M10-Sheet2!M9</f>
        <v>191451.41474501</v>
      </c>
      <c r="N10" s="15">
        <f>Sheet3!N10-Sheet2!N9</f>
        <v>196236.62769163999</v>
      </c>
      <c r="O10" s="15">
        <f>Sheet3!O10-Sheet2!O9</f>
        <v>203806.52258331</v>
      </c>
      <c r="P10" s="15">
        <f>Sheet3!P10-Sheet2!P9</f>
        <v>209093.78499999997</v>
      </c>
      <c r="Q10" s="15">
        <f>Sheet3!Q10-Sheet2!Q9</f>
        <v>213409.61600000001</v>
      </c>
      <c r="R10" s="15">
        <f>Sheet3!R10-Sheet2!R9</f>
        <v>218452.46099999998</v>
      </c>
      <c r="S10" s="15">
        <f>Sheet3!S10-Sheet2!S9</f>
        <v>223122.52100000001</v>
      </c>
      <c r="T10" s="15">
        <f>Sheet3!T10-Sheet2!T9</f>
        <v>229858.92700000003</v>
      </c>
      <c r="U10" s="12">
        <f>Sheet3!U10-Sheet2!U9</f>
        <v>237588.29699999999</v>
      </c>
      <c r="V10" s="12">
        <f>Sheet3!V10-Sheet2!V9</f>
        <v>245260.05100000004</v>
      </c>
      <c r="W10" s="12">
        <f>Sheet3!W10-Sheet2!W9</f>
        <v>252416.79</v>
      </c>
    </row>
    <row r="11" spans="1:23" x14ac:dyDescent="0.35">
      <c r="A11" s="17" t="s">
        <v>16</v>
      </c>
      <c r="B11" s="16">
        <f>Sheet3!B11-Sheet2!B10</f>
        <v>46016.169000000002</v>
      </c>
      <c r="C11" s="16">
        <f>Sheet3!C11-Sheet2!C10</f>
        <v>65717.718900000007</v>
      </c>
      <c r="D11" s="16">
        <f>Sheet3!D11-Sheet2!D10</f>
        <v>88070.643899999995</v>
      </c>
      <c r="E11" s="16">
        <f>Sheet3!E11-Sheet2!E10</f>
        <v>103288.6531</v>
      </c>
      <c r="F11" s="16">
        <f>Sheet3!F11-Sheet2!F10</f>
        <v>129791.47719999999</v>
      </c>
      <c r="G11" s="16">
        <f>Sheet3!G11-Sheet2!G10</f>
        <v>148727.69999999998</v>
      </c>
      <c r="H11" s="16">
        <f>Sheet3!H11-Sheet2!H10</f>
        <v>171891.3</v>
      </c>
      <c r="I11" s="16">
        <f>Sheet3!I11-Sheet2!I10</f>
        <v>205183.4</v>
      </c>
      <c r="J11" s="16">
        <f>Sheet3!J11-Sheet2!J10</f>
        <v>213920.4</v>
      </c>
      <c r="K11" s="16">
        <f>Sheet3!K11-Sheet2!K10</f>
        <v>223413.59999999998</v>
      </c>
      <c r="L11" s="16">
        <f>Sheet3!L11-Sheet2!L10</f>
        <v>237149.30000000002</v>
      </c>
      <c r="M11" s="16">
        <f>Sheet3!M11-Sheet2!M10</f>
        <v>241751.1</v>
      </c>
      <c r="N11" s="16">
        <f>Sheet3!N11-Sheet2!N10</f>
        <v>250430.09999999998</v>
      </c>
      <c r="O11" s="16">
        <f>Sheet3!O11-Sheet2!O10</f>
        <v>260217.90000000002</v>
      </c>
      <c r="P11" s="16">
        <f>Sheet3!P11-Sheet2!P10</f>
        <v>267603.19999999995</v>
      </c>
      <c r="Q11" s="16">
        <f>Sheet3!Q11-Sheet2!Q10</f>
        <v>274379.5</v>
      </c>
      <c r="R11" s="16">
        <f>Sheet3!R11-Sheet2!R10</f>
        <v>278946.10000000003</v>
      </c>
      <c r="S11" s="16">
        <f>Sheet3!S11-Sheet2!S10</f>
        <v>284740.40000000002</v>
      </c>
      <c r="T11" s="16">
        <f>Sheet3!T11-Sheet2!T10</f>
        <v>291894</v>
      </c>
      <c r="U11" s="12">
        <f>Sheet3!U11-Sheet2!U10</f>
        <v>301842.89999999997</v>
      </c>
      <c r="V11" s="12">
        <f>Sheet3!V11-Sheet2!V10</f>
        <v>313199.7</v>
      </c>
      <c r="W11" s="12">
        <f>Sheet3!W11-Sheet2!W10</f>
        <v>322723</v>
      </c>
    </row>
    <row r="12" spans="1:23" x14ac:dyDescent="0.35">
      <c r="A12" s="18" t="s">
        <v>17</v>
      </c>
      <c r="B12" s="13">
        <f>Sheet3!B12-Sheet2!B11</f>
        <v>0</v>
      </c>
      <c r="C12" s="13">
        <f>Sheet3!C12-Sheet2!C11</f>
        <v>0</v>
      </c>
      <c r="D12" s="13">
        <f>Sheet3!D12-Sheet2!D11</f>
        <v>0</v>
      </c>
      <c r="E12" s="13">
        <f>Sheet3!E12-Sheet2!E11</f>
        <v>0</v>
      </c>
      <c r="F12" s="13">
        <f>Sheet3!F12-Sheet2!F11</f>
        <v>575103</v>
      </c>
      <c r="G12" s="15">
        <f>Sheet3!G12-Sheet2!G11</f>
        <v>645232.64599999995</v>
      </c>
      <c r="H12" s="13">
        <f>Sheet3!H12-Sheet2!H11</f>
        <v>794589</v>
      </c>
      <c r="I12" s="13">
        <f>Sheet3!I12-Sheet2!I11</f>
        <v>1004758</v>
      </c>
      <c r="J12" s="15">
        <f>Sheet3!J12-Sheet2!J11</f>
        <v>1064535</v>
      </c>
      <c r="K12" s="13">
        <f>Sheet3!K12-Sheet2!K11</f>
        <v>1129492</v>
      </c>
      <c r="L12" s="13">
        <f>Sheet3!L12-Sheet2!L11</f>
        <v>1196613</v>
      </c>
      <c r="M12" s="13">
        <f>Sheet3!M12-Sheet2!M11</f>
        <v>1216394</v>
      </c>
      <c r="N12" s="13">
        <f>Sheet3!N12-Sheet2!N11</f>
        <v>1272877</v>
      </c>
      <c r="O12" s="13">
        <f>Sheet3!O12-Sheet2!O11</f>
        <v>1331929</v>
      </c>
      <c r="P12" s="13">
        <f>Sheet3!P12-Sheet2!P11</f>
        <v>1376019</v>
      </c>
      <c r="Q12" s="13">
        <f>Sheet3!Q12-Sheet2!Q11</f>
        <v>1424980</v>
      </c>
      <c r="R12" s="13">
        <f>Sheet3!R12-Sheet2!R11</f>
        <v>1482256</v>
      </c>
      <c r="S12" s="13">
        <f>Sheet3!S12-Sheet2!S11</f>
        <v>1529257</v>
      </c>
      <c r="T12" s="13">
        <f>Sheet3!T12-Sheet2!T11</f>
        <v>1573123</v>
      </c>
      <c r="U12" s="12">
        <f>Sheet3!U12-Sheet2!U11</f>
        <v>1644035</v>
      </c>
      <c r="V12" s="12">
        <f>Sheet3!V12-Sheet2!V11</f>
        <v>1713321</v>
      </c>
      <c r="W12" s="12">
        <f>Sheet3!W12-Sheet2!W11</f>
        <v>1773643</v>
      </c>
    </row>
    <row r="13" spans="1:23" x14ac:dyDescent="0.35">
      <c r="A13" s="17" t="s">
        <v>53</v>
      </c>
      <c r="B13" s="16"/>
      <c r="C13" s="16"/>
      <c r="D13" s="16"/>
      <c r="E13" s="16" t="e">
        <f>Sheet3!E13-Sheet2!E12</f>
        <v>#VALUE!</v>
      </c>
      <c r="F13" s="16">
        <f>Sheet3!F13-Sheet2!F12</f>
        <v>11342658.567100001</v>
      </c>
      <c r="G13" s="16">
        <f>Sheet3!G13-Sheet2!G12</f>
        <v>21125226.669999998</v>
      </c>
      <c r="H13" s="16">
        <f>Sheet3!H13-Sheet2!H12</f>
        <v>28674587.100000001</v>
      </c>
      <c r="I13" s="16">
        <f>Sheet3!I13-Sheet2!I12</f>
        <v>42417125.630000003</v>
      </c>
      <c r="J13" s="16">
        <f>Sheet3!J13-Sheet2!J12</f>
        <v>47335570.299999997</v>
      </c>
      <c r="K13" s="16">
        <f>Sheet3!K13-Sheet2!K12</f>
        <v>52559914.630000003</v>
      </c>
      <c r="L13" s="16">
        <f>Sheet3!L13-Sheet2!L12</f>
        <v>58840606.939999998</v>
      </c>
      <c r="M13" s="16">
        <f>Sheet3!M13-Sheet2!M12</f>
        <v>61786983.739999995</v>
      </c>
      <c r="N13" s="16">
        <f>Sheet3!N13-Sheet2!N12</f>
        <v>70139496.650000006</v>
      </c>
      <c r="O13" s="16">
        <f>Sheet3!O13-Sheet2!O12</f>
        <v>78355163.458999991</v>
      </c>
      <c r="P13" s="16">
        <f>Sheet3!P13-Sheet2!P12</f>
        <v>85166179.863000005</v>
      </c>
      <c r="Q13" s="16">
        <f>Sheet3!Q13-Sheet2!Q12</f>
        <v>92165998.107999995</v>
      </c>
      <c r="R13" s="16">
        <f>Sheet3!R13-Sheet2!R12</f>
        <v>100519277.647</v>
      </c>
      <c r="S13" s="16">
        <f>Sheet3!S13-Sheet2!S12</f>
        <v>108678802.47400001</v>
      </c>
      <c r="T13" s="16">
        <f>Sheet3!T13-Sheet2!T12</f>
        <v>116773961.95299999</v>
      </c>
      <c r="U13" s="12">
        <f>Sheet3!U13-Sheet2!U12</f>
        <v>124277554.646</v>
      </c>
      <c r="V13" s="12">
        <f>Sheet3!V13-Sheet2!V12</f>
        <v>132861508.43899998</v>
      </c>
      <c r="W13" s="12">
        <f>Sheet3!W13-Sheet2!W12</f>
        <v>136507931.06100002</v>
      </c>
    </row>
    <row r="14" spans="1:23" x14ac:dyDescent="0.35">
      <c r="A14" s="17" t="s">
        <v>76</v>
      </c>
      <c r="B14" s="16"/>
      <c r="C14" s="16"/>
      <c r="D14" s="16"/>
      <c r="E14" s="16"/>
      <c r="F14" s="16"/>
      <c r="G14" s="16"/>
      <c r="H14" s="16"/>
      <c r="I14" s="16"/>
      <c r="J14" s="16"/>
      <c r="K14" s="16"/>
      <c r="L14" s="16"/>
      <c r="M14" s="16"/>
      <c r="N14" s="16"/>
      <c r="O14" s="16"/>
      <c r="P14" s="15">
        <f>Sheet3!P14-Sheet2!P13</f>
        <v>490936670.48000002</v>
      </c>
      <c r="Q14" s="12">
        <f>Sheet3!Q14-Sheet2!Q13</f>
        <v>533998177.58999997</v>
      </c>
      <c r="R14" s="12">
        <f>Sheet3!R14-Sheet2!R13</f>
        <v>573210130.85000002</v>
      </c>
      <c r="S14" s="12">
        <f>Sheet3!S14-Sheet2!S13</f>
        <v>628541303.99000001</v>
      </c>
      <c r="T14" s="12">
        <f>Sheet3!T14-Sheet2!T13</f>
        <v>680251114.17999995</v>
      </c>
      <c r="U14" s="12">
        <f>Sheet3!U14-Sheet2!U13</f>
        <v>716988150.95000005</v>
      </c>
      <c r="V14" s="12">
        <f>Sheet3!V14-Sheet2!V13</f>
        <v>769319890</v>
      </c>
      <c r="W14" s="12">
        <f>Sheet3!W14-Sheet2!W13</f>
        <v>832662797.63</v>
      </c>
    </row>
    <row r="15" spans="1:23" x14ac:dyDescent="0.35">
      <c r="A15" s="18" t="s">
        <v>18</v>
      </c>
      <c r="B15" s="15"/>
      <c r="C15" s="15"/>
      <c r="D15" s="15"/>
      <c r="E15" s="15"/>
      <c r="F15" s="15"/>
      <c r="G15" s="15">
        <f>Sheet3!G15-Sheet2!G14</f>
        <v>1151857</v>
      </c>
      <c r="H15" s="15">
        <f>Sheet3!H15-Sheet2!H14</f>
        <v>1534825</v>
      </c>
      <c r="I15" s="15">
        <f>Sheet3!I15-Sheet2!I14</f>
        <v>2022230</v>
      </c>
      <c r="J15" s="15">
        <f>Sheet3!J15-Sheet2!J14</f>
        <v>2147429.76641645</v>
      </c>
      <c r="K15" s="15">
        <f>Sheet3!K15-Sheet2!K14</f>
        <v>2282323.88260306</v>
      </c>
      <c r="L15" s="15">
        <f>Sheet3!L15-Sheet2!L14</f>
        <v>2426709.0529788299</v>
      </c>
      <c r="M15" s="15">
        <f>Sheet3!M15-Sheet2!M14</f>
        <v>2477369.5062276898</v>
      </c>
      <c r="N15" s="15">
        <f>Sheet3!N15-Sheet2!N14</f>
        <v>2501761.8153461199</v>
      </c>
      <c r="O15" s="15">
        <f>Sheet3!O15-Sheet2!O14</f>
        <v>2515354.9042432699</v>
      </c>
      <c r="P15" s="15">
        <f>Sheet3!P15-Sheet2!P14</f>
        <v>2530189.4010000001</v>
      </c>
      <c r="Q15" s="15">
        <f>Sheet3!Q15-Sheet2!Q14</f>
        <v>2566833.9070000001</v>
      </c>
      <c r="R15" s="15">
        <f>Sheet3!R15-Sheet2!R14</f>
        <v>2620700.0499999998</v>
      </c>
      <c r="S15" s="15">
        <f>Sheet3!S15-Sheet2!S14</f>
        <v>2722938.1979999999</v>
      </c>
      <c r="T15" s="15">
        <f>Sheet3!T15-Sheet2!T14</f>
        <v>2828720.8020000001</v>
      </c>
      <c r="U15" s="12">
        <f>Sheet3!U15-Sheet2!U14</f>
        <v>2991009.216</v>
      </c>
      <c r="V15" s="12">
        <f>Sheet3!V15-Sheet2!V14</f>
        <v>3208245.6579999998</v>
      </c>
      <c r="W15" s="12">
        <f>Sheet3!W15-Sheet2!W14</f>
        <v>3418485.17</v>
      </c>
    </row>
    <row r="16" spans="1:23" x14ac:dyDescent="0.35">
      <c r="A16" s="17" t="s">
        <v>20</v>
      </c>
      <c r="B16" s="16">
        <f>Sheet3!B16-Sheet2!B15</f>
        <v>192382.7617</v>
      </c>
      <c r="C16" s="16">
        <f>Sheet3!C16-Sheet2!C15</f>
        <v>281283.90820000001</v>
      </c>
      <c r="D16" s="16">
        <f>Sheet3!D16-Sheet2!D15</f>
        <v>414989.7071</v>
      </c>
      <c r="E16" s="16">
        <f>Sheet3!E16-Sheet2!E15</f>
        <v>517960.35250000004</v>
      </c>
      <c r="F16" s="16">
        <f>Sheet3!F16-Sheet2!F15</f>
        <v>601011.62518096506</v>
      </c>
      <c r="G16" s="16">
        <f>Sheet3!G16-Sheet2!G15</f>
        <v>707500.87310068007</v>
      </c>
      <c r="H16" s="16">
        <f>Sheet3!H16-Sheet2!H15</f>
        <v>819880.57491607999</v>
      </c>
      <c r="I16" s="16">
        <f>Sheet3!I16-Sheet2!I15</f>
        <v>992621.11325527006</v>
      </c>
      <c r="J16" s="16">
        <f>Sheet3!J16-Sheet2!J15</f>
        <v>1038547.2789183101</v>
      </c>
      <c r="K16" s="16">
        <f>Sheet3!K16-Sheet2!K15</f>
        <v>1075061.7361530699</v>
      </c>
      <c r="L16" s="16">
        <f>Sheet3!L16-Sheet2!L15</f>
        <v>1132765.05023824</v>
      </c>
      <c r="M16" s="16">
        <f>Sheet3!M16-Sheet2!M15</f>
        <v>1149324.5679562499</v>
      </c>
      <c r="N16" s="16">
        <f>Sheet3!N16-Sheet2!N15</f>
        <v>1187220.5133378599</v>
      </c>
      <c r="O16" s="16">
        <f>Sheet3!O16-Sheet2!O15</f>
        <v>1200200.7532867999</v>
      </c>
      <c r="P16" s="16">
        <f>Sheet3!P16-Sheet2!P15</f>
        <v>1231514.622</v>
      </c>
      <c r="Q16" s="16">
        <f>Sheet3!Q16-Sheet2!Q15</f>
        <v>1245078.6549999998</v>
      </c>
      <c r="R16" s="16">
        <f>Sheet3!R16-Sheet2!R15</f>
        <v>1263770.905</v>
      </c>
      <c r="S16" s="16">
        <f>Sheet3!S16-Sheet2!S15</f>
        <v>1291793.456</v>
      </c>
      <c r="T16" s="16">
        <f>Sheet3!T16-Sheet2!T15</f>
        <v>1311406.4269999999</v>
      </c>
      <c r="U16" s="12">
        <f>Sheet3!U16-Sheet2!U15</f>
        <v>1345795.0430000001</v>
      </c>
      <c r="V16" s="12">
        <f>Sheet3!V16-Sheet2!V15</f>
        <v>1385311.031</v>
      </c>
      <c r="W16" s="12">
        <f>Sheet3!W16-Sheet2!W15</f>
        <v>1415355.656</v>
      </c>
    </row>
    <row r="17" spans="1:25" x14ac:dyDescent="0.35">
      <c r="A17" s="18" t="s">
        <v>52</v>
      </c>
      <c r="B17" s="15"/>
      <c r="C17" s="15"/>
      <c r="D17" s="15"/>
      <c r="E17" s="15"/>
      <c r="F17" s="15"/>
      <c r="G17" s="15">
        <f>Sheet3!G17-Sheet2!G16</f>
        <v>2579.2539999999999</v>
      </c>
      <c r="H17" s="15">
        <f>Sheet3!H17-Sheet2!H16</f>
        <v>4035.1768999999999</v>
      </c>
      <c r="I17" s="15">
        <f>Sheet3!I17-Sheet2!I16</f>
        <v>7161.7583000000004</v>
      </c>
      <c r="J17" s="15">
        <f>Sheet3!J17-Sheet2!J16</f>
        <v>8302.8921000000009</v>
      </c>
      <c r="K17" s="15">
        <f>Sheet3!K17-Sheet2!K16</f>
        <v>9846.8017</v>
      </c>
      <c r="L17" s="15">
        <f>Sheet3!L17-Sheet2!L16</f>
        <v>10723.242900000001</v>
      </c>
      <c r="M17" s="15">
        <f>Sheet3!M17-Sheet2!M16</f>
        <v>9308.6753000000008</v>
      </c>
      <c r="N17" s="15">
        <f>Sheet3!N17-Sheet2!N16</f>
        <v>9392.9239999999991</v>
      </c>
      <c r="O17" s="15">
        <f>Sheet3!O17-Sheet2!O16</f>
        <v>10164.982099999999</v>
      </c>
      <c r="P17" s="15">
        <f>Sheet3!P17-Sheet2!P16</f>
        <v>10985.451999999999</v>
      </c>
      <c r="Q17" s="15">
        <f>Sheet3!Q17-Sheet2!Q16</f>
        <v>11824.716</v>
      </c>
      <c r="R17" s="15">
        <f>Sheet3!R17-Sheet2!R16</f>
        <v>12336.5</v>
      </c>
      <c r="S17" s="15">
        <f>Sheet3!S17-Sheet2!S16</f>
        <v>12939.588</v>
      </c>
      <c r="T17" s="15">
        <f>Sheet3!T17-Sheet2!T16</f>
        <v>13709.271999999999</v>
      </c>
      <c r="U17" s="12">
        <f>Sheet3!U17-Sheet2!U16</f>
        <v>14581.037</v>
      </c>
      <c r="V17" s="12">
        <f>Sheet3!V17-Sheet2!V16</f>
        <v>15788.582999999999</v>
      </c>
      <c r="W17" s="12">
        <f>Sheet3!W17-Sheet2!W16</f>
        <v>16877.182000000001</v>
      </c>
    </row>
    <row r="18" spans="1:25" x14ac:dyDescent="0.35">
      <c r="A18" s="17" t="s">
        <v>21</v>
      </c>
      <c r="B18" s="16">
        <f>Sheet3!B18-Sheet2!B17</f>
        <v>13632.4638</v>
      </c>
      <c r="C18" s="16">
        <f>Sheet3!C18-Sheet2!C17</f>
        <v>21366</v>
      </c>
      <c r="D18" s="16">
        <f>Sheet3!D18-Sheet2!D17</f>
        <v>34104</v>
      </c>
      <c r="E18" s="16">
        <f>Sheet3!E18-Sheet2!E17</f>
        <v>47531</v>
      </c>
      <c r="F18" s="16">
        <f>Sheet3!F18-Sheet2!F17</f>
        <v>59812.942424299996</v>
      </c>
      <c r="G18" s="16">
        <f>Sheet3!G18-Sheet2!G17</f>
        <v>67260.296493300004</v>
      </c>
      <c r="H18" s="16">
        <f>Sheet3!H18-Sheet2!H17</f>
        <v>81257.033576431</v>
      </c>
      <c r="I18" s="16">
        <f>Sheet3!I18-Sheet2!I17</f>
        <v>103468</v>
      </c>
      <c r="J18" s="16">
        <f>Sheet3!J18-Sheet2!J17</f>
        <v>108737</v>
      </c>
      <c r="K18" s="16">
        <f>Sheet3!K18-Sheet2!K17</f>
        <v>114780</v>
      </c>
      <c r="L18" s="16">
        <f>Sheet3!L18-Sheet2!L17</f>
        <v>122429</v>
      </c>
      <c r="M18" s="16">
        <f>Sheet3!M18-Sheet2!M17</f>
        <v>123876</v>
      </c>
      <c r="N18" s="16">
        <f>Sheet3!N18-Sheet2!N17</f>
        <v>128720</v>
      </c>
      <c r="O18" s="16">
        <f>Sheet3!O18-Sheet2!O17</f>
        <v>134947</v>
      </c>
      <c r="P18" s="16">
        <f>Sheet3!P18-Sheet2!P17</f>
        <v>139102</v>
      </c>
      <c r="Q18" s="16">
        <f>Sheet3!Q18-Sheet2!Q17</f>
        <v>141953</v>
      </c>
      <c r="R18" s="16">
        <f>Sheet3!R18-Sheet2!R17</f>
        <v>144560</v>
      </c>
      <c r="S18" s="16">
        <f>Sheet3!S18-Sheet2!S17</f>
        <v>147715</v>
      </c>
      <c r="T18" s="16">
        <f>Sheet3!T18-Sheet2!T17</f>
        <v>149976</v>
      </c>
      <c r="U18" s="12">
        <f>Sheet3!U18-Sheet2!U17</f>
        <v>151465</v>
      </c>
      <c r="V18" s="12">
        <f>Sheet3!V18-Sheet2!V17</f>
        <v>155948</v>
      </c>
      <c r="W18" s="12">
        <f>Sheet3!W18-Sheet2!W17</f>
        <v>159727</v>
      </c>
    </row>
    <row r="19" spans="1:25" x14ac:dyDescent="0.35">
      <c r="A19" s="18" t="s">
        <v>22</v>
      </c>
      <c r="B19" s="15">
        <f>Sheet3!B19-Sheet2!B18</f>
        <v>180316</v>
      </c>
      <c r="C19" s="15">
        <f>Sheet3!C19-Sheet2!C18</f>
        <v>306624</v>
      </c>
      <c r="D19" s="15">
        <f>Sheet3!D19-Sheet2!D18</f>
        <v>500599</v>
      </c>
      <c r="E19" s="15">
        <f>Sheet3!E19-Sheet2!E18</f>
        <v>645738</v>
      </c>
      <c r="F19" s="15">
        <f>Sheet3!F19-Sheet2!F18</f>
        <v>796847.86672122998</v>
      </c>
      <c r="G19" s="15">
        <f>Sheet3!G19-Sheet2!G18</f>
        <v>888134.96203335794</v>
      </c>
      <c r="H19" s="15">
        <f>Sheet3!H19-Sheet2!H18</f>
        <v>1019374.2222935699</v>
      </c>
      <c r="I19" s="43">
        <f>Sheet3!I19-Sheet2!I18</f>
        <v>1241405.13244113</v>
      </c>
      <c r="J19" s="15">
        <f>Sheet3!J19-Sheet2!J18</f>
        <v>1291367.7334783091</v>
      </c>
      <c r="K19" s="15">
        <f>Sheet3!K19-Sheet2!K18</f>
        <v>1349859.786068928</v>
      </c>
      <c r="L19" s="15">
        <f>Sheet3!L19-Sheet2!L18</f>
        <v>1397273.5032920407</v>
      </c>
      <c r="M19" s="15">
        <f>Sheet3!M19-Sheet2!M18</f>
        <v>1408674.6212207561</v>
      </c>
      <c r="N19" s="15">
        <f>Sheet3!N19-Sheet2!N18</f>
        <v>1447916.1154479627</v>
      </c>
      <c r="O19" s="15">
        <f>Sheet3!O19-Sheet2!O18</f>
        <v>1480328.297413693</v>
      </c>
      <c r="P19" s="15">
        <f>Sheet3!P19-Sheet2!P18</f>
        <v>1501127.878</v>
      </c>
      <c r="Q19" s="15">
        <f>Sheet3!Q19-Sheet2!Q18</f>
        <v>1523042.36</v>
      </c>
      <c r="R19" s="15">
        <f>Sheet3!R19-Sheet2!R18</f>
        <v>1538006.54</v>
      </c>
      <c r="S19" s="15">
        <f>Sheet3!S19-Sheet2!S18</f>
        <v>1560207.202</v>
      </c>
      <c r="T19" s="15">
        <f>Sheet3!T19-Sheet2!T18</f>
        <v>1588280.8670000001</v>
      </c>
      <c r="U19" s="12">
        <f>Sheet3!U19-Sheet2!U18</f>
        <v>1621719.247</v>
      </c>
      <c r="V19" s="12">
        <f>Sheet3!V19-Sheet2!V18</f>
        <v>1654349.26</v>
      </c>
      <c r="W19" s="12">
        <f>Sheet3!W19-Sheet2!W18</f>
        <v>1688614.202</v>
      </c>
      <c r="X19" s="12"/>
      <c r="Y19" s="12"/>
    </row>
    <row r="20" spans="1:25" x14ac:dyDescent="0.35">
      <c r="A20" s="17" t="s">
        <v>23</v>
      </c>
      <c r="B20" s="16">
        <f>Sheet3!B20-Sheet2!B19</f>
        <v>494698.53249999997</v>
      </c>
      <c r="C20" s="16">
        <f>Sheet3!C20-Sheet2!C19</f>
        <v>655584.91059999994</v>
      </c>
      <c r="D20" s="16">
        <f>Sheet3!D20-Sheet2!D19</f>
        <v>785420.32479999994</v>
      </c>
      <c r="E20" s="16">
        <f>Sheet3!E20-Sheet2!E19</f>
        <v>910896.27430000005</v>
      </c>
      <c r="F20" s="16">
        <f>Sheet3!F20-Sheet2!F19</f>
        <v>1179967.45958493</v>
      </c>
      <c r="G20" s="16">
        <f>Sheet3!G20-Sheet2!G19</f>
        <v>1351281.47544521</v>
      </c>
      <c r="H20" s="16">
        <f>Sheet3!H20-Sheet2!H19</f>
        <v>1463583</v>
      </c>
      <c r="I20" s="16">
        <f>Sheet3!I20-Sheet2!I19</f>
        <v>1611426</v>
      </c>
      <c r="J20" s="16">
        <f>Sheet3!J20-Sheet2!J19</f>
        <v>1645778</v>
      </c>
      <c r="K20" s="16">
        <f>Sheet3!K20-Sheet2!K19</f>
        <v>1654253</v>
      </c>
      <c r="L20" s="16">
        <f>Sheet3!L20-Sheet2!L19</f>
        <v>1698112</v>
      </c>
      <c r="M20" s="16">
        <f>Sheet3!M20-Sheet2!M19</f>
        <v>1716228</v>
      </c>
      <c r="N20" s="16">
        <f>Sheet3!N20-Sheet2!N19</f>
        <v>1759077</v>
      </c>
      <c r="O20" s="16">
        <f>Sheet3!O20-Sheet2!O19</f>
        <v>1810995</v>
      </c>
      <c r="P20" s="16">
        <f>Sheet3!P20-Sheet2!P19</f>
        <v>1842223</v>
      </c>
      <c r="Q20" s="16">
        <f>Sheet3!Q20-Sheet2!Q19</f>
        <v>1888352</v>
      </c>
      <c r="R20" s="16">
        <f>Sheet3!R20-Sheet2!R19</f>
        <v>1933953</v>
      </c>
      <c r="S20" s="16">
        <f>Sheet3!S20-Sheet2!S19</f>
        <v>1986941</v>
      </c>
      <c r="T20" s="16">
        <f>Sheet3!T20-Sheet2!T19</f>
        <v>2058467</v>
      </c>
      <c r="U20" s="12">
        <f>Sheet3!U20-Sheet2!U19</f>
        <v>2125316</v>
      </c>
      <c r="V20" s="12">
        <f>Sheet3!V20-Sheet2!V19</f>
        <v>2190290</v>
      </c>
      <c r="W20" s="12">
        <f>Sheet3!W20-Sheet2!W19</f>
        <v>2266974</v>
      </c>
    </row>
    <row r="21" spans="1:25" x14ac:dyDescent="0.35">
      <c r="A21" s="18" t="s">
        <v>24</v>
      </c>
      <c r="B21" s="15">
        <f>Sheet3!B21-Sheet2!B20</f>
        <v>2384.4205999999999</v>
      </c>
      <c r="C21" s="15">
        <f>Sheet3!C21-Sheet2!C20</f>
        <v>5408.6850999999997</v>
      </c>
      <c r="D21" s="15">
        <f>Sheet3!D21-Sheet2!D20</f>
        <v>12467.8244</v>
      </c>
      <c r="E21" s="15">
        <f>Sheet3!E21-Sheet2!E20</f>
        <v>23905.7611</v>
      </c>
      <c r="F21" s="15">
        <f>Sheet3!F21-Sheet2!F20</f>
        <v>50498.820108730695</v>
      </c>
      <c r="G21" s="15">
        <f>Sheet3!G21-Sheet2!G20</f>
        <v>81826.382978136491</v>
      </c>
      <c r="H21" s="15">
        <f>Sheet3!H21-Sheet2!H20</f>
        <v>110452.61659999999</v>
      </c>
      <c r="I21" s="15">
        <f>Sheet3!I21-Sheet2!I20</f>
        <v>158303.29620000001</v>
      </c>
      <c r="J21" s="15">
        <f>Sheet3!J21-Sheet2!J20</f>
        <v>168960.92850000001</v>
      </c>
      <c r="K21" s="15">
        <f>Sheet3!K21-Sheet2!K20</f>
        <v>182000.20319999999</v>
      </c>
      <c r="L21" s="15">
        <f>Sheet3!L21-Sheet2!L20</f>
        <v>196162.12409999999</v>
      </c>
      <c r="M21" s="15">
        <f>Sheet3!M21-Sheet2!M20</f>
        <v>202325.9987</v>
      </c>
      <c r="N21" s="15">
        <f>Sheet3!N21-Sheet2!N20</f>
        <v>191033.5674</v>
      </c>
      <c r="O21" s="15">
        <f>Sheet3!O21-Sheet2!O20</f>
        <v>174760.5778</v>
      </c>
      <c r="P21" s="15">
        <f>Sheet3!P21-Sheet2!P20</f>
        <v>160456.09</v>
      </c>
      <c r="Q21" s="15">
        <f>Sheet3!Q21-Sheet2!Q20</f>
        <v>149967.06700000001</v>
      </c>
      <c r="R21" s="15">
        <f>Sheet3!R21-Sheet2!R20</f>
        <v>146320.72899999999</v>
      </c>
      <c r="S21" s="15">
        <f>Sheet3!S21-Sheet2!S20</f>
        <v>143726.75</v>
      </c>
      <c r="T21" s="15">
        <f>Sheet3!T21-Sheet2!T20</f>
        <v>140087.641</v>
      </c>
      <c r="U21" s="12">
        <f>Sheet3!U21-Sheet2!U20</f>
        <v>143193.82800000001</v>
      </c>
      <c r="V21" s="12">
        <f>Sheet3!V21-Sheet2!V20</f>
        <v>144281.378</v>
      </c>
      <c r="W21" s="12"/>
      <c r="X21" s="16"/>
      <c r="Y21" s="16"/>
    </row>
    <row r="22" spans="1:25" x14ac:dyDescent="0.35">
      <c r="A22" s="17" t="s">
        <v>25</v>
      </c>
      <c r="B22" s="12"/>
      <c r="C22" s="16"/>
      <c r="D22" s="16"/>
      <c r="E22" s="16"/>
      <c r="F22" s="16">
        <f>Sheet3!F22-Sheet2!F21</f>
        <v>2378617.0794000002</v>
      </c>
      <c r="G22" s="16">
        <f>Sheet3!G22-Sheet2!G21</f>
        <v>4801907.7</v>
      </c>
      <c r="H22" s="16">
        <f>Sheet3!H22-Sheet2!H21</f>
        <v>8903167.3000000007</v>
      </c>
      <c r="I22" s="16">
        <f>Sheet3!I22-Sheet2!I21</f>
        <v>15481289</v>
      </c>
      <c r="J22" s="16">
        <f>Sheet3!J22-Sheet2!J21</f>
        <v>16492481</v>
      </c>
      <c r="K22" s="16">
        <f>Sheet3!K22-Sheet2!K21</f>
        <v>17280457</v>
      </c>
      <c r="L22" s="16">
        <f>Sheet3!L22-Sheet2!L21</f>
        <v>18312040</v>
      </c>
      <c r="M22" s="16">
        <f>Sheet3!M22-Sheet2!M21</f>
        <v>17801428</v>
      </c>
      <c r="N22" s="16">
        <f>Sheet3!N22-Sheet2!N21</f>
        <v>17829856</v>
      </c>
      <c r="O22" s="16">
        <f>Sheet3!O22-Sheet2!O21</f>
        <v>18408326</v>
      </c>
      <c r="P22" s="16">
        <f>Sheet3!P22-Sheet2!P21</f>
        <v>18761091</v>
      </c>
      <c r="Q22" s="16">
        <f>Sheet3!Q22-Sheet2!Q21</f>
        <v>19141664</v>
      </c>
      <c r="R22" s="16">
        <f>Sheet3!R22-Sheet2!R21</f>
        <v>19992864</v>
      </c>
      <c r="S22" s="16">
        <f>Sheet3!S22-Sheet2!S21</f>
        <v>20740973</v>
      </c>
      <c r="T22" s="16">
        <f>Sheet3!T22-Sheet2!T21</f>
        <v>22075140</v>
      </c>
      <c r="U22" s="12">
        <f>Sheet3!U22-Sheet2!U21</f>
        <v>23982334</v>
      </c>
      <c r="V22" s="12">
        <f>Sheet3!V22-Sheet2!V21</f>
        <v>25774339</v>
      </c>
      <c r="W22" s="12">
        <f>Sheet3!W22-Sheet2!W21</f>
        <v>28332248</v>
      </c>
    </row>
    <row r="23" spans="1:25" x14ac:dyDescent="0.35">
      <c r="A23" s="18" t="s">
        <v>26</v>
      </c>
      <c r="B23" s="15"/>
      <c r="C23" s="15">
        <f>Sheet3!C23-Sheet2!C22</f>
        <v>11699.9872</v>
      </c>
      <c r="D23" s="15">
        <f>Sheet3!D23-Sheet2!D22</f>
        <v>69003.4372</v>
      </c>
      <c r="E23" s="15">
        <f>Sheet3!E23-Sheet2!E22</f>
        <v>207941.57740000001</v>
      </c>
      <c r="F23" s="15">
        <f>Sheet3!F23-Sheet2!F22</f>
        <v>289157.29790000001</v>
      </c>
      <c r="G23" s="15">
        <f>Sheet3!G23-Sheet2!G22</f>
        <v>346460.83149999997</v>
      </c>
      <c r="H23" s="15">
        <f>Sheet3!H23-Sheet2!H22</f>
        <v>505372.35340000002</v>
      </c>
      <c r="I23" s="15">
        <f>Sheet3!I23-Sheet2!I22</f>
        <v>753845.6749770001</v>
      </c>
      <c r="J23" s="15">
        <f>Sheet3!J23-Sheet2!J22</f>
        <v>839215.03411899996</v>
      </c>
      <c r="K23" s="15">
        <f>Sheet3!K23-Sheet2!K22</f>
        <v>946239.86270599987</v>
      </c>
      <c r="L23" s="15">
        <f>Sheet3!L23-Sheet2!L22</f>
        <v>1051567.83206261</v>
      </c>
      <c r="M23" s="15">
        <f>Sheet3!M23-Sheet2!M22</f>
        <v>1099978.403161</v>
      </c>
      <c r="N23" s="15">
        <f>Sheet3!N23-Sheet2!N22</f>
        <v>1115261.77744566</v>
      </c>
      <c r="O23" s="15">
        <f>Sheet3!O23-Sheet2!O22</f>
        <v>1178715.9515269999</v>
      </c>
      <c r="P23" s="15">
        <f>Sheet3!P23-Sheet2!P22</f>
        <v>1300423.67</v>
      </c>
      <c r="Q23" s="15">
        <f>Sheet3!Q23-Sheet2!Q22</f>
        <v>1363724.6670000001</v>
      </c>
      <c r="R23" s="15">
        <f>Sheet3!R23-Sheet2!R22</f>
        <v>1433185.9080000001</v>
      </c>
      <c r="S23" s="15">
        <f>Sheet3!S23-Sheet2!S22</f>
        <v>1505813.176</v>
      </c>
      <c r="T23" s="15">
        <f>Sheet3!T23-Sheet2!T22</f>
        <v>1610304.9040000001</v>
      </c>
      <c r="U23" s="12">
        <f>Sheet3!U23-Sheet2!U22</f>
        <v>1715102.747</v>
      </c>
      <c r="V23" s="12">
        <f>Sheet3!V23-Sheet2!V22</f>
        <v>1871937.9050000003</v>
      </c>
      <c r="W23" s="12">
        <f>Sheet3!W23-Sheet2!W22</f>
        <v>2011435.2310000001</v>
      </c>
    </row>
    <row r="24" spans="1:25" x14ac:dyDescent="0.35">
      <c r="A24" s="17" t="s">
        <v>27</v>
      </c>
      <c r="B24" s="16">
        <f>Sheet3!B24-Sheet2!B23</f>
        <v>5417.5096999999996</v>
      </c>
      <c r="C24" s="16">
        <f>Sheet3!C24-Sheet2!C23</f>
        <v>11385.448899999999</v>
      </c>
      <c r="D24" s="16">
        <f>Sheet3!D24-Sheet2!D23</f>
        <v>17274.3609</v>
      </c>
      <c r="E24" s="16">
        <f>Sheet3!E24-Sheet2!E23</f>
        <v>22357.824700000001</v>
      </c>
      <c r="F24" s="16">
        <f>Sheet3!F24-Sheet2!F23</f>
        <v>29121.925797821601</v>
      </c>
      <c r="G24" s="16">
        <f>Sheet3!G24-Sheet2!G23</f>
        <v>37858.578121690203</v>
      </c>
      <c r="H24" s="16">
        <f>Sheet3!H24-Sheet2!H23</f>
        <v>59404.767086720101</v>
      </c>
      <c r="I24" s="16">
        <f>Sheet3!I24-Sheet2!I23</f>
        <v>89584.768799999991</v>
      </c>
      <c r="J24" s="16">
        <f>Sheet3!J24-Sheet2!J23</f>
        <v>97944.691000000006</v>
      </c>
      <c r="K24" s="16">
        <f>Sheet3!K24-Sheet2!K23</f>
        <v>108642.1691</v>
      </c>
      <c r="L24" s="16">
        <f>Sheet3!L24-Sheet2!L23</f>
        <v>113592.0934</v>
      </c>
      <c r="M24" s="16">
        <f>Sheet3!M24-Sheet2!M23</f>
        <v>105110.55740000001</v>
      </c>
      <c r="N24" s="16">
        <f>Sheet3!N24-Sheet2!N23</f>
        <v>101259.03750000001</v>
      </c>
      <c r="O24" s="16">
        <f>Sheet3!O24-Sheet2!O23</f>
        <v>100821.94069999999</v>
      </c>
      <c r="P24" s="16">
        <f>Sheet3!P24-Sheet2!P23</f>
        <v>100443.93500000001</v>
      </c>
      <c r="Q24" s="16">
        <f>Sheet3!Q24-Sheet2!Q23</f>
        <v>101044.15299999999</v>
      </c>
      <c r="R24" s="16">
        <f>Sheet3!R24-Sheet2!R23</f>
        <v>103798.48700000001</v>
      </c>
      <c r="S24" s="16">
        <f>Sheet3!S24-Sheet2!S23</f>
        <v>107450.709</v>
      </c>
      <c r="T24" s="16">
        <f>Sheet3!T24-Sheet2!T23</f>
        <v>112959.86899999999</v>
      </c>
      <c r="U24" s="12">
        <f>Sheet3!U24-Sheet2!U23</f>
        <v>117665.99800000001</v>
      </c>
      <c r="V24" s="12">
        <f>Sheet3!V24-Sheet2!V23</f>
        <v>123677.96200000001</v>
      </c>
      <c r="W24" s="12">
        <f>Sheet3!W24-Sheet2!W23</f>
        <v>131180.95600000001</v>
      </c>
    </row>
    <row r="25" spans="1:25" x14ac:dyDescent="0.35">
      <c r="A25" s="18" t="s">
        <v>54</v>
      </c>
      <c r="B25" s="15"/>
      <c r="C25" s="15"/>
      <c r="D25" s="15"/>
      <c r="E25" s="15"/>
      <c r="F25" s="15"/>
      <c r="G25" s="15">
        <f>Sheet3!G25-Sheet2!G24</f>
        <v>256075.04370000004</v>
      </c>
      <c r="H25" s="15">
        <f>Sheet3!H25-Sheet2!H24</f>
        <v>376830.75199999998</v>
      </c>
      <c r="I25" s="15">
        <f>Sheet3!I25-Sheet2!I24</f>
        <v>460290.61331775901</v>
      </c>
      <c r="J25" s="15">
        <f>Sheet3!J25-Sheet2!J24</f>
        <v>494098.73940540501</v>
      </c>
      <c r="K25" s="15">
        <f>Sheet3!K25-Sheet2!K24</f>
        <v>531246.08849999995</v>
      </c>
      <c r="L25" s="15">
        <f>Sheet3!L25-Sheet2!L24</f>
        <v>568169.60309999995</v>
      </c>
      <c r="M25" s="15">
        <f>Sheet3!M25-Sheet2!M24</f>
        <v>586154.04229999997</v>
      </c>
      <c r="N25" s="15">
        <f>Sheet3!N25-Sheet2!N24</f>
        <v>628586.01910000003</v>
      </c>
      <c r="O25" s="15">
        <f>Sheet3!O25-Sheet2!O24</f>
        <v>670781.54220000003</v>
      </c>
      <c r="P25" s="15">
        <f>Sheet3!P25-Sheet2!P24</f>
        <v>707589.49899999995</v>
      </c>
      <c r="Q25" s="15">
        <f>Sheet3!Q25-Sheet2!Q24</f>
        <v>743380.86800000002</v>
      </c>
      <c r="R25" s="15">
        <f>Sheet3!R25-Sheet2!R24</f>
        <v>774284.45399999991</v>
      </c>
      <c r="S25" s="15">
        <f>Sheet3!S25-Sheet2!S24</f>
        <v>804910.1810000001</v>
      </c>
      <c r="T25" s="15">
        <f>Sheet3!T25-Sheet2!T24</f>
        <v>852247.19700000004</v>
      </c>
      <c r="U25" s="12">
        <f>Sheet3!U25-Sheet2!U24</f>
        <v>886579.38500000001</v>
      </c>
      <c r="V25" s="12">
        <f>Sheet3!V25-Sheet2!V24</f>
        <v>933268.87199999997</v>
      </c>
      <c r="W25" s="12">
        <f>Sheet3!W25-Sheet2!W24</f>
        <v>977525.64600000007</v>
      </c>
    </row>
    <row r="26" spans="1:25" x14ac:dyDescent="0.35">
      <c r="A26" s="17" t="s">
        <v>28</v>
      </c>
      <c r="B26" s="16">
        <f>Sheet3!B26-Sheet2!B25</f>
        <v>68514.846699999995</v>
      </c>
      <c r="C26" s="16">
        <f>Sheet3!C26-Sheet2!C25</f>
        <v>151132.3052</v>
      </c>
      <c r="D26" s="16">
        <f>Sheet3!D26-Sheet2!D25</f>
        <v>287250.7292</v>
      </c>
      <c r="E26" s="16">
        <f>Sheet3!E26-Sheet2!E25</f>
        <v>433087.79100000003</v>
      </c>
      <c r="F26" s="16">
        <f>Sheet3!F26-Sheet2!F25</f>
        <v>616319.03614873998</v>
      </c>
      <c r="G26" s="16">
        <f>Sheet3!G26-Sheet2!G25</f>
        <v>741573.50595629704</v>
      </c>
      <c r="H26" s="16">
        <f>Sheet3!H26-Sheet2!H25</f>
        <v>894626.2</v>
      </c>
      <c r="I26" s="16">
        <f>Sheet3!I26-Sheet2!I25</f>
        <v>1091671</v>
      </c>
      <c r="J26" s="16">
        <f>Sheet3!J26-Sheet2!J25</f>
        <v>1129542.8999999999</v>
      </c>
      <c r="K26" s="16">
        <f>Sheet3!K26-Sheet2!K25</f>
        <v>1162625.3999999999</v>
      </c>
      <c r="L26" s="16">
        <f>Sheet3!L26-Sheet2!L25</f>
        <v>1195770.7</v>
      </c>
      <c r="M26" s="16">
        <f>Sheet3!M26-Sheet2!M25</f>
        <v>1191628.8999999999</v>
      </c>
      <c r="N26" s="16">
        <f>Sheet3!N26-Sheet2!N25</f>
        <v>1208993.8999999999</v>
      </c>
      <c r="O26" s="16">
        <f>Sheet3!O26-Sheet2!O25</f>
        <v>1229464</v>
      </c>
      <c r="P26" s="16">
        <f>Sheet3!P26-Sheet2!P25</f>
        <v>1221294.1000000001</v>
      </c>
      <c r="Q26" s="16">
        <f>Sheet3!Q26-Sheet2!Q25</f>
        <v>1207709.6000000001</v>
      </c>
      <c r="R26" s="16">
        <f>Sheet3!R26-Sheet2!R25</f>
        <v>1207217.5</v>
      </c>
      <c r="S26" s="16">
        <f>Sheet3!S26-Sheet2!S25</f>
        <v>1221588.2</v>
      </c>
      <c r="T26" s="16">
        <f>Sheet3!T26-Sheet2!T25</f>
        <v>1240142.7</v>
      </c>
      <c r="U26" s="12">
        <f>Sheet3!U26-Sheet2!U25</f>
        <v>1265767.5</v>
      </c>
      <c r="V26" s="12">
        <f>Sheet3!V26-Sheet2!V25</f>
        <v>1291412.2</v>
      </c>
      <c r="W26" s="12">
        <f>Sheet3!W26-Sheet2!W25</f>
        <v>1297784.3</v>
      </c>
    </row>
    <row r="27" spans="1:25" x14ac:dyDescent="0.35">
      <c r="A27" s="18" t="s">
        <v>29</v>
      </c>
      <c r="B27" s="15"/>
      <c r="C27" s="15"/>
      <c r="D27" s="15"/>
      <c r="E27" s="15"/>
      <c r="F27" s="15">
        <f>Sheet3!F27-Sheet2!F26</f>
        <v>321895574</v>
      </c>
      <c r="G27" s="15">
        <f>Sheet3!G27-Sheet2!G26</f>
        <v>357164000</v>
      </c>
      <c r="H27" s="15">
        <f>Sheet3!H27-Sheet2!H26</f>
        <v>364366500</v>
      </c>
      <c r="I27" s="15">
        <f>Sheet3!I27-Sheet2!I26</f>
        <v>374780500</v>
      </c>
      <c r="J27" s="15">
        <f>Sheet3!J27-Sheet2!J26</f>
        <v>376050800</v>
      </c>
      <c r="K27" s="15">
        <f>Sheet3!K27-Sheet2!K26</f>
        <v>379956800</v>
      </c>
      <c r="L27" s="15">
        <f>Sheet3!L27-Sheet2!L26</f>
        <v>374297000</v>
      </c>
      <c r="M27" s="15">
        <f>Sheet3!M27-Sheet2!M26</f>
        <v>371374800</v>
      </c>
      <c r="N27" s="15">
        <f>Sheet3!N27-Sheet2!N26</f>
        <v>373070700</v>
      </c>
      <c r="O27" s="15">
        <f>Sheet3!O27-Sheet2!O26</f>
        <v>375614100</v>
      </c>
      <c r="P27" s="15">
        <f>Sheet3!P27-Sheet2!P26</f>
        <v>377581100</v>
      </c>
      <c r="Q27" s="15">
        <f>Sheet3!Q27-Sheet2!Q26</f>
        <v>384662900</v>
      </c>
      <c r="R27" s="15">
        <f>Sheet3!R27-Sheet2!R26</f>
        <v>384509400</v>
      </c>
      <c r="S27" s="15">
        <f>Sheet3!S27-Sheet2!S26</f>
        <v>383508813</v>
      </c>
      <c r="T27" s="15">
        <f>Sheet3!T27-Sheet2!T26</f>
        <v>382884200</v>
      </c>
      <c r="U27" s="12">
        <f>Sheet3!U27-Sheet2!U26</f>
        <v>387499700</v>
      </c>
      <c r="V27" s="12">
        <f>Sheet3!V27-Sheet2!V26</f>
        <v>390266700</v>
      </c>
      <c r="W27" s="12">
        <f>Sheet3!W27-Sheet2!W26</f>
        <v>391472600</v>
      </c>
    </row>
    <row r="28" spans="1:25" x14ac:dyDescent="0.35">
      <c r="A28" s="17" t="s">
        <v>30</v>
      </c>
      <c r="B28" s="16"/>
      <c r="C28" s="16"/>
      <c r="D28" s="16"/>
      <c r="E28" s="16"/>
      <c r="F28" s="16">
        <f>Sheet3!F28-Sheet2!F27</f>
        <v>158369900</v>
      </c>
      <c r="G28" s="16">
        <f>Sheet3!G28-Sheet2!G27</f>
        <v>287856860</v>
      </c>
      <c r="H28" s="16">
        <f>Sheet3!H28-Sheet2!H27</f>
        <v>390249200</v>
      </c>
      <c r="I28" s="16">
        <f>Sheet3!I28-Sheet2!I27</f>
        <v>566227400</v>
      </c>
      <c r="J28" s="16">
        <f>Sheet3!J28-Sheet2!J27</f>
        <v>605315000</v>
      </c>
      <c r="K28" s="16">
        <f>Sheet3!K28-Sheet2!K27</f>
        <v>650798400</v>
      </c>
      <c r="L28" s="16">
        <f>Sheet3!L28-Sheet2!L27</f>
        <v>696984600</v>
      </c>
      <c r="M28" s="16">
        <f>Sheet3!M28-Sheet2!M27</f>
        <v>722596600</v>
      </c>
      <c r="N28" s="16">
        <f>Sheet3!N28-Sheet2!N27</f>
        <v>768021200</v>
      </c>
      <c r="O28" s="16">
        <f>Sheet3!O28-Sheet2!O27</f>
        <v>818654600</v>
      </c>
      <c r="P28" s="16">
        <f>Sheet3!P28-Sheet2!P27</f>
        <v>891102900</v>
      </c>
      <c r="Q28" s="16">
        <f>Sheet3!Q28-Sheet2!Q27</f>
        <v>923670900</v>
      </c>
      <c r="R28" s="16">
        <f>Sheet3!R28-Sheet2!R27</f>
        <v>955447000</v>
      </c>
      <c r="S28" s="16">
        <f>Sheet3!S28-Sheet2!S27</f>
        <v>994738300</v>
      </c>
      <c r="T28" s="16">
        <f>Sheet3!T28-Sheet2!T27</f>
        <v>1031871000</v>
      </c>
      <c r="U28" s="12">
        <f>Sheet3!U28-Sheet2!U27</f>
        <v>1081476200</v>
      </c>
      <c r="V28" s="12">
        <f>Sheet3!V28-Sheet2!V27</f>
        <v>1138797800</v>
      </c>
      <c r="W28" s="12">
        <f>Sheet3!W28-Sheet2!W27</f>
        <v>1178791100</v>
      </c>
    </row>
    <row r="29" spans="1:25" x14ac:dyDescent="0.35">
      <c r="A29" s="18" t="s">
        <v>63</v>
      </c>
      <c r="B29" s="13"/>
      <c r="C29" s="15"/>
      <c r="D29" s="15"/>
      <c r="E29" s="15"/>
      <c r="F29" s="15"/>
      <c r="G29" s="15">
        <f>Sheet3!G29-Sheet2!G28</f>
        <v>3835.7056527509799</v>
      </c>
      <c r="H29" s="15">
        <f>Sheet3!H29-Sheet2!H28</f>
        <v>5227.5200390322207</v>
      </c>
      <c r="I29" s="15">
        <f>Sheet3!I29-Sheet2!I28</f>
        <v>9786.1686851184986</v>
      </c>
      <c r="J29" s="15">
        <f>Sheet3!J29-Sheet2!J28</f>
        <v>12567.7763752967</v>
      </c>
      <c r="K29" s="15">
        <f>Sheet3!K29-Sheet2!K28</f>
        <v>15778.309161490302</v>
      </c>
      <c r="L29" s="15">
        <f>Sheet3!L29-Sheet2!L28</f>
        <v>17413.928282462803</v>
      </c>
      <c r="M29" s="15">
        <f>Sheet3!M29-Sheet2!M28</f>
        <v>13878.6851433799</v>
      </c>
      <c r="N29" s="15">
        <f>Sheet3!N29-Sheet2!N28</f>
        <v>13534.7818239509</v>
      </c>
      <c r="O29" s="15">
        <f>Sheet3!O29-Sheet2!O28</f>
        <v>14828.311200827</v>
      </c>
      <c r="P29" s="15">
        <f>Sheet3!P29-Sheet2!P28</f>
        <v>15633.388999999999</v>
      </c>
      <c r="Q29" s="15">
        <f>Sheet3!Q29-Sheet2!Q28</f>
        <v>16481.411</v>
      </c>
      <c r="R29" s="15">
        <f>Sheet3!R29-Sheet2!R28</f>
        <v>16836.258999999998</v>
      </c>
      <c r="S29" s="15">
        <f>Sheet3!S29-Sheet2!S28</f>
        <v>17252.715</v>
      </c>
      <c r="T29" s="15">
        <f>Sheet3!T29-Sheet2!T28</f>
        <v>17856.57</v>
      </c>
      <c r="U29" s="15">
        <f>Sheet3!U29-Sheet2!U28</f>
        <v>19002.501</v>
      </c>
      <c r="V29" s="15">
        <f>Sheet3!V29-Sheet2!V28</f>
        <v>19998.671999999999</v>
      </c>
      <c r="W29" s="15">
        <f>Sheet3!W29-Sheet2!W28</f>
        <v>21232.603999999999</v>
      </c>
    </row>
    <row r="30" spans="1:25" x14ac:dyDescent="0.35">
      <c r="A30" s="18" t="s">
        <v>64</v>
      </c>
      <c r="B30" s="13"/>
      <c r="C30" s="15"/>
      <c r="D30" s="15"/>
      <c r="E30" s="15"/>
      <c r="F30" s="15"/>
      <c r="G30" s="15">
        <f>Sheet3!G30-Sheet2!G29</f>
        <v>7911.2123414272492</v>
      </c>
      <c r="H30" s="15">
        <f>Sheet3!H30-Sheet2!H29</f>
        <v>10681.8976492122</v>
      </c>
      <c r="I30" s="15">
        <f>Sheet3!I30-Sheet2!I29</f>
        <v>15981.307582483802</v>
      </c>
      <c r="J30" s="15">
        <f>Sheet3!J30-Sheet2!J29</f>
        <v>18289.773034939801</v>
      </c>
      <c r="K30" s="15">
        <f>Sheet3!K30-Sheet2!K29</f>
        <v>21197.017129657102</v>
      </c>
      <c r="L30" s="15">
        <f>Sheet3!L30-Sheet2!L29</f>
        <v>24768.595283781302</v>
      </c>
      <c r="M30" s="15">
        <f>Sheet3!M30-Sheet2!M29</f>
        <v>22094.3729575996</v>
      </c>
      <c r="N30" s="15">
        <f>Sheet3!N30-Sheet2!N29</f>
        <v>21328.424742632098</v>
      </c>
      <c r="O30" s="15">
        <f>Sheet3!O30-Sheet2!O29</f>
        <v>22837.4065993976</v>
      </c>
      <c r="P30" s="15">
        <f>Sheet3!P30-Sheet2!P29</f>
        <v>24083.605</v>
      </c>
      <c r="Q30" s="15">
        <f>Sheet3!Q30-Sheet2!Q29</f>
        <v>25078.38</v>
      </c>
      <c r="R30" s="15">
        <f>Sheet3!R30-Sheet2!R29</f>
        <v>25973.180999999997</v>
      </c>
      <c r="S30" s="15">
        <f>Sheet3!S30-Sheet2!S29</f>
        <v>26885.721999999998</v>
      </c>
      <c r="T30" s="15">
        <f>Sheet3!T30-Sheet2!T29</f>
        <v>28111.865999999998</v>
      </c>
      <c r="U30" s="15">
        <f>Sheet3!U30-Sheet2!U29</f>
        <v>29871.25</v>
      </c>
      <c r="V30" s="15">
        <f>Sheet3!V30-Sheet2!V29</f>
        <v>31902.961000000003</v>
      </c>
      <c r="W30" s="15">
        <f>Sheet3!W30-Sheet2!W29</f>
        <v>33892.26</v>
      </c>
    </row>
    <row r="31" spans="1:25" x14ac:dyDescent="0.35">
      <c r="A31" s="17" t="s">
        <v>31</v>
      </c>
      <c r="B31" s="12">
        <f>Sheet3!B31-Sheet2!B30</f>
        <v>2085.2878999999998</v>
      </c>
      <c r="C31" s="16">
        <f>Sheet3!C31-Sheet2!C30</f>
        <v>2938.4158000000002</v>
      </c>
      <c r="D31" s="16">
        <f>Sheet3!D31-Sheet2!D30</f>
        <v>4101.8234000000002</v>
      </c>
      <c r="E31" s="16">
        <f>Sheet3!E31-Sheet2!E30</f>
        <v>5287.5164000000004</v>
      </c>
      <c r="F31" s="16">
        <f>Sheet3!F31-Sheet2!F30</f>
        <v>7277.1975731039302</v>
      </c>
      <c r="G31" s="16">
        <f>Sheet3!G31-Sheet2!G30</f>
        <v>8933.0076829507598</v>
      </c>
      <c r="H31" s="16">
        <f>Sheet3!H31-Sheet2!H30</f>
        <v>11028.702731751499</v>
      </c>
      <c r="I31" s="16">
        <f>Sheet3!I31-Sheet2!I30</f>
        <v>14225.156449365601</v>
      </c>
      <c r="J31" s="16">
        <f>Sheet3!J31-Sheet2!J30</f>
        <v>14972.2611348399</v>
      </c>
      <c r="K31" s="16">
        <f>Sheet3!K31-Sheet2!K30</f>
        <v>15471.563150812901</v>
      </c>
      <c r="L31" s="16">
        <f>Sheet3!L31-Sheet2!L30</f>
        <v>16240.302608157701</v>
      </c>
      <c r="M31" s="16">
        <f>Sheet3!M31-Sheet2!M30</f>
        <v>16677.081964833702</v>
      </c>
      <c r="N31" s="16">
        <f>Sheet3!N31-Sheet2!N30</f>
        <v>17220.095972565803</v>
      </c>
      <c r="O31" s="16">
        <f>Sheet3!O31-Sheet2!O30</f>
        <v>17893.3914092017</v>
      </c>
      <c r="P31" s="16">
        <f>Sheet3!P31-Sheet2!P30</f>
        <v>18751.641</v>
      </c>
      <c r="Q31" s="16">
        <f>Sheet3!Q31-Sheet2!Q30</f>
        <v>19389.964</v>
      </c>
      <c r="R31" s="16">
        <f>Sheet3!R31-Sheet2!R30</f>
        <v>20033.808000000001</v>
      </c>
      <c r="S31" s="16">
        <f>Sheet3!S31-Sheet2!S30</f>
        <v>20911.277999999998</v>
      </c>
      <c r="T31" s="16">
        <f>Sheet3!T31-Sheet2!T30</f>
        <v>21638.883999999998</v>
      </c>
      <c r="U31" s="12">
        <f>Sheet3!U31-Sheet2!U30</f>
        <v>22903.881000000001</v>
      </c>
      <c r="V31" s="12">
        <f>Sheet3!V31-Sheet2!V30</f>
        <v>24209.164000000001</v>
      </c>
      <c r="W31" s="12">
        <f>Sheet3!W31-Sheet2!W30</f>
        <v>25716.633000000002</v>
      </c>
    </row>
    <row r="32" spans="1:25" x14ac:dyDescent="0.35">
      <c r="A32" s="18" t="s">
        <v>32</v>
      </c>
      <c r="B32" s="15"/>
      <c r="C32" s="15">
        <f>Sheet3!C32-Sheet2!C31</f>
        <v>3684.8533000000002</v>
      </c>
      <c r="D32" s="15">
        <f>Sheet3!D32-Sheet2!D31</f>
        <v>23208.2189</v>
      </c>
      <c r="E32" s="15">
        <f>Sheet3!E32-Sheet2!E31</f>
        <v>332645.08889999997</v>
      </c>
      <c r="F32" s="15">
        <f>Sheet3!F32-Sheet2!F31</f>
        <v>1021293.703</v>
      </c>
      <c r="G32" s="15">
        <f>Sheet3!G32-Sheet2!G31</f>
        <v>2270027.6039999998</v>
      </c>
      <c r="H32" s="15">
        <f>Sheet3!H32-Sheet2!H31</f>
        <v>4994883.7873</v>
      </c>
      <c r="I32" s="15">
        <f>Sheet3!I32-Sheet2!I31</f>
        <v>7250374.5180000002</v>
      </c>
      <c r="J32" s="15">
        <f>Sheet3!J32-Sheet2!J31</f>
        <v>7869877.0780000007</v>
      </c>
      <c r="K32" s="15">
        <f>Sheet3!K32-Sheet2!K31</f>
        <v>8514804.1300000008</v>
      </c>
      <c r="L32" s="15">
        <f>Sheet3!L32-Sheet2!L31</f>
        <v>9137014.3989999983</v>
      </c>
      <c r="M32" s="15">
        <f>Sheet3!M32-Sheet2!M31</f>
        <v>9048207.2960000001</v>
      </c>
      <c r="N32" s="15">
        <f>Sheet3!N32-Sheet2!N31</f>
        <v>9803739.3569999989</v>
      </c>
      <c r="O32" s="15">
        <f>Sheet3!O32-Sheet2!O31</f>
        <v>10694309.992000001</v>
      </c>
      <c r="P32" s="15">
        <f>Sheet3!P32-Sheet2!P31</f>
        <v>11547690.062000001</v>
      </c>
      <c r="Q32" s="15">
        <f>Sheet3!Q32-Sheet2!Q31</f>
        <v>12246871.956</v>
      </c>
      <c r="R32" s="15">
        <f>Sheet3!R32-Sheet2!R31</f>
        <v>12980379.865</v>
      </c>
      <c r="S32" s="15">
        <f>Sheet3!S32-Sheet2!S31</f>
        <v>13728733.639999999</v>
      </c>
      <c r="T32" s="15">
        <f>Sheet3!T32-Sheet2!T31</f>
        <v>14814888.177000001</v>
      </c>
      <c r="U32" s="12">
        <f>Sheet3!U32-Sheet2!U31</f>
        <v>16037218.092000002</v>
      </c>
      <c r="V32" s="12">
        <f>Sheet3!V32-Sheet2!V31</f>
        <v>17033528.254000001</v>
      </c>
      <c r="W32" s="12"/>
    </row>
    <row r="33" spans="1:23" x14ac:dyDescent="0.35">
      <c r="A33" s="17" t="s">
        <v>33</v>
      </c>
      <c r="B33" s="16">
        <f>Sheet3!B33-Sheet2!B32</f>
        <v>86954.873500000002</v>
      </c>
      <c r="C33" s="16">
        <f>Sheet3!C33-Sheet2!C32</f>
        <v>119566.4764</v>
      </c>
      <c r="D33" s="16">
        <f>Sheet3!D33-Sheet2!D32</f>
        <v>136668.9834</v>
      </c>
      <c r="E33" s="16">
        <f>Sheet3!E33-Sheet2!E32</f>
        <v>151309.67809999999</v>
      </c>
      <c r="F33" s="16">
        <f>Sheet3!F33-Sheet2!F32</f>
        <v>190075.52861809699</v>
      </c>
      <c r="G33" s="16">
        <f>Sheet3!G33-Sheet2!G32</f>
        <v>224729</v>
      </c>
      <c r="H33" s="16">
        <f>Sheet3!H33-Sheet2!H32</f>
        <v>291557</v>
      </c>
      <c r="I33" s="16">
        <f>Sheet3!I33-Sheet2!I32</f>
        <v>354664</v>
      </c>
      <c r="J33" s="16">
        <f>Sheet3!J33-Sheet2!J32</f>
        <v>371552</v>
      </c>
      <c r="K33" s="16">
        <f>Sheet3!K33-Sheet2!K32</f>
        <v>387806</v>
      </c>
      <c r="L33" s="16">
        <f>Sheet3!L33-Sheet2!L32</f>
        <v>404263</v>
      </c>
      <c r="M33" s="16">
        <f>Sheet3!M33-Sheet2!M32</f>
        <v>407890</v>
      </c>
      <c r="N33" s="16">
        <f>Sheet3!N33-Sheet2!N32</f>
        <v>415599</v>
      </c>
      <c r="O33" s="16">
        <f>Sheet3!O33-Sheet2!O32</f>
        <v>422915</v>
      </c>
      <c r="P33" s="16">
        <f>Sheet3!P33-Sheet2!P32</f>
        <v>425413</v>
      </c>
      <c r="Q33" s="16">
        <f>Sheet3!Q33-Sheet2!Q32</f>
        <v>428343</v>
      </c>
      <c r="R33" s="16">
        <f>Sheet3!R33-Sheet2!R32</f>
        <v>434001</v>
      </c>
      <c r="S33" s="16">
        <f>Sheet3!S33-Sheet2!S32</f>
        <v>438291</v>
      </c>
      <c r="T33" s="16">
        <f>Sheet3!T33-Sheet2!T32</f>
        <v>443034</v>
      </c>
      <c r="U33" s="12">
        <f>Sheet3!U33-Sheet2!U32</f>
        <v>456919</v>
      </c>
      <c r="V33" s="12">
        <f>Sheet3!V33-Sheet2!V32</f>
        <v>477459</v>
      </c>
      <c r="W33" s="12">
        <f>Sheet3!W33-Sheet2!W32</f>
        <v>495173</v>
      </c>
    </row>
    <row r="34" spans="1:23" x14ac:dyDescent="0.35">
      <c r="A34" s="18" t="s">
        <v>34</v>
      </c>
      <c r="B34" s="13">
        <f>Sheet3!B34-Sheet2!B33</f>
        <v>10516</v>
      </c>
      <c r="C34" s="13">
        <f>Sheet3!C34-Sheet2!C33</f>
        <v>19064</v>
      </c>
      <c r="D34" s="13">
        <f>Sheet3!D34-Sheet2!D33</f>
        <v>31196</v>
      </c>
      <c r="E34" s="13">
        <f>Sheet3!E34-Sheet2!E33</f>
        <v>48704</v>
      </c>
      <c r="F34" s="13">
        <f>Sheet3!F34-Sheet2!F33</f>
        <v>54974</v>
      </c>
      <c r="G34" s="13">
        <f>Sheet3!G34-Sheet2!G33</f>
        <v>68460</v>
      </c>
      <c r="H34" s="13">
        <f>Sheet3!H34-Sheet2!H33</f>
        <v>81144</v>
      </c>
      <c r="I34" s="13">
        <f>Sheet3!I34-Sheet2!I33</f>
        <v>111537</v>
      </c>
      <c r="J34" s="15">
        <f>Sheet3!J34-Sheet2!J33</f>
        <v>118975</v>
      </c>
      <c r="K34" s="15">
        <f>Sheet3!K34-Sheet2!K33</f>
        <v>127139</v>
      </c>
      <c r="L34" s="15">
        <f>Sheet3!L34-Sheet2!L33</f>
        <v>132427</v>
      </c>
      <c r="M34" s="15">
        <f>Sheet3!M34-Sheet2!M33</f>
        <v>136461</v>
      </c>
      <c r="N34" s="15">
        <f>Sheet3!N34-Sheet2!N33</f>
        <v>141123</v>
      </c>
      <c r="O34" s="15">
        <f>Sheet3!O34-Sheet2!O33</f>
        <v>147264</v>
      </c>
      <c r="P34" s="15">
        <f>Sheet3!P34-Sheet2!P33</f>
        <v>149038</v>
      </c>
      <c r="Q34" s="15">
        <f>Sheet3!Q34-Sheet2!Q33</f>
        <v>155447</v>
      </c>
      <c r="R34" s="15">
        <f>Sheet3!R34-Sheet2!R33</f>
        <v>161620</v>
      </c>
      <c r="S34" s="15">
        <f>Sheet3!S34-Sheet2!S33</f>
        <v>169098</v>
      </c>
      <c r="T34" s="15">
        <f>Sheet3!T34-Sheet2!T33</f>
        <v>180795</v>
      </c>
      <c r="U34" s="12">
        <f>Sheet3!U34-Sheet2!U33</f>
        <v>191597</v>
      </c>
      <c r="V34" s="12">
        <f>Sheet3!V34-Sheet2!V33</f>
        <v>203493</v>
      </c>
      <c r="W34" s="12">
        <f>Sheet3!W34-Sheet2!W33</f>
        <v>216205</v>
      </c>
    </row>
    <row r="35" spans="1:23" x14ac:dyDescent="0.35">
      <c r="A35" s="19" t="s">
        <v>35</v>
      </c>
      <c r="B35" s="16">
        <f>Sheet3!B35-Sheet2!B34</f>
        <v>120317</v>
      </c>
      <c r="C35" s="16">
        <f>Sheet3!C35-Sheet2!C34</f>
        <v>184719</v>
      </c>
      <c r="D35" s="16">
        <f>Sheet3!D35-Sheet2!D34</f>
        <v>286423</v>
      </c>
      <c r="E35" s="16">
        <f>Sheet3!E35-Sheet2!E34</f>
        <v>409520</v>
      </c>
      <c r="F35" s="16">
        <f>Sheet3!F35-Sheet2!F34</f>
        <v>523715</v>
      </c>
      <c r="G35" s="16">
        <f>Sheet3!G35-Sheet2!G34</f>
        <v>634897</v>
      </c>
      <c r="H35" s="16">
        <f>Sheet3!H35-Sheet2!H34</f>
        <v>802417</v>
      </c>
      <c r="I35" s="16">
        <f>Sheet3!I35-Sheet2!I34</f>
        <v>1068209</v>
      </c>
      <c r="J35" s="16">
        <f>Sheet3!J35-Sheet2!J34</f>
        <v>1132478</v>
      </c>
      <c r="K35" s="16">
        <f>Sheet3!K35-Sheet2!K34</f>
        <v>1204657</v>
      </c>
      <c r="L35" s="16">
        <f>Sheet3!L35-Sheet2!L34</f>
        <v>1300924</v>
      </c>
      <c r="M35" s="16">
        <f>Sheet3!M35-Sheet2!M34</f>
        <v>1366796</v>
      </c>
      <c r="N35" s="16">
        <f>Sheet3!N35-Sheet2!N34</f>
        <v>1441308</v>
      </c>
      <c r="O35" s="16">
        <f>Sheet3!O35-Sheet2!O34</f>
        <v>1501064</v>
      </c>
      <c r="P35" s="16">
        <f>Sheet3!P35-Sheet2!P34</f>
        <v>1567984</v>
      </c>
      <c r="Q35" s="16">
        <f>Sheet3!Q35-Sheet2!Q34</f>
        <v>1647770</v>
      </c>
      <c r="R35" s="16">
        <f>Sheet3!R35-Sheet2!R34</f>
        <v>1731426</v>
      </c>
      <c r="S35" s="16">
        <f>Sheet3!S35-Sheet2!S34</f>
        <v>1822091</v>
      </c>
      <c r="T35" s="16">
        <f>Sheet3!T35-Sheet2!T34</f>
        <v>1896869</v>
      </c>
      <c r="U35" s="12">
        <f>Sheet3!U35-Sheet2!U34</f>
        <v>1979229</v>
      </c>
      <c r="V35" s="12">
        <f>Sheet3!V35-Sheet2!V34</f>
        <v>2056088</v>
      </c>
      <c r="W35" s="12">
        <f>Sheet3!W35-Sheet2!W34</f>
        <v>2144260</v>
      </c>
    </row>
    <row r="36" spans="1:23" x14ac:dyDescent="0.35">
      <c r="A36" s="18" t="s">
        <v>36</v>
      </c>
      <c r="B36" s="15"/>
      <c r="C36" s="15"/>
      <c r="D36" s="15"/>
      <c r="E36" s="15"/>
      <c r="F36" s="15">
        <f>Sheet3!F36-Sheet2!F35</f>
        <v>107290.0469</v>
      </c>
      <c r="G36" s="15">
        <f>Sheet3!G36-Sheet2!G35</f>
        <v>313867</v>
      </c>
      <c r="H36" s="15">
        <f>Sheet3!H36-Sheet2!H35</f>
        <v>558719</v>
      </c>
      <c r="I36" s="15">
        <f>Sheet3!I36-Sheet2!I35</f>
        <v>727987</v>
      </c>
      <c r="J36" s="15">
        <f>Sheet3!J36-Sheet2!J35</f>
        <v>773582</v>
      </c>
      <c r="K36" s="15">
        <f>Sheet3!K36-Sheet2!K35</f>
        <v>832345</v>
      </c>
      <c r="L36" s="15">
        <f>Sheet3!L36-Sheet2!L35</f>
        <v>931924</v>
      </c>
      <c r="M36" s="15">
        <f>Sheet3!M36-Sheet2!M35</f>
        <v>1002100</v>
      </c>
      <c r="N36" s="15">
        <f>Sheet3!N36-Sheet2!N35</f>
        <v>1056419</v>
      </c>
      <c r="O36" s="15">
        <f>Sheet3!O36-Sheet2!O35</f>
        <v>1123238</v>
      </c>
      <c r="P36" s="15">
        <f>Sheet3!P36-Sheet2!P35</f>
        <v>1174529</v>
      </c>
      <c r="Q36" s="15">
        <f>Sheet3!Q36-Sheet2!Q35</f>
        <v>1189346</v>
      </c>
      <c r="R36" s="15">
        <f>Sheet3!R36-Sheet2!R35</f>
        <v>1218525</v>
      </c>
      <c r="S36" s="15">
        <f>Sheet3!S36-Sheet2!S35</f>
        <v>1254692</v>
      </c>
      <c r="T36" s="15">
        <f>Sheet3!T36-Sheet2!T35</f>
        <v>1291632</v>
      </c>
      <c r="U36" s="12">
        <f>Sheet3!U36-Sheet2!U35</f>
        <v>1364008</v>
      </c>
      <c r="V36" s="12">
        <f>Sheet3!V36-Sheet2!V35</f>
        <v>1443819</v>
      </c>
      <c r="W36" s="12">
        <f>Sheet3!W36-Sheet2!W35</f>
        <v>1549627</v>
      </c>
    </row>
    <row r="37" spans="1:23" x14ac:dyDescent="0.35">
      <c r="A37" s="19" t="s">
        <v>37</v>
      </c>
      <c r="B37" s="16">
        <f>Sheet3!B37-Sheet2!B36</f>
        <v>2643.5221000000001</v>
      </c>
      <c r="C37" s="16">
        <f>Sheet3!C37-Sheet2!C36</f>
        <v>6548.9218000000001</v>
      </c>
      <c r="D37" s="16">
        <f>Sheet3!D37-Sheet2!D36</f>
        <v>15349.6132</v>
      </c>
      <c r="E37" s="16">
        <f>Sheet3!E37-Sheet2!E36</f>
        <v>29287.9843</v>
      </c>
      <c r="F37" s="16">
        <f>Sheet3!F37-Sheet2!F36</f>
        <v>55488.630552995295</v>
      </c>
      <c r="G37" s="16">
        <f>Sheet3!G37-Sheet2!G36</f>
        <v>71370.212999999989</v>
      </c>
      <c r="H37" s="16">
        <f>Sheet3!H37-Sheet2!H36</f>
        <v>95965.153999999995</v>
      </c>
      <c r="I37" s="16">
        <f>Sheet3!I37-Sheet2!I36</f>
        <v>122561.40199999999</v>
      </c>
      <c r="J37" s="16">
        <f>Sheet3!J37-Sheet2!J36</f>
        <v>127556.609</v>
      </c>
      <c r="K37" s="16">
        <f>Sheet3!K37-Sheet2!K36</f>
        <v>134060.17600000001</v>
      </c>
      <c r="L37" s="16">
        <f>Sheet3!L37-Sheet2!L36</f>
        <v>139669.03599999999</v>
      </c>
      <c r="M37" s="16">
        <f>Sheet3!M37-Sheet2!M36</f>
        <v>139141.45200000002</v>
      </c>
      <c r="N37" s="16">
        <f>Sheet3!N37-Sheet2!N36</f>
        <v>142071.93700000001</v>
      </c>
      <c r="O37" s="16">
        <f>Sheet3!O37-Sheet2!O36</f>
        <v>136679.55899999998</v>
      </c>
      <c r="P37" s="16">
        <f>Sheet3!P37-Sheet2!P36</f>
        <v>128707.71699999999</v>
      </c>
      <c r="Q37" s="16">
        <f>Sheet3!Q37-Sheet2!Q36</f>
        <v>129962.99400000001</v>
      </c>
      <c r="R37" s="16">
        <f>Sheet3!R37-Sheet2!R36</f>
        <v>131607.17799999999</v>
      </c>
      <c r="S37" s="16">
        <f>Sheet3!S37-Sheet2!S36</f>
        <v>134522.508</v>
      </c>
      <c r="T37" s="16">
        <f>Sheet3!T37-Sheet2!T36</f>
        <v>139056.826</v>
      </c>
      <c r="U37" s="12">
        <f>Sheet3!U37-Sheet2!U36</f>
        <v>143404.59299999999</v>
      </c>
      <c r="V37" s="12">
        <f>Sheet3!V37-Sheet2!V36</f>
        <v>148840.285</v>
      </c>
      <c r="W37" s="12">
        <f>Sheet3!W37-Sheet2!W36</f>
        <v>153783.29699999999</v>
      </c>
    </row>
    <row r="38" spans="1:23" x14ac:dyDescent="0.35">
      <c r="A38" s="18" t="s">
        <v>38</v>
      </c>
      <c r="B38" s="15"/>
      <c r="C38" s="15"/>
      <c r="D38" s="15"/>
      <c r="E38" s="15"/>
      <c r="F38" s="15"/>
      <c r="G38" s="15">
        <f>Sheet3!G38-Sheet2!G37</f>
        <v>14767.935000000001</v>
      </c>
      <c r="H38" s="15">
        <f>Sheet3!H38-Sheet2!H37</f>
        <v>21524.381999999998</v>
      </c>
      <c r="I38" s="15">
        <f>Sheet3!I38-Sheet2!I37</f>
        <v>33868.886999999995</v>
      </c>
      <c r="J38" s="15">
        <f>Sheet3!J38-Sheet2!J37</f>
        <v>38176.22</v>
      </c>
      <c r="K38" s="15">
        <f>Sheet3!K38-Sheet2!K37</f>
        <v>41652.875999999997</v>
      </c>
      <c r="L38" s="15">
        <f>Sheet3!L38-Sheet2!L37</f>
        <v>46180.039000000004</v>
      </c>
      <c r="M38" s="15">
        <f>Sheet3!M38-Sheet2!M37</f>
        <v>47227.254000000001</v>
      </c>
      <c r="N38" s="15">
        <f>Sheet3!N38-Sheet2!N37</f>
        <v>48149.131999999998</v>
      </c>
      <c r="O38" s="15">
        <f>Sheet3!O38-Sheet2!O37</f>
        <v>48928.709000000003</v>
      </c>
      <c r="P38" s="15">
        <f>Sheet3!P38-Sheet2!P37</f>
        <v>50000.784</v>
      </c>
      <c r="Q38" s="15">
        <f>Sheet3!Q38-Sheet2!Q37</f>
        <v>50027.85</v>
      </c>
      <c r="R38" s="15">
        <f>Sheet3!R38-Sheet2!R37</f>
        <v>50991.118000000002</v>
      </c>
      <c r="S38" s="15">
        <f>Sheet3!S38-Sheet2!S37</f>
        <v>52546.521999999997</v>
      </c>
      <c r="T38" s="15">
        <f>Sheet3!T38-Sheet2!T37</f>
        <v>54558.387999999999</v>
      </c>
      <c r="U38" s="12">
        <f>Sheet3!U38-Sheet2!U37</f>
        <v>57475.962</v>
      </c>
      <c r="V38" s="12">
        <f>Sheet3!V38-Sheet2!V37</f>
        <v>60843.917999999998</v>
      </c>
      <c r="W38" s="12">
        <f>Sheet3!W38-Sheet2!W37</f>
        <v>64846.950000000004</v>
      </c>
    </row>
    <row r="39" spans="1:23" x14ac:dyDescent="0.35">
      <c r="A39" s="17" t="s">
        <v>55</v>
      </c>
      <c r="B39" s="16"/>
      <c r="C39" s="16"/>
      <c r="D39" s="16"/>
      <c r="E39" s="16"/>
      <c r="F39" s="16">
        <f>Sheet3!F39-Sheet2!F38</f>
        <v>3262.5</v>
      </c>
      <c r="G39" s="16">
        <f>Sheet3!G39-Sheet2!G38</f>
        <v>9282.3513999999996</v>
      </c>
      <c r="H39" s="16">
        <f>Sheet3!H39-Sheet2!H38</f>
        <v>12594.322224338799</v>
      </c>
      <c r="I39" s="16">
        <f>Sheet3!I39-Sheet2!I38</f>
        <v>18651.298568611197</v>
      </c>
      <c r="J39" s="16">
        <f>Sheet3!J39-Sheet2!J38</f>
        <v>19408.026012489699</v>
      </c>
      <c r="K39" s="16">
        <f>Sheet3!K39-Sheet2!K38</f>
        <v>21136.0768464592</v>
      </c>
      <c r="L39" s="16">
        <f>Sheet3!L39-Sheet2!L38</f>
        <v>23115.161686463198</v>
      </c>
      <c r="M39" s="16">
        <f>Sheet3!M39-Sheet2!M38</f>
        <v>24171.506219576102</v>
      </c>
      <c r="N39" s="16">
        <f>Sheet3!N39-Sheet2!N38</f>
        <v>24742.412747226797</v>
      </c>
      <c r="O39" s="16">
        <f>Sheet3!O39-Sheet2!O38</f>
        <v>25210.1183426895</v>
      </c>
      <c r="P39" s="16">
        <f>Sheet3!P39-Sheet2!P38</f>
        <v>25331.19</v>
      </c>
      <c r="Q39" s="16">
        <f>Sheet3!Q39-Sheet2!Q38</f>
        <v>24561.175000000003</v>
      </c>
      <c r="R39" s="16">
        <f>Sheet3!R39-Sheet2!R38</f>
        <v>24642.906000000003</v>
      </c>
      <c r="S39" s="16">
        <f>Sheet3!S39-Sheet2!S38</f>
        <v>25075.796000000002</v>
      </c>
      <c r="T39" s="16">
        <f>Sheet3!T39-Sheet2!T38</f>
        <v>26217.898999999998</v>
      </c>
      <c r="U39" s="12">
        <f>Sheet3!U39-Sheet2!U38</f>
        <v>27043.34</v>
      </c>
      <c r="V39" s="12">
        <f>Sheet3!V39-Sheet2!V38</f>
        <v>28488.114000000001</v>
      </c>
      <c r="W39" s="12">
        <f>Sheet3!W39-Sheet2!W38</f>
        <v>30381.73</v>
      </c>
    </row>
    <row r="40" spans="1:23" x14ac:dyDescent="0.35">
      <c r="A40" s="18" t="s">
        <v>39</v>
      </c>
      <c r="B40" s="15">
        <f>Sheet3!B40-Sheet2!B39</f>
        <v>36636.318399999996</v>
      </c>
      <c r="C40" s="15">
        <f>Sheet3!C40-Sheet2!C39</f>
        <v>78949.640199999994</v>
      </c>
      <c r="D40" s="15">
        <f>Sheet3!D40-Sheet2!D39</f>
        <v>129936.7579</v>
      </c>
      <c r="E40" s="15">
        <f>Sheet3!E40-Sheet2!E39</f>
        <v>189112.83530000001</v>
      </c>
      <c r="F40" s="15">
        <f>Sheet3!F40-Sheet2!F39</f>
        <v>288243.31920841202</v>
      </c>
      <c r="G40" s="15">
        <f>Sheet3!G40-Sheet2!G39</f>
        <v>355456.93850218499</v>
      </c>
      <c r="H40" s="15">
        <f>Sheet3!H40-Sheet2!H39</f>
        <v>456032.10405139718</v>
      </c>
      <c r="I40" s="15">
        <f>Sheet3!I40-Sheet2!I39</f>
        <v>639926.42338189797</v>
      </c>
      <c r="J40" s="15">
        <f>Sheet3!J40-Sheet2!J39</f>
        <v>689913.53748230718</v>
      </c>
      <c r="K40" s="15">
        <f>Sheet3!K40-Sheet2!K39</f>
        <v>744055.75430580543</v>
      </c>
      <c r="L40" s="15">
        <f>Sheet3!L40-Sheet2!L39</f>
        <v>789140.15810693719</v>
      </c>
      <c r="M40" s="15">
        <f>Sheet3!M40-Sheet2!M39</f>
        <v>786865.72548918496</v>
      </c>
      <c r="N40" s="15">
        <f>Sheet3!N40-Sheet2!N39</f>
        <v>784468.84443147795</v>
      </c>
      <c r="O40" s="15">
        <f>Sheet3!O40-Sheet2!O39</f>
        <v>784204.8924254803</v>
      </c>
      <c r="P40" s="15">
        <f>Sheet3!P40-Sheet2!P39</f>
        <v>764694</v>
      </c>
      <c r="Q40" s="15">
        <f>Sheet3!Q40-Sheet2!Q39</f>
        <v>744286</v>
      </c>
      <c r="R40" s="15">
        <f>Sheet3!R40-Sheet2!R39</f>
        <v>751298</v>
      </c>
      <c r="S40" s="15">
        <f>Sheet3!S40-Sheet2!S39</f>
        <v>770831</v>
      </c>
      <c r="T40" s="15">
        <f>Sheet3!T40-Sheet2!T39</f>
        <v>788791</v>
      </c>
      <c r="U40" s="12">
        <f>Sheet3!U40-Sheet2!U39</f>
        <v>818835</v>
      </c>
      <c r="V40" s="12">
        <f>Sheet3!V40-Sheet2!V39</f>
        <v>845735</v>
      </c>
      <c r="W40" s="12">
        <f>Sheet3!W40-Sheet2!W39</f>
        <v>867776</v>
      </c>
    </row>
    <row r="41" spans="1:23" x14ac:dyDescent="0.35">
      <c r="A41" s="17" t="s">
        <v>40</v>
      </c>
      <c r="B41" s="16">
        <f>Sheet3!B41-Sheet2!B40</f>
        <v>260146.79989999998</v>
      </c>
      <c r="C41" s="16">
        <f>Sheet3!C41-Sheet2!C40</f>
        <v>412158.83</v>
      </c>
      <c r="D41" s="16">
        <f>Sheet3!D41-Sheet2!D40</f>
        <v>596527.91570000001</v>
      </c>
      <c r="E41" s="16">
        <f>Sheet3!E41-Sheet2!E40</f>
        <v>826802.54</v>
      </c>
      <c r="F41" s="16">
        <f>Sheet3!F41-Sheet2!F40</f>
        <v>1130240.9304</v>
      </c>
      <c r="G41" s="16">
        <f>Sheet3!G41-Sheet2!G40</f>
        <v>1260423</v>
      </c>
      <c r="H41" s="16">
        <f>Sheet3!H41-Sheet2!H40</f>
        <v>1501552.9687929801</v>
      </c>
      <c r="I41" s="16">
        <f>Sheet3!I41-Sheet2!I40</f>
        <v>1810821.4767237999</v>
      </c>
      <c r="J41" s="16">
        <f>Sheet3!J41-Sheet2!J40</f>
        <v>1886413.69486882</v>
      </c>
      <c r="K41" s="16">
        <f>Sheet3!K41-Sheet2!K40</f>
        <v>1973086.18233318</v>
      </c>
      <c r="L41" s="16">
        <f>Sheet3!L41-Sheet2!L40</f>
        <v>2047164.3418556801</v>
      </c>
      <c r="M41" s="16">
        <f>Sheet3!M41-Sheet2!M40</f>
        <v>2111502.9099494498</v>
      </c>
      <c r="N41" s="16">
        <f>Sheet3!N41-Sheet2!N40</f>
        <v>2198409.1486860598</v>
      </c>
      <c r="O41" s="16">
        <f>Sheet3!O41-Sheet2!O40</f>
        <v>2282943.5643537901</v>
      </c>
      <c r="P41" s="16">
        <f>Sheet3!P41-Sheet2!P40</f>
        <v>2389516.0839999998</v>
      </c>
      <c r="Q41" s="16">
        <f>Sheet3!Q41-Sheet2!Q40</f>
        <v>2461860.767</v>
      </c>
      <c r="R41" s="16">
        <f>Sheet3!R41-Sheet2!R40</f>
        <v>2557145.02</v>
      </c>
      <c r="S41" s="16">
        <f>Sheet3!S41-Sheet2!S40</f>
        <v>2678550.6150000002</v>
      </c>
      <c r="T41" s="16">
        <f>Sheet3!T41-Sheet2!T40</f>
        <v>2783649.5920000002</v>
      </c>
      <c r="U41" s="12">
        <f>Sheet3!U41-Sheet2!U40</f>
        <v>2893017.31</v>
      </c>
      <c r="V41" s="12">
        <f>Sheet3!V41-Sheet2!V40</f>
        <v>3018960.8229999999</v>
      </c>
      <c r="W41" s="12">
        <f>Sheet3!W41-Sheet2!W40</f>
        <v>3109842.5240000002</v>
      </c>
    </row>
    <row r="42" spans="1:23" x14ac:dyDescent="0.35">
      <c r="A42" s="18" t="s">
        <v>41</v>
      </c>
      <c r="B42" s="15">
        <f>Sheet3!B42-Sheet2!B41</f>
        <v>115444.27159999999</v>
      </c>
      <c r="C42" s="15">
        <f>Sheet3!C42-Sheet2!C41</f>
        <v>139194.7041</v>
      </c>
      <c r="D42" s="15">
        <f>Sheet3!D42-Sheet2!D41</f>
        <v>174386.1458</v>
      </c>
      <c r="E42" s="15">
        <f>Sheet3!E42-Sheet2!E41</f>
        <v>207702.52059999999</v>
      </c>
      <c r="F42" s="15">
        <f>Sheet3!F42-Sheet2!F41</f>
        <v>259274.91783200999</v>
      </c>
      <c r="G42" s="15">
        <f>Sheet3!G42-Sheet2!G41</f>
        <v>276533.50708637002</v>
      </c>
      <c r="H42" s="15">
        <f>Sheet3!H42-Sheet2!H41</f>
        <v>301158.36979153001</v>
      </c>
      <c r="I42" s="15">
        <f>Sheet3!I42-Sheet2!I41</f>
        <v>331667.24429681996</v>
      </c>
      <c r="J42" s="15">
        <f>Sheet3!J42-Sheet2!J41</f>
        <v>339392.82243742002</v>
      </c>
      <c r="K42" s="15">
        <f>Sheet3!K42-Sheet2!K41</f>
        <v>351708.35730900598</v>
      </c>
      <c r="L42" s="15">
        <f>Sheet3!L42-Sheet2!L41</f>
        <v>364671.75499860803</v>
      </c>
      <c r="M42" s="15">
        <f>Sheet3!M42-Sheet2!M41</f>
        <v>370606.07810057601</v>
      </c>
      <c r="N42" s="15">
        <f>Sheet3!N42-Sheet2!N41</f>
        <v>377927.08089030301</v>
      </c>
      <c r="O42" s="15">
        <f>Sheet3!O42-Sheet2!O41</f>
        <v>381203.151177252</v>
      </c>
      <c r="P42" s="15">
        <f>Sheet3!P42-Sheet2!P41</f>
        <v>390942.28399999999</v>
      </c>
      <c r="Q42" s="15">
        <f>Sheet3!Q42-Sheet2!Q41</f>
        <v>399068.93199999997</v>
      </c>
      <c r="R42" s="15">
        <f>Sheet3!R42-Sheet2!R41</f>
        <v>403257.58799999999</v>
      </c>
      <c r="S42" s="15">
        <f>Sheet3!S42-Sheet2!S41</f>
        <v>407708.67300000001</v>
      </c>
      <c r="T42" s="15">
        <f>Sheet3!T42-Sheet2!T41</f>
        <v>413790.64400000003</v>
      </c>
      <c r="U42" s="12">
        <f>Sheet3!U42-Sheet2!U41</f>
        <v>421008.99200000003</v>
      </c>
      <c r="V42" s="12">
        <f>Sheet3!V42-Sheet2!V41</f>
        <v>429939.07699999999</v>
      </c>
      <c r="W42" s="12">
        <f>Sheet3!W42-Sheet2!W41</f>
        <v>435771.50799999997</v>
      </c>
    </row>
    <row r="43" spans="1:23" x14ac:dyDescent="0.35">
      <c r="A43" s="17" t="s">
        <v>42</v>
      </c>
      <c r="B43" s="16"/>
      <c r="C43" s="16"/>
      <c r="D43" s="16"/>
      <c r="E43" s="16">
        <f>Sheet3!E43-Sheet2!E42</f>
        <v>110.7667</v>
      </c>
      <c r="F43" s="16">
        <f>Sheet3!F43-Sheet2!F42</f>
        <v>1092.2371000000001</v>
      </c>
      <c r="G43" s="16">
        <f>Sheet3!G43-Sheet2!G42</f>
        <v>13849.937099999999</v>
      </c>
      <c r="H43" s="16">
        <f>Sheet3!H43-Sheet2!H42</f>
        <v>125608.49808374052</v>
      </c>
      <c r="I43" s="16">
        <f>Sheet3!I43-Sheet2!I42</f>
        <v>480137.04393559799</v>
      </c>
      <c r="J43" s="16">
        <f>Sheet3!J43-Sheet2!J42</f>
        <v>552833.4439999999</v>
      </c>
      <c r="K43" s="16">
        <f>Sheet3!K43-Sheet2!K42</f>
        <v>627057.16800000006</v>
      </c>
      <c r="L43" s="16">
        <f>Sheet3!L43-Sheet2!L42</f>
        <v>702472.68500000006</v>
      </c>
      <c r="M43" s="16">
        <f>Sheet3!M43-Sheet2!M42</f>
        <v>730051.56200000003</v>
      </c>
      <c r="N43" s="16">
        <f>Sheet3!N43-Sheet2!N42</f>
        <v>842612.13599999994</v>
      </c>
      <c r="O43" s="16">
        <f>Sheet3!O43-Sheet2!O42</f>
        <v>993284.87200000009</v>
      </c>
      <c r="P43" s="16">
        <f>Sheet3!P43-Sheet2!P42</f>
        <v>1120924.3959999999</v>
      </c>
      <c r="Q43" s="16">
        <f>Sheet3!Q43-Sheet2!Q42</f>
        <v>1272715.9849999999</v>
      </c>
      <c r="R43" s="16">
        <f>Sheet3!R43-Sheet2!R42</f>
        <v>1426059.7919999999</v>
      </c>
      <c r="S43" s="16">
        <f>Sheet3!S43-Sheet2!S42</f>
        <v>1614554.152</v>
      </c>
      <c r="T43" s="16">
        <f>Sheet3!T43-Sheet2!T42</f>
        <v>1816550.0070000002</v>
      </c>
      <c r="U43" s="12">
        <f>Sheet3!U43-Sheet2!U42</f>
        <v>2131583.2260000003</v>
      </c>
      <c r="V43" s="12">
        <f>Sheet3!V43-Sheet2!V42</f>
        <v>2484341.6830000002</v>
      </c>
      <c r="W43" s="12">
        <f>Sheet3!W43-Sheet2!W42</f>
        <v>2947531.8459999999</v>
      </c>
    </row>
    <row r="44" spans="1:23" x14ac:dyDescent="0.35">
      <c r="A44" s="18" t="s">
        <v>43</v>
      </c>
      <c r="B44" s="15">
        <f>Sheet3!B44-Sheet2!B43</f>
        <v>110165.4477</v>
      </c>
      <c r="C44" s="15">
        <f>Sheet3!C44-Sheet2!C43</f>
        <v>194191.3609</v>
      </c>
      <c r="D44" s="15">
        <f>Sheet3!D44-Sheet2!D43</f>
        <v>277043.65010000003</v>
      </c>
      <c r="E44" s="15">
        <f>Sheet3!E44-Sheet2!E43</f>
        <v>402305.63380000001</v>
      </c>
      <c r="F44" s="15">
        <f>Sheet3!F44-Sheet2!F43</f>
        <v>550685.29220000003</v>
      </c>
      <c r="G44" s="15">
        <f>Sheet3!G44-Sheet2!G43</f>
        <v>680073</v>
      </c>
      <c r="H44" s="15">
        <f>Sheet3!H44-Sheet2!H43</f>
        <v>843100</v>
      </c>
      <c r="I44" s="15">
        <f>Sheet3!I44-Sheet2!I43</f>
        <v>1098239</v>
      </c>
      <c r="J44" s="15">
        <f>Sheet3!J44-Sheet2!J43</f>
        <v>1151410</v>
      </c>
      <c r="K44" s="15">
        <f>Sheet3!K44-Sheet2!K43</f>
        <v>1201898</v>
      </c>
      <c r="L44" s="15">
        <f>Sheet3!L44-Sheet2!L43</f>
        <v>1255702</v>
      </c>
      <c r="M44" s="15">
        <f>Sheet3!M44-Sheet2!M43</f>
        <v>1261392</v>
      </c>
      <c r="N44" s="15">
        <f>Sheet3!N44-Sheet2!N43</f>
        <v>1275886</v>
      </c>
      <c r="O44" s="15">
        <f>Sheet3!O44-Sheet2!O43</f>
        <v>1293266</v>
      </c>
      <c r="P44" s="15">
        <f>Sheet3!P44-Sheet2!P43</f>
        <v>1343977</v>
      </c>
      <c r="Q44" s="15">
        <f>Sheet3!Q44-Sheet2!Q43</f>
        <v>1391399</v>
      </c>
      <c r="R44" s="15">
        <f>Sheet3!R44-Sheet2!R43</f>
        <v>1440534</v>
      </c>
      <c r="S44" s="15">
        <f>Sheet3!S44-Sheet2!S43</f>
        <v>1475032</v>
      </c>
      <c r="T44" s="15">
        <f>Sheet3!T44-Sheet2!T43</f>
        <v>1537407</v>
      </c>
      <c r="U44" s="12">
        <f>Sheet3!U44-Sheet2!U43</f>
        <v>1579279</v>
      </c>
      <c r="V44" s="12">
        <f>Sheet3!V44-Sheet2!V43</f>
        <v>1635034</v>
      </c>
      <c r="W44" s="12">
        <f>Sheet3!W44-Sheet2!W43</f>
        <v>1688324</v>
      </c>
    </row>
  </sheetData>
  <mergeCells count="1">
    <mergeCell ref="B6:K6"/>
  </mergeCells>
  <hyperlinks>
    <hyperlink ref="A1" r:id="rId1" display="https://doi.org/10.1787/ctt-2018-en" xr:uid="{00000000-0004-0000-0300-000000000000}"/>
    <hyperlink ref="A4" r:id="rId2" xr:uid="{00000000-0004-0000-0300-000001000000}"/>
  </hyperlinks>
  <pageMargins left="0.70866141732283472" right="0.70866141732283472" top="0.74803149606299213" bottom="0.74803149606299213" header="0.31496062992125984" footer="0.31496062992125984"/>
  <pageSetup paperSize="9" scale="53" orientation="landscap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46"/>
  <sheetViews>
    <sheetView topLeftCell="C21" workbookViewId="0">
      <selection activeCell="V9" sqref="V9"/>
    </sheetView>
  </sheetViews>
  <sheetFormatPr defaultRowHeight="12.75" x14ac:dyDescent="0.35"/>
  <cols>
    <col min="1" max="1" width="15.86328125" customWidth="1"/>
    <col min="2" max="23" width="9.06640625" customWidth="1"/>
  </cols>
  <sheetData>
    <row r="1" spans="1:23" s="71" customFormat="1" x14ac:dyDescent="0.35">
      <c r="A1" s="72" t="s">
        <v>71</v>
      </c>
    </row>
    <row r="2" spans="1:23" s="71" customFormat="1" x14ac:dyDescent="0.35">
      <c r="A2" s="71" t="s">
        <v>72</v>
      </c>
      <c r="B2" s="71" t="s">
        <v>73</v>
      </c>
    </row>
    <row r="3" spans="1:23" s="71" customFormat="1" x14ac:dyDescent="0.35">
      <c r="A3" s="71" t="s">
        <v>74</v>
      </c>
    </row>
    <row r="4" spans="1:23" s="71" customFormat="1" x14ac:dyDescent="0.35">
      <c r="A4" s="72" t="s">
        <v>75</v>
      </c>
    </row>
    <row r="5" spans="1:23" s="71" customFormat="1" x14ac:dyDescent="0.35"/>
    <row r="6" spans="1:23" ht="15.75" customHeight="1" x14ac:dyDescent="0.35">
      <c r="A6" s="104" t="s">
        <v>51</v>
      </c>
      <c r="B6" s="104"/>
      <c r="C6" s="104"/>
      <c r="D6" s="104"/>
      <c r="E6" s="104"/>
      <c r="F6" s="104"/>
      <c r="G6" s="104"/>
      <c r="H6" s="104"/>
      <c r="I6" s="104"/>
      <c r="J6" s="104"/>
      <c r="K6" s="104"/>
      <c r="L6" s="104"/>
      <c r="M6" s="104"/>
      <c r="N6" s="104"/>
      <c r="O6" s="104"/>
      <c r="P6" s="104"/>
      <c r="Q6" s="104"/>
      <c r="R6" s="104"/>
      <c r="S6" s="104"/>
      <c r="T6" s="104"/>
    </row>
    <row r="7" spans="1:23" ht="12.75" customHeight="1" x14ac:dyDescent="0.35">
      <c r="A7" s="104"/>
      <c r="B7" s="104"/>
      <c r="C7" s="104"/>
      <c r="D7" s="104"/>
      <c r="E7" s="104"/>
      <c r="F7" s="104"/>
      <c r="G7" s="104"/>
      <c r="H7" s="104"/>
      <c r="I7" s="104"/>
      <c r="J7" s="104"/>
      <c r="K7" s="104"/>
      <c r="L7" s="104"/>
      <c r="M7" s="104"/>
      <c r="N7" s="104"/>
      <c r="O7" s="104"/>
      <c r="P7" s="104"/>
      <c r="Q7" s="104"/>
      <c r="R7" s="104"/>
      <c r="S7" s="104"/>
      <c r="T7" s="104"/>
    </row>
    <row r="8" spans="1:23" ht="13.15" x14ac:dyDescent="0.4">
      <c r="A8" s="22" t="s">
        <v>12</v>
      </c>
      <c r="B8" s="23">
        <v>1976</v>
      </c>
      <c r="C8" s="23">
        <v>1980</v>
      </c>
      <c r="D8" s="23">
        <v>1984</v>
      </c>
      <c r="E8" s="23">
        <v>1988</v>
      </c>
      <c r="F8" s="23">
        <v>1992</v>
      </c>
      <c r="G8" s="24">
        <v>1996</v>
      </c>
      <c r="H8" s="24">
        <v>2000</v>
      </c>
      <c r="I8" s="24">
        <v>2005</v>
      </c>
      <c r="J8" s="24">
        <v>2006</v>
      </c>
      <c r="K8" s="24">
        <v>2007</v>
      </c>
      <c r="L8" s="30">
        <v>2008</v>
      </c>
      <c r="M8" s="35">
        <v>2009</v>
      </c>
      <c r="N8" s="35">
        <v>2010</v>
      </c>
      <c r="O8" s="35">
        <v>2011</v>
      </c>
      <c r="P8" s="35">
        <v>2012</v>
      </c>
      <c r="Q8" s="35">
        <v>2013</v>
      </c>
      <c r="R8" s="35">
        <v>2014</v>
      </c>
      <c r="S8" s="35">
        <v>2015</v>
      </c>
      <c r="T8" s="35">
        <v>2016</v>
      </c>
      <c r="U8" s="76">
        <v>2017</v>
      </c>
      <c r="V8" s="76">
        <v>2018</v>
      </c>
      <c r="W8" s="76">
        <v>2019</v>
      </c>
    </row>
    <row r="9" spans="1:23" ht="13.15" x14ac:dyDescent="0.4">
      <c r="A9" s="21" t="s">
        <v>14</v>
      </c>
      <c r="B9" s="36" t="s">
        <v>47</v>
      </c>
      <c r="C9" s="36" t="s">
        <v>47</v>
      </c>
      <c r="D9" s="36" t="s">
        <v>47</v>
      </c>
      <c r="E9" s="36" t="s">
        <v>47</v>
      </c>
      <c r="F9" s="36" t="s">
        <v>47</v>
      </c>
      <c r="G9" s="36" t="s">
        <v>47</v>
      </c>
      <c r="H9" s="36" t="s">
        <v>47</v>
      </c>
      <c r="I9" s="36">
        <v>10</v>
      </c>
      <c r="J9" s="36">
        <v>10</v>
      </c>
      <c r="K9" s="36">
        <v>10</v>
      </c>
      <c r="L9" s="36">
        <v>10</v>
      </c>
      <c r="M9" s="36">
        <v>10</v>
      </c>
      <c r="N9" s="36">
        <v>10</v>
      </c>
      <c r="O9" s="36">
        <v>10</v>
      </c>
      <c r="P9" s="36">
        <v>10</v>
      </c>
      <c r="Q9" s="36">
        <v>10</v>
      </c>
      <c r="R9" s="36">
        <v>10</v>
      </c>
      <c r="S9" s="36">
        <v>10</v>
      </c>
      <c r="T9" s="36">
        <v>10</v>
      </c>
      <c r="U9" s="77">
        <v>10</v>
      </c>
      <c r="V9" s="77">
        <v>10</v>
      </c>
      <c r="W9">
        <v>10</v>
      </c>
    </row>
    <row r="10" spans="1:23" ht="13.15" x14ac:dyDescent="0.4">
      <c r="A10" s="22" t="s">
        <v>15</v>
      </c>
      <c r="B10" s="37">
        <v>18</v>
      </c>
      <c r="C10" s="37">
        <v>18</v>
      </c>
      <c r="D10" s="37">
        <v>20</v>
      </c>
      <c r="E10" s="37">
        <v>20</v>
      </c>
      <c r="F10" s="37">
        <v>20</v>
      </c>
      <c r="G10" s="37">
        <v>20</v>
      </c>
      <c r="H10" s="37">
        <v>20</v>
      </c>
      <c r="I10" s="37">
        <v>20</v>
      </c>
      <c r="J10" s="37">
        <v>20</v>
      </c>
      <c r="K10" s="37">
        <v>20</v>
      </c>
      <c r="L10" s="37">
        <v>20</v>
      </c>
      <c r="M10" s="37">
        <v>20</v>
      </c>
      <c r="N10" s="37">
        <v>20</v>
      </c>
      <c r="O10" s="37">
        <v>20</v>
      </c>
      <c r="P10" s="37">
        <v>20</v>
      </c>
      <c r="Q10" s="37">
        <v>20</v>
      </c>
      <c r="R10" s="37">
        <v>20</v>
      </c>
      <c r="S10" s="37">
        <v>20</v>
      </c>
      <c r="T10" s="37">
        <v>20</v>
      </c>
      <c r="U10" s="78">
        <v>20</v>
      </c>
      <c r="V10" s="78">
        <v>20</v>
      </c>
      <c r="W10">
        <v>20</v>
      </c>
    </row>
    <row r="11" spans="1:23" ht="13.15" x14ac:dyDescent="0.4">
      <c r="A11" s="21" t="s">
        <v>16</v>
      </c>
      <c r="B11" s="36">
        <v>18</v>
      </c>
      <c r="C11" s="36">
        <v>16</v>
      </c>
      <c r="D11" s="36">
        <v>19</v>
      </c>
      <c r="E11" s="36">
        <v>19</v>
      </c>
      <c r="F11" s="36">
        <v>19</v>
      </c>
      <c r="G11" s="36">
        <v>21</v>
      </c>
      <c r="H11" s="36">
        <v>21</v>
      </c>
      <c r="I11" s="36">
        <v>21</v>
      </c>
      <c r="J11" s="36">
        <v>21</v>
      </c>
      <c r="K11" s="36">
        <v>21</v>
      </c>
      <c r="L11" s="36">
        <v>21</v>
      </c>
      <c r="M11" s="36">
        <v>21</v>
      </c>
      <c r="N11" s="36">
        <v>21</v>
      </c>
      <c r="O11" s="36">
        <v>21</v>
      </c>
      <c r="P11" s="36">
        <v>21</v>
      </c>
      <c r="Q11" s="36">
        <v>21</v>
      </c>
      <c r="R11" s="36">
        <v>21</v>
      </c>
      <c r="S11" s="36">
        <v>21</v>
      </c>
      <c r="T11" s="36">
        <v>21</v>
      </c>
      <c r="U11" s="77">
        <v>21</v>
      </c>
      <c r="V11" s="77">
        <v>21</v>
      </c>
      <c r="W11">
        <v>21</v>
      </c>
    </row>
    <row r="12" spans="1:23" ht="13.15" x14ac:dyDescent="0.4">
      <c r="A12" s="22" t="s">
        <v>17</v>
      </c>
      <c r="B12" s="38" t="s">
        <v>47</v>
      </c>
      <c r="C12" s="38" t="s">
        <v>47</v>
      </c>
      <c r="D12" s="38" t="s">
        <v>47</v>
      </c>
      <c r="E12" s="38" t="s">
        <v>47</v>
      </c>
      <c r="F12" s="38">
        <v>7</v>
      </c>
      <c r="G12" s="38">
        <v>7</v>
      </c>
      <c r="H12" s="38">
        <v>7</v>
      </c>
      <c r="I12" s="38">
        <v>7</v>
      </c>
      <c r="J12" s="38">
        <v>7</v>
      </c>
      <c r="K12" s="38">
        <v>6</v>
      </c>
      <c r="L12" s="38">
        <v>5</v>
      </c>
      <c r="M12" s="38">
        <v>5</v>
      </c>
      <c r="N12" s="38">
        <v>5</v>
      </c>
      <c r="O12" s="38">
        <v>5</v>
      </c>
      <c r="P12" s="38">
        <v>5</v>
      </c>
      <c r="Q12" s="38">
        <v>5</v>
      </c>
      <c r="R12" s="38">
        <v>5</v>
      </c>
      <c r="S12" s="38">
        <v>5</v>
      </c>
      <c r="T12" s="38">
        <v>5</v>
      </c>
      <c r="U12" s="79">
        <v>5</v>
      </c>
      <c r="V12" s="79">
        <v>5</v>
      </c>
      <c r="W12">
        <v>5</v>
      </c>
    </row>
    <row r="13" spans="1:23" ht="13.15" x14ac:dyDescent="0.4">
      <c r="A13" s="21" t="s">
        <v>53</v>
      </c>
      <c r="B13" s="36">
        <v>20</v>
      </c>
      <c r="C13" s="36">
        <v>20</v>
      </c>
      <c r="D13" s="36">
        <v>20</v>
      </c>
      <c r="E13" s="36">
        <v>16</v>
      </c>
      <c r="F13" s="36">
        <v>18</v>
      </c>
      <c r="G13" s="36">
        <v>18</v>
      </c>
      <c r="H13" s="36">
        <v>18</v>
      </c>
      <c r="I13" s="36">
        <v>19</v>
      </c>
      <c r="J13" s="36">
        <v>19</v>
      </c>
      <c r="K13" s="36">
        <v>19</v>
      </c>
      <c r="L13" s="36">
        <v>19</v>
      </c>
      <c r="M13" s="36">
        <v>19</v>
      </c>
      <c r="N13" s="36">
        <v>19</v>
      </c>
      <c r="O13" s="36">
        <v>19</v>
      </c>
      <c r="P13" s="36">
        <v>19</v>
      </c>
      <c r="Q13" s="36">
        <v>19</v>
      </c>
      <c r="R13" s="36">
        <v>19</v>
      </c>
      <c r="S13" s="36">
        <v>19</v>
      </c>
      <c r="T13" s="36">
        <v>19</v>
      </c>
      <c r="U13" s="77">
        <v>19</v>
      </c>
      <c r="V13" s="77">
        <v>19</v>
      </c>
      <c r="W13">
        <v>19</v>
      </c>
    </row>
    <row r="14" spans="1:23" ht="13.15" x14ac:dyDescent="0.4">
      <c r="A14" s="21" t="s">
        <v>76</v>
      </c>
      <c r="B14" s="36"/>
      <c r="C14" s="36"/>
      <c r="D14" s="36"/>
      <c r="E14" s="36"/>
      <c r="F14" s="36"/>
      <c r="G14" s="36"/>
      <c r="H14" s="36"/>
      <c r="I14" s="36">
        <v>16</v>
      </c>
      <c r="J14" s="36"/>
      <c r="K14" s="36">
        <v>16</v>
      </c>
      <c r="L14" s="36">
        <v>16</v>
      </c>
      <c r="M14" s="36">
        <v>16</v>
      </c>
      <c r="N14" s="36">
        <v>16</v>
      </c>
      <c r="O14" s="36">
        <v>16</v>
      </c>
      <c r="P14" s="36">
        <v>16</v>
      </c>
      <c r="Q14" s="36">
        <v>16</v>
      </c>
      <c r="R14" s="36">
        <v>16</v>
      </c>
      <c r="S14" s="36">
        <v>16</v>
      </c>
      <c r="T14" s="36">
        <v>16</v>
      </c>
      <c r="U14" s="77">
        <v>19</v>
      </c>
      <c r="V14" s="77">
        <v>19</v>
      </c>
      <c r="W14">
        <v>19</v>
      </c>
    </row>
    <row r="15" spans="1:23" ht="13.15" x14ac:dyDescent="0.4">
      <c r="A15" s="22" t="s">
        <v>18</v>
      </c>
      <c r="B15" s="38" t="s">
        <v>47</v>
      </c>
      <c r="C15" s="38" t="s">
        <v>47</v>
      </c>
      <c r="D15" s="38" t="s">
        <v>47</v>
      </c>
      <c r="E15" s="38" t="s">
        <v>47</v>
      </c>
      <c r="F15" s="38" t="s">
        <v>47</v>
      </c>
      <c r="G15" s="38">
        <v>22</v>
      </c>
      <c r="H15" s="38">
        <v>22</v>
      </c>
      <c r="I15" s="38">
        <v>19</v>
      </c>
      <c r="J15" s="38">
        <v>19</v>
      </c>
      <c r="K15" s="38">
        <v>19</v>
      </c>
      <c r="L15" s="38">
        <v>19</v>
      </c>
      <c r="M15" s="38">
        <v>19</v>
      </c>
      <c r="N15" s="38">
        <v>20</v>
      </c>
      <c r="O15" s="38">
        <v>20</v>
      </c>
      <c r="P15" s="38">
        <v>20</v>
      </c>
      <c r="Q15" s="38">
        <v>21</v>
      </c>
      <c r="R15" s="38">
        <v>21</v>
      </c>
      <c r="S15" s="38">
        <v>21</v>
      </c>
      <c r="T15" s="38">
        <v>21</v>
      </c>
      <c r="U15" s="79">
        <v>21</v>
      </c>
      <c r="V15" s="79">
        <v>21</v>
      </c>
      <c r="W15">
        <v>21</v>
      </c>
    </row>
    <row r="16" spans="1:23" ht="13.15" x14ac:dyDescent="0.4">
      <c r="A16" s="21" t="s">
        <v>20</v>
      </c>
      <c r="B16" s="39">
        <v>15</v>
      </c>
      <c r="C16" s="39">
        <v>22</v>
      </c>
      <c r="D16" s="39">
        <v>22</v>
      </c>
      <c r="E16" s="39">
        <v>22</v>
      </c>
      <c r="F16" s="39">
        <v>25</v>
      </c>
      <c r="G16" s="39">
        <v>25</v>
      </c>
      <c r="H16" s="39">
        <v>25</v>
      </c>
      <c r="I16" s="39">
        <v>25</v>
      </c>
      <c r="J16" s="39">
        <v>25</v>
      </c>
      <c r="K16" s="39">
        <v>25</v>
      </c>
      <c r="L16" s="39">
        <v>25</v>
      </c>
      <c r="M16" s="39">
        <v>25</v>
      </c>
      <c r="N16" s="39">
        <v>25</v>
      </c>
      <c r="O16" s="39">
        <v>25</v>
      </c>
      <c r="P16" s="39">
        <v>25</v>
      </c>
      <c r="Q16" s="39">
        <v>25</v>
      </c>
      <c r="R16" s="39">
        <v>25</v>
      </c>
      <c r="S16" s="39">
        <v>25</v>
      </c>
      <c r="T16" s="39">
        <v>25</v>
      </c>
      <c r="U16" s="77">
        <v>25</v>
      </c>
      <c r="V16" s="77">
        <v>25</v>
      </c>
      <c r="W16">
        <v>25</v>
      </c>
    </row>
    <row r="17" spans="1:23" ht="13.15" x14ac:dyDescent="0.4">
      <c r="A17" s="22" t="s">
        <v>52</v>
      </c>
      <c r="B17" s="37" t="s">
        <v>47</v>
      </c>
      <c r="C17" s="37" t="s">
        <v>47</v>
      </c>
      <c r="D17" s="37" t="s">
        <v>47</v>
      </c>
      <c r="E17" s="37" t="s">
        <v>47</v>
      </c>
      <c r="F17" s="37">
        <v>10</v>
      </c>
      <c r="G17" s="37">
        <v>18</v>
      </c>
      <c r="H17" s="37">
        <v>18</v>
      </c>
      <c r="I17" s="37">
        <v>18</v>
      </c>
      <c r="J17" s="37">
        <v>18</v>
      </c>
      <c r="K17" s="37">
        <v>18</v>
      </c>
      <c r="L17" s="37">
        <v>18</v>
      </c>
      <c r="M17" s="37">
        <v>18</v>
      </c>
      <c r="N17" s="37">
        <v>20</v>
      </c>
      <c r="O17" s="37">
        <v>20</v>
      </c>
      <c r="P17" s="37">
        <v>20</v>
      </c>
      <c r="Q17" s="37">
        <v>20</v>
      </c>
      <c r="R17" s="37">
        <v>20</v>
      </c>
      <c r="S17" s="37">
        <v>20</v>
      </c>
      <c r="T17" s="37">
        <v>20</v>
      </c>
      <c r="U17" s="79">
        <v>20</v>
      </c>
      <c r="V17" s="79">
        <v>20</v>
      </c>
      <c r="W17">
        <v>20</v>
      </c>
    </row>
    <row r="18" spans="1:23" ht="13.15" x14ac:dyDescent="0.4">
      <c r="A18" s="21" t="s">
        <v>21</v>
      </c>
      <c r="B18" s="36" t="s">
        <v>47</v>
      </c>
      <c r="C18" s="36" t="s">
        <v>47</v>
      </c>
      <c r="D18" s="36" t="s">
        <v>47</v>
      </c>
      <c r="E18" s="36" t="s">
        <v>47</v>
      </c>
      <c r="F18" s="36" t="s">
        <v>47</v>
      </c>
      <c r="G18" s="36">
        <v>22</v>
      </c>
      <c r="H18" s="36">
        <v>22</v>
      </c>
      <c r="I18" s="36">
        <v>22</v>
      </c>
      <c r="J18" s="36">
        <v>22</v>
      </c>
      <c r="K18" s="36">
        <v>22</v>
      </c>
      <c r="L18" s="36">
        <v>22</v>
      </c>
      <c r="M18" s="36">
        <v>22</v>
      </c>
      <c r="N18" s="36">
        <v>22</v>
      </c>
      <c r="O18" s="36">
        <v>23</v>
      </c>
      <c r="P18" s="36">
        <v>23</v>
      </c>
      <c r="Q18" s="36">
        <v>24</v>
      </c>
      <c r="R18" s="36">
        <v>24</v>
      </c>
      <c r="S18" s="36">
        <v>24</v>
      </c>
      <c r="T18" s="36">
        <v>24</v>
      </c>
      <c r="U18" s="80">
        <v>24</v>
      </c>
      <c r="V18" s="80">
        <v>24</v>
      </c>
      <c r="W18">
        <v>24</v>
      </c>
    </row>
    <row r="19" spans="1:23" ht="13.15" x14ac:dyDescent="0.4">
      <c r="A19" s="22" t="s">
        <v>22</v>
      </c>
      <c r="B19" s="38">
        <v>20</v>
      </c>
      <c r="C19" s="38">
        <v>17.600000000000001</v>
      </c>
      <c r="D19" s="38">
        <v>18.600000000000001</v>
      </c>
      <c r="E19" s="38">
        <v>18.600000000000001</v>
      </c>
      <c r="F19" s="38">
        <v>18.600000000000001</v>
      </c>
      <c r="G19" s="38">
        <v>20.6</v>
      </c>
      <c r="H19" s="38">
        <v>20.6</v>
      </c>
      <c r="I19" s="38">
        <v>19.600000000000001</v>
      </c>
      <c r="J19" s="38">
        <v>19.600000000000001</v>
      </c>
      <c r="K19" s="38">
        <v>19.600000000000001</v>
      </c>
      <c r="L19" s="38">
        <v>19.600000000000001</v>
      </c>
      <c r="M19" s="38">
        <v>19.600000000000001</v>
      </c>
      <c r="N19" s="38">
        <v>19.600000000000001</v>
      </c>
      <c r="O19" s="38">
        <v>19.600000000000001</v>
      </c>
      <c r="P19" s="38">
        <v>19.600000000000001</v>
      </c>
      <c r="Q19" s="38">
        <v>19.600000000000001</v>
      </c>
      <c r="R19" s="38">
        <v>20</v>
      </c>
      <c r="S19" s="38">
        <v>20</v>
      </c>
      <c r="T19" s="38">
        <v>20</v>
      </c>
      <c r="U19" s="79">
        <v>20</v>
      </c>
      <c r="V19" s="79">
        <v>20</v>
      </c>
      <c r="W19">
        <v>20</v>
      </c>
    </row>
    <row r="20" spans="1:23" ht="13.15" x14ac:dyDescent="0.4">
      <c r="A20" s="21" t="s">
        <v>23</v>
      </c>
      <c r="B20" s="36">
        <v>11</v>
      </c>
      <c r="C20" s="36">
        <v>13</v>
      </c>
      <c r="D20" s="36">
        <v>14</v>
      </c>
      <c r="E20" s="36">
        <v>14</v>
      </c>
      <c r="F20" s="36">
        <v>14</v>
      </c>
      <c r="G20" s="36">
        <v>15</v>
      </c>
      <c r="H20" s="36">
        <v>16</v>
      </c>
      <c r="I20" s="36">
        <v>16</v>
      </c>
      <c r="J20" s="36">
        <v>16</v>
      </c>
      <c r="K20" s="36">
        <v>19</v>
      </c>
      <c r="L20" s="36">
        <v>19</v>
      </c>
      <c r="M20" s="36">
        <v>19</v>
      </c>
      <c r="N20" s="36">
        <v>19</v>
      </c>
      <c r="O20" s="36">
        <v>19</v>
      </c>
      <c r="P20" s="36">
        <v>19</v>
      </c>
      <c r="Q20" s="36">
        <v>19</v>
      </c>
      <c r="R20" s="36">
        <v>19</v>
      </c>
      <c r="S20" s="36">
        <v>19</v>
      </c>
      <c r="T20" s="36">
        <v>19</v>
      </c>
      <c r="U20" s="77">
        <v>19</v>
      </c>
      <c r="V20" s="77">
        <v>19</v>
      </c>
      <c r="W20">
        <v>19</v>
      </c>
    </row>
    <row r="21" spans="1:23" ht="13.15" x14ac:dyDescent="0.4">
      <c r="A21" s="22" t="s">
        <v>48</v>
      </c>
      <c r="B21" s="38" t="s">
        <v>47</v>
      </c>
      <c r="C21" s="38" t="s">
        <v>47</v>
      </c>
      <c r="D21" s="38" t="s">
        <v>47</v>
      </c>
      <c r="E21" s="38">
        <v>16</v>
      </c>
      <c r="F21" s="38">
        <v>18</v>
      </c>
      <c r="G21" s="38">
        <v>18</v>
      </c>
      <c r="H21" s="38">
        <v>18</v>
      </c>
      <c r="I21" s="38">
        <v>18</v>
      </c>
      <c r="J21" s="38">
        <v>19</v>
      </c>
      <c r="K21" s="38">
        <v>19</v>
      </c>
      <c r="L21" s="38">
        <v>19</v>
      </c>
      <c r="M21" s="38">
        <v>19</v>
      </c>
      <c r="N21" s="38">
        <v>19</v>
      </c>
      <c r="O21" s="38">
        <v>23</v>
      </c>
      <c r="P21" s="38">
        <v>23</v>
      </c>
      <c r="Q21" s="38">
        <v>23</v>
      </c>
      <c r="R21" s="38">
        <v>23</v>
      </c>
      <c r="S21" s="38">
        <v>23</v>
      </c>
      <c r="T21" s="38">
        <v>23</v>
      </c>
      <c r="U21" s="81">
        <v>24</v>
      </c>
      <c r="V21" s="81">
        <v>24</v>
      </c>
      <c r="W21">
        <v>24</v>
      </c>
    </row>
    <row r="22" spans="1:23" ht="13.15" x14ac:dyDescent="0.4">
      <c r="A22" s="21" t="s">
        <v>25</v>
      </c>
      <c r="B22" s="39" t="s">
        <v>47</v>
      </c>
      <c r="C22" s="39" t="s">
        <v>47</v>
      </c>
      <c r="D22" s="39" t="s">
        <v>47</v>
      </c>
      <c r="E22" s="39">
        <v>25</v>
      </c>
      <c r="F22" s="39">
        <v>25</v>
      </c>
      <c r="G22" s="39">
        <v>25</v>
      </c>
      <c r="H22" s="39">
        <v>25</v>
      </c>
      <c r="I22" s="39">
        <v>25</v>
      </c>
      <c r="J22" s="39">
        <v>20</v>
      </c>
      <c r="K22" s="39">
        <v>20</v>
      </c>
      <c r="L22" s="39">
        <v>20</v>
      </c>
      <c r="M22" s="39">
        <v>20</v>
      </c>
      <c r="N22" s="39">
        <v>25</v>
      </c>
      <c r="O22" s="39">
        <v>25</v>
      </c>
      <c r="P22" s="39">
        <v>27</v>
      </c>
      <c r="Q22" s="39">
        <v>27</v>
      </c>
      <c r="R22" s="39">
        <v>27</v>
      </c>
      <c r="S22" s="39">
        <v>27</v>
      </c>
      <c r="T22" s="39">
        <v>27</v>
      </c>
      <c r="U22" s="82">
        <v>27</v>
      </c>
      <c r="V22" s="82">
        <v>27</v>
      </c>
      <c r="W22">
        <v>27</v>
      </c>
    </row>
    <row r="23" spans="1:23" ht="13.15" x14ac:dyDescent="0.4">
      <c r="A23" s="22" t="s">
        <v>26</v>
      </c>
      <c r="B23" s="38" t="s">
        <v>47</v>
      </c>
      <c r="C23" s="38" t="s">
        <v>47</v>
      </c>
      <c r="D23" s="38" t="s">
        <v>47</v>
      </c>
      <c r="E23" s="38" t="s">
        <v>47</v>
      </c>
      <c r="F23" s="38">
        <v>22</v>
      </c>
      <c r="G23" s="38">
        <v>24.5</v>
      </c>
      <c r="H23" s="38">
        <v>24.5</v>
      </c>
      <c r="I23" s="38">
        <v>24.5</v>
      </c>
      <c r="J23" s="38">
        <v>24.5</v>
      </c>
      <c r="K23" s="38">
        <v>24.5</v>
      </c>
      <c r="L23" s="38">
        <v>24.5</v>
      </c>
      <c r="M23" s="38">
        <v>24.5</v>
      </c>
      <c r="N23" s="38">
        <v>25.5</v>
      </c>
      <c r="O23" s="38">
        <v>25.5</v>
      </c>
      <c r="P23" s="38">
        <v>25.5</v>
      </c>
      <c r="Q23" s="38">
        <v>25.5</v>
      </c>
      <c r="R23" s="38">
        <v>25.5</v>
      </c>
      <c r="S23" s="38">
        <v>24</v>
      </c>
      <c r="T23" s="38">
        <v>24</v>
      </c>
      <c r="U23" s="81">
        <v>24</v>
      </c>
      <c r="V23" s="81">
        <v>24</v>
      </c>
      <c r="W23">
        <v>24</v>
      </c>
    </row>
    <row r="24" spans="1:23" ht="13.15" x14ac:dyDescent="0.4">
      <c r="A24" s="21" t="s">
        <v>27</v>
      </c>
      <c r="B24" s="39">
        <v>20</v>
      </c>
      <c r="C24" s="39">
        <v>25</v>
      </c>
      <c r="D24" s="39">
        <v>23</v>
      </c>
      <c r="E24" s="39">
        <v>25</v>
      </c>
      <c r="F24" s="39">
        <v>21</v>
      </c>
      <c r="G24" s="39">
        <v>21</v>
      </c>
      <c r="H24" s="39">
        <v>21</v>
      </c>
      <c r="I24" s="39">
        <v>21</v>
      </c>
      <c r="J24" s="39">
        <v>21</v>
      </c>
      <c r="K24" s="39">
        <v>21</v>
      </c>
      <c r="L24" s="39">
        <v>21</v>
      </c>
      <c r="M24" s="39">
        <v>21.5</v>
      </c>
      <c r="N24" s="39">
        <v>21</v>
      </c>
      <c r="O24" s="39">
        <v>21</v>
      </c>
      <c r="P24" s="39">
        <v>23</v>
      </c>
      <c r="Q24" s="39">
        <v>23</v>
      </c>
      <c r="R24" s="39">
        <v>23</v>
      </c>
      <c r="S24" s="39">
        <v>23</v>
      </c>
      <c r="T24" s="39">
        <v>23</v>
      </c>
      <c r="U24" s="77">
        <v>23</v>
      </c>
      <c r="V24" s="77">
        <v>23</v>
      </c>
      <c r="W24">
        <v>23</v>
      </c>
    </row>
    <row r="25" spans="1:23" ht="13.15" x14ac:dyDescent="0.4">
      <c r="A25" s="22" t="s">
        <v>54</v>
      </c>
      <c r="B25" s="38">
        <v>8</v>
      </c>
      <c r="C25" s="38">
        <v>12</v>
      </c>
      <c r="D25" s="38">
        <v>15</v>
      </c>
      <c r="E25" s="38">
        <v>15</v>
      </c>
      <c r="F25" s="38">
        <v>18</v>
      </c>
      <c r="G25" s="38">
        <v>17</v>
      </c>
      <c r="H25" s="38">
        <v>17</v>
      </c>
      <c r="I25" s="38">
        <v>17</v>
      </c>
      <c r="J25" s="38">
        <v>16.5</v>
      </c>
      <c r="K25" s="38">
        <v>15.5</v>
      </c>
      <c r="L25" s="38">
        <v>15.5</v>
      </c>
      <c r="M25" s="38">
        <v>15.5</v>
      </c>
      <c r="N25" s="38">
        <v>16</v>
      </c>
      <c r="O25" s="38">
        <v>16</v>
      </c>
      <c r="P25" s="38">
        <v>16</v>
      </c>
      <c r="Q25" s="38">
        <v>17</v>
      </c>
      <c r="R25" s="38">
        <v>18</v>
      </c>
      <c r="S25" s="38">
        <v>18</v>
      </c>
      <c r="T25" s="38">
        <v>17</v>
      </c>
      <c r="U25" s="79">
        <v>17</v>
      </c>
      <c r="V25" s="79">
        <v>17</v>
      </c>
      <c r="W25">
        <v>17</v>
      </c>
    </row>
    <row r="26" spans="1:23" ht="13.15" x14ac:dyDescent="0.4">
      <c r="A26" s="21" t="s">
        <v>28</v>
      </c>
      <c r="B26" s="40">
        <v>12</v>
      </c>
      <c r="C26" s="40">
        <v>15</v>
      </c>
      <c r="D26" s="40">
        <v>18</v>
      </c>
      <c r="E26" s="40">
        <v>18</v>
      </c>
      <c r="F26" s="40">
        <v>19</v>
      </c>
      <c r="G26" s="40">
        <v>19</v>
      </c>
      <c r="H26" s="40">
        <v>20</v>
      </c>
      <c r="I26" s="40">
        <v>20</v>
      </c>
      <c r="J26" s="40">
        <v>20</v>
      </c>
      <c r="K26" s="40">
        <v>20</v>
      </c>
      <c r="L26" s="40">
        <v>20</v>
      </c>
      <c r="M26" s="40">
        <v>20</v>
      </c>
      <c r="N26" s="40">
        <v>20</v>
      </c>
      <c r="O26" s="40">
        <v>20</v>
      </c>
      <c r="P26" s="40">
        <v>21</v>
      </c>
      <c r="Q26" s="40">
        <v>21</v>
      </c>
      <c r="R26" s="40">
        <v>22</v>
      </c>
      <c r="S26" s="40">
        <v>22</v>
      </c>
      <c r="T26" s="40">
        <v>22</v>
      </c>
      <c r="U26" s="77">
        <v>22</v>
      </c>
      <c r="V26" s="77">
        <v>22</v>
      </c>
      <c r="W26">
        <v>22</v>
      </c>
    </row>
    <row r="27" spans="1:23" ht="13.15" x14ac:dyDescent="0.4">
      <c r="A27" s="22" t="s">
        <v>29</v>
      </c>
      <c r="B27" s="41" t="s">
        <v>47</v>
      </c>
      <c r="C27" s="41" t="s">
        <v>47</v>
      </c>
      <c r="D27" s="41" t="s">
        <v>47</v>
      </c>
      <c r="E27" s="41" t="s">
        <v>47</v>
      </c>
      <c r="F27" s="41">
        <v>3</v>
      </c>
      <c r="G27" s="41">
        <v>3</v>
      </c>
      <c r="H27" s="41">
        <v>5</v>
      </c>
      <c r="I27" s="41">
        <v>5</v>
      </c>
      <c r="J27" s="41">
        <v>5</v>
      </c>
      <c r="K27" s="41">
        <v>5</v>
      </c>
      <c r="L27" s="41">
        <v>5</v>
      </c>
      <c r="M27" s="41">
        <v>5</v>
      </c>
      <c r="N27" s="41">
        <v>5</v>
      </c>
      <c r="O27" s="41">
        <v>5</v>
      </c>
      <c r="P27" s="41">
        <v>5</v>
      </c>
      <c r="Q27" s="41">
        <v>5</v>
      </c>
      <c r="R27" s="70">
        <v>7.25</v>
      </c>
      <c r="S27" s="41">
        <v>8</v>
      </c>
      <c r="T27" s="41">
        <v>8</v>
      </c>
      <c r="U27" s="81">
        <v>8</v>
      </c>
      <c r="V27" s="81">
        <v>8</v>
      </c>
      <c r="W27">
        <v>8</v>
      </c>
    </row>
    <row r="28" spans="1:23" ht="13.15" x14ac:dyDescent="0.4">
      <c r="A28" s="21" t="s">
        <v>49</v>
      </c>
      <c r="B28" s="36" t="s">
        <v>47</v>
      </c>
      <c r="C28" s="36">
        <v>10</v>
      </c>
      <c r="D28" s="36">
        <v>10</v>
      </c>
      <c r="E28" s="36">
        <v>10</v>
      </c>
      <c r="F28" s="36">
        <v>10</v>
      </c>
      <c r="G28" s="36">
        <v>10</v>
      </c>
      <c r="H28" s="36">
        <v>10</v>
      </c>
      <c r="I28" s="36">
        <v>10</v>
      </c>
      <c r="J28" s="36">
        <v>10</v>
      </c>
      <c r="K28" s="36">
        <v>10</v>
      </c>
      <c r="L28" s="36">
        <v>10</v>
      </c>
      <c r="M28" s="36">
        <v>10</v>
      </c>
      <c r="N28" s="36">
        <v>10</v>
      </c>
      <c r="O28" s="36">
        <v>10</v>
      </c>
      <c r="P28" s="36">
        <v>10</v>
      </c>
      <c r="Q28" s="36">
        <v>10</v>
      </c>
      <c r="R28" s="36">
        <v>10</v>
      </c>
      <c r="S28" s="36">
        <v>10</v>
      </c>
      <c r="T28" s="36">
        <v>10</v>
      </c>
      <c r="U28" s="80">
        <v>10</v>
      </c>
      <c r="V28" s="80">
        <v>10</v>
      </c>
      <c r="W28">
        <v>10</v>
      </c>
    </row>
    <row r="29" spans="1:23" ht="13.15" x14ac:dyDescent="0.4">
      <c r="A29" s="22" t="s">
        <v>63</v>
      </c>
      <c r="B29" s="38" t="s">
        <v>47</v>
      </c>
      <c r="C29" s="38" t="s">
        <v>47</v>
      </c>
      <c r="D29" s="38" t="s">
        <v>47</v>
      </c>
      <c r="E29" s="38" t="s">
        <v>47</v>
      </c>
      <c r="F29" s="38" t="s">
        <v>47</v>
      </c>
      <c r="G29" s="38" t="s">
        <v>47</v>
      </c>
      <c r="H29" s="38">
        <v>18</v>
      </c>
      <c r="I29" s="38">
        <v>18</v>
      </c>
      <c r="J29" s="38">
        <v>18</v>
      </c>
      <c r="K29" s="38">
        <v>18</v>
      </c>
      <c r="L29" s="38">
        <v>18</v>
      </c>
      <c r="M29" s="38">
        <v>21</v>
      </c>
      <c r="N29" s="38">
        <v>21</v>
      </c>
      <c r="O29" s="38">
        <v>22</v>
      </c>
      <c r="P29" s="38">
        <v>22</v>
      </c>
      <c r="Q29" s="38">
        <v>21</v>
      </c>
      <c r="R29" s="38">
        <v>21</v>
      </c>
      <c r="S29" s="38">
        <v>21</v>
      </c>
      <c r="T29" s="38">
        <v>21</v>
      </c>
      <c r="U29" s="81">
        <v>21</v>
      </c>
      <c r="V29" s="81">
        <v>21</v>
      </c>
      <c r="W29">
        <v>21</v>
      </c>
    </row>
    <row r="30" spans="1:23" ht="13.15" x14ac:dyDescent="0.4">
      <c r="A30" s="21" t="s">
        <v>64</v>
      </c>
      <c r="B30" s="36" t="s">
        <v>47</v>
      </c>
      <c r="C30" s="36" t="s">
        <v>47</v>
      </c>
      <c r="D30" s="36" t="s">
        <v>47</v>
      </c>
      <c r="E30" s="36" t="s">
        <v>47</v>
      </c>
      <c r="F30" s="36" t="s">
        <v>47</v>
      </c>
      <c r="G30" s="36">
        <v>18</v>
      </c>
      <c r="H30" s="36">
        <v>18</v>
      </c>
      <c r="I30" s="36">
        <v>18</v>
      </c>
      <c r="J30" s="36">
        <v>18</v>
      </c>
      <c r="K30" s="36">
        <v>18</v>
      </c>
      <c r="L30" s="36">
        <v>18</v>
      </c>
      <c r="M30" s="36">
        <v>19</v>
      </c>
      <c r="N30" s="36">
        <v>21</v>
      </c>
      <c r="O30" s="36">
        <v>21</v>
      </c>
      <c r="P30" s="36">
        <v>21</v>
      </c>
      <c r="Q30" s="36">
        <v>21</v>
      </c>
      <c r="R30" s="36">
        <v>21</v>
      </c>
      <c r="S30" s="36">
        <v>21</v>
      </c>
      <c r="T30" s="36">
        <v>21</v>
      </c>
      <c r="U30" s="80">
        <v>21</v>
      </c>
      <c r="V30" s="80">
        <v>21</v>
      </c>
      <c r="W30">
        <v>21</v>
      </c>
    </row>
    <row r="31" spans="1:23" ht="13.15" x14ac:dyDescent="0.4">
      <c r="A31" s="22" t="s">
        <v>31</v>
      </c>
      <c r="B31" s="38">
        <v>10</v>
      </c>
      <c r="C31" s="38">
        <v>10</v>
      </c>
      <c r="D31" s="38">
        <v>12</v>
      </c>
      <c r="E31" s="38">
        <v>12</v>
      </c>
      <c r="F31" s="38">
        <v>15</v>
      </c>
      <c r="G31" s="38">
        <v>15</v>
      </c>
      <c r="H31" s="38">
        <v>15</v>
      </c>
      <c r="I31" s="38">
        <v>15</v>
      </c>
      <c r="J31" s="38">
        <v>15</v>
      </c>
      <c r="K31" s="38">
        <v>15</v>
      </c>
      <c r="L31" s="38">
        <v>15</v>
      </c>
      <c r="M31" s="38">
        <v>15</v>
      </c>
      <c r="N31" s="38">
        <v>15</v>
      </c>
      <c r="O31" s="38">
        <v>15</v>
      </c>
      <c r="P31" s="38">
        <v>15</v>
      </c>
      <c r="Q31" s="38">
        <v>15</v>
      </c>
      <c r="R31" s="38">
        <v>15</v>
      </c>
      <c r="S31" s="38">
        <v>17</v>
      </c>
      <c r="T31" s="38">
        <v>17</v>
      </c>
      <c r="U31" s="81">
        <v>17</v>
      </c>
      <c r="V31" s="81">
        <v>17</v>
      </c>
      <c r="W31">
        <v>17</v>
      </c>
    </row>
    <row r="32" spans="1:23" ht="13.15" x14ac:dyDescent="0.4">
      <c r="A32" s="21" t="s">
        <v>32</v>
      </c>
      <c r="B32" s="36" t="s">
        <v>47</v>
      </c>
      <c r="C32" s="36">
        <v>10</v>
      </c>
      <c r="D32" s="36">
        <v>15</v>
      </c>
      <c r="E32" s="36">
        <v>15</v>
      </c>
      <c r="F32" s="36">
        <v>10</v>
      </c>
      <c r="G32" s="36">
        <v>15</v>
      </c>
      <c r="H32" s="36">
        <v>15</v>
      </c>
      <c r="I32" s="36">
        <v>15</v>
      </c>
      <c r="J32" s="36">
        <v>15</v>
      </c>
      <c r="K32" s="36">
        <v>15</v>
      </c>
      <c r="L32" s="36">
        <v>15</v>
      </c>
      <c r="M32" s="36">
        <v>15</v>
      </c>
      <c r="N32" s="36">
        <v>16</v>
      </c>
      <c r="O32" s="36">
        <v>16</v>
      </c>
      <c r="P32" s="36">
        <v>16</v>
      </c>
      <c r="Q32" s="36">
        <v>16</v>
      </c>
      <c r="R32" s="36">
        <v>16</v>
      </c>
      <c r="S32" s="36">
        <v>16</v>
      </c>
      <c r="T32" s="36">
        <v>16</v>
      </c>
      <c r="U32" s="77">
        <v>16</v>
      </c>
      <c r="V32" s="77">
        <v>16</v>
      </c>
      <c r="W32">
        <v>16</v>
      </c>
    </row>
    <row r="33" spans="1:23" ht="13.15" x14ac:dyDescent="0.4">
      <c r="A33" s="22" t="s">
        <v>33</v>
      </c>
      <c r="B33" s="38">
        <v>18</v>
      </c>
      <c r="C33" s="38">
        <v>18</v>
      </c>
      <c r="D33" s="38">
        <v>19</v>
      </c>
      <c r="E33" s="38">
        <v>20</v>
      </c>
      <c r="F33" s="38">
        <v>17.5</v>
      </c>
      <c r="G33" s="38">
        <v>17.5</v>
      </c>
      <c r="H33" s="38">
        <v>17.5</v>
      </c>
      <c r="I33" s="38">
        <v>19</v>
      </c>
      <c r="J33" s="38">
        <v>19</v>
      </c>
      <c r="K33" s="38">
        <v>19</v>
      </c>
      <c r="L33" s="38">
        <v>19</v>
      </c>
      <c r="M33" s="38">
        <v>19</v>
      </c>
      <c r="N33" s="38">
        <v>19</v>
      </c>
      <c r="O33" s="38">
        <v>19</v>
      </c>
      <c r="P33" s="38">
        <v>19</v>
      </c>
      <c r="Q33" s="38">
        <v>21</v>
      </c>
      <c r="R33" s="38">
        <v>21</v>
      </c>
      <c r="S33" s="38">
        <v>21</v>
      </c>
      <c r="T33" s="38">
        <v>21</v>
      </c>
      <c r="U33" s="81">
        <v>21</v>
      </c>
      <c r="V33" s="81">
        <v>21</v>
      </c>
      <c r="W33">
        <v>21</v>
      </c>
    </row>
    <row r="34" spans="1:23" ht="13.15" x14ac:dyDescent="0.4">
      <c r="A34" s="21" t="s">
        <v>34</v>
      </c>
      <c r="B34" s="36" t="s">
        <v>47</v>
      </c>
      <c r="C34" s="36" t="s">
        <v>47</v>
      </c>
      <c r="D34" s="36" t="s">
        <v>47</v>
      </c>
      <c r="E34" s="36">
        <v>10</v>
      </c>
      <c r="F34" s="36">
        <v>12.5</v>
      </c>
      <c r="G34" s="36">
        <v>12.5</v>
      </c>
      <c r="H34" s="36">
        <v>12.5</v>
      </c>
      <c r="I34" s="36">
        <v>12.5</v>
      </c>
      <c r="J34" s="36">
        <v>12.5</v>
      </c>
      <c r="K34" s="36">
        <v>12.5</v>
      </c>
      <c r="L34" s="36">
        <v>12.5</v>
      </c>
      <c r="M34" s="36">
        <v>12.5</v>
      </c>
      <c r="N34" s="36">
        <v>12.5</v>
      </c>
      <c r="O34" s="36">
        <v>15</v>
      </c>
      <c r="P34" s="36">
        <v>15</v>
      </c>
      <c r="Q34" s="36">
        <v>15</v>
      </c>
      <c r="R34" s="36">
        <v>15</v>
      </c>
      <c r="S34" s="36">
        <v>15</v>
      </c>
      <c r="T34" s="36">
        <v>15</v>
      </c>
      <c r="U34" s="77">
        <v>15</v>
      </c>
      <c r="V34" s="77">
        <v>15</v>
      </c>
      <c r="W34">
        <v>15</v>
      </c>
    </row>
    <row r="35" spans="1:23" ht="13.15" x14ac:dyDescent="0.4">
      <c r="A35" s="22" t="s">
        <v>35</v>
      </c>
      <c r="B35" s="38">
        <v>20</v>
      </c>
      <c r="C35" s="38">
        <v>20</v>
      </c>
      <c r="D35" s="38">
        <v>20</v>
      </c>
      <c r="E35" s="38">
        <v>20</v>
      </c>
      <c r="F35" s="38">
        <v>20</v>
      </c>
      <c r="G35" s="38">
        <v>23</v>
      </c>
      <c r="H35" s="38">
        <v>23</v>
      </c>
      <c r="I35" s="38">
        <v>25</v>
      </c>
      <c r="J35" s="38">
        <v>25</v>
      </c>
      <c r="K35" s="38">
        <v>25</v>
      </c>
      <c r="L35" s="38">
        <v>25</v>
      </c>
      <c r="M35" s="38">
        <v>25</v>
      </c>
      <c r="N35" s="38">
        <v>25</v>
      </c>
      <c r="O35" s="38">
        <v>25</v>
      </c>
      <c r="P35" s="38">
        <v>25</v>
      </c>
      <c r="Q35" s="38">
        <v>25</v>
      </c>
      <c r="R35" s="38">
        <v>25</v>
      </c>
      <c r="S35" s="38">
        <v>25</v>
      </c>
      <c r="T35" s="38">
        <v>25</v>
      </c>
      <c r="U35" s="81">
        <v>25</v>
      </c>
      <c r="V35" s="81">
        <v>25</v>
      </c>
      <c r="W35">
        <v>25</v>
      </c>
    </row>
    <row r="36" spans="1:23" ht="13.15" x14ac:dyDescent="0.4">
      <c r="A36" s="21" t="s">
        <v>50</v>
      </c>
      <c r="B36" s="36" t="s">
        <v>47</v>
      </c>
      <c r="C36" s="36" t="s">
        <v>47</v>
      </c>
      <c r="D36" s="36" t="s">
        <v>47</v>
      </c>
      <c r="E36" s="36" t="s">
        <v>47</v>
      </c>
      <c r="F36" s="36" t="s">
        <v>47</v>
      </c>
      <c r="G36" s="36">
        <v>22</v>
      </c>
      <c r="H36" s="36">
        <v>22</v>
      </c>
      <c r="I36" s="36">
        <v>22</v>
      </c>
      <c r="J36" s="36">
        <v>22</v>
      </c>
      <c r="K36" s="36">
        <v>22</v>
      </c>
      <c r="L36" s="36">
        <v>22</v>
      </c>
      <c r="M36" s="36">
        <v>22</v>
      </c>
      <c r="N36" s="36">
        <v>22</v>
      </c>
      <c r="O36" s="36">
        <v>23</v>
      </c>
      <c r="P36" s="36">
        <v>23</v>
      </c>
      <c r="Q36" s="36">
        <v>23</v>
      </c>
      <c r="R36" s="36">
        <v>23</v>
      </c>
      <c r="S36" s="36">
        <v>23</v>
      </c>
      <c r="T36" s="36">
        <v>23</v>
      </c>
      <c r="U36" s="80">
        <v>23</v>
      </c>
      <c r="V36" s="80">
        <v>23</v>
      </c>
      <c r="W36">
        <v>23</v>
      </c>
    </row>
    <row r="37" spans="1:23" ht="13.15" x14ac:dyDescent="0.4">
      <c r="A37" s="22" t="s">
        <v>37</v>
      </c>
      <c r="B37" s="38" t="s">
        <v>47</v>
      </c>
      <c r="C37" s="38" t="s">
        <v>47</v>
      </c>
      <c r="D37" s="38" t="s">
        <v>47</v>
      </c>
      <c r="E37" s="38">
        <v>16</v>
      </c>
      <c r="F37" s="38">
        <v>16</v>
      </c>
      <c r="G37" s="38">
        <v>17</v>
      </c>
      <c r="H37" s="38">
        <v>17</v>
      </c>
      <c r="I37" s="38">
        <v>19</v>
      </c>
      <c r="J37" s="38">
        <v>21</v>
      </c>
      <c r="K37" s="38">
        <v>21</v>
      </c>
      <c r="L37" s="38">
        <v>21</v>
      </c>
      <c r="M37" s="38">
        <v>20</v>
      </c>
      <c r="N37" s="38">
        <v>20</v>
      </c>
      <c r="O37" s="38">
        <v>23</v>
      </c>
      <c r="P37" s="38">
        <v>23</v>
      </c>
      <c r="Q37" s="38">
        <v>23</v>
      </c>
      <c r="R37" s="38">
        <v>23</v>
      </c>
      <c r="S37" s="38">
        <v>23</v>
      </c>
      <c r="T37" s="38">
        <v>23</v>
      </c>
      <c r="U37" s="81">
        <v>23</v>
      </c>
      <c r="V37" s="81">
        <v>23</v>
      </c>
      <c r="W37">
        <v>23</v>
      </c>
    </row>
    <row r="38" spans="1:23" ht="13.15" x14ac:dyDescent="0.4">
      <c r="A38" s="21" t="s">
        <v>38</v>
      </c>
      <c r="B38" s="36" t="s">
        <v>47</v>
      </c>
      <c r="C38" s="36" t="s">
        <v>47</v>
      </c>
      <c r="D38" s="36" t="s">
        <v>47</v>
      </c>
      <c r="E38" s="36" t="s">
        <v>47</v>
      </c>
      <c r="F38" s="36" t="s">
        <v>47</v>
      </c>
      <c r="G38" s="36">
        <v>23</v>
      </c>
      <c r="H38" s="36">
        <v>23</v>
      </c>
      <c r="I38" s="36">
        <v>19</v>
      </c>
      <c r="J38" s="36">
        <v>19</v>
      </c>
      <c r="K38" s="36">
        <v>19</v>
      </c>
      <c r="L38" s="36">
        <v>19</v>
      </c>
      <c r="M38" s="36">
        <v>19</v>
      </c>
      <c r="N38" s="36">
        <v>19</v>
      </c>
      <c r="O38" s="36">
        <v>20</v>
      </c>
      <c r="P38" s="36">
        <v>20</v>
      </c>
      <c r="Q38" s="36">
        <v>20</v>
      </c>
      <c r="R38" s="36">
        <v>20</v>
      </c>
      <c r="S38" s="36">
        <v>20</v>
      </c>
      <c r="T38" s="36">
        <v>20</v>
      </c>
      <c r="U38" s="80">
        <v>20</v>
      </c>
      <c r="V38" s="80">
        <v>20</v>
      </c>
      <c r="W38">
        <v>20</v>
      </c>
    </row>
    <row r="39" spans="1:23" ht="13.15" x14ac:dyDescent="0.4">
      <c r="A39" s="22" t="s">
        <v>55</v>
      </c>
      <c r="B39" s="38" t="s">
        <v>47</v>
      </c>
      <c r="C39" s="38" t="s">
        <v>47</v>
      </c>
      <c r="D39" s="38" t="s">
        <v>47</v>
      </c>
      <c r="E39" s="38" t="s">
        <v>47</v>
      </c>
      <c r="F39" s="38" t="s">
        <v>47</v>
      </c>
      <c r="G39" s="38" t="s">
        <v>47</v>
      </c>
      <c r="H39" s="38">
        <v>19</v>
      </c>
      <c r="I39" s="38">
        <v>20</v>
      </c>
      <c r="J39" s="38">
        <v>20</v>
      </c>
      <c r="K39" s="38">
        <v>20</v>
      </c>
      <c r="L39" s="38">
        <v>20</v>
      </c>
      <c r="M39" s="38">
        <v>20</v>
      </c>
      <c r="N39" s="38">
        <v>20</v>
      </c>
      <c r="O39" s="38">
        <v>20</v>
      </c>
      <c r="P39" s="38">
        <v>20</v>
      </c>
      <c r="Q39" s="38">
        <v>21</v>
      </c>
      <c r="R39" s="38">
        <v>22</v>
      </c>
      <c r="S39" s="38">
        <v>22</v>
      </c>
      <c r="T39" s="38">
        <v>22</v>
      </c>
      <c r="U39" s="81">
        <v>22</v>
      </c>
      <c r="V39" s="81">
        <v>22</v>
      </c>
      <c r="W39">
        <v>22</v>
      </c>
    </row>
    <row r="40" spans="1:23" ht="13.15" x14ac:dyDescent="0.4">
      <c r="A40" s="21" t="s">
        <v>39</v>
      </c>
      <c r="B40" s="36" t="s">
        <v>47</v>
      </c>
      <c r="C40" s="36" t="s">
        <v>47</v>
      </c>
      <c r="D40" s="36" t="s">
        <v>47</v>
      </c>
      <c r="E40" s="36">
        <v>12</v>
      </c>
      <c r="F40" s="36">
        <v>12</v>
      </c>
      <c r="G40" s="36">
        <v>16</v>
      </c>
      <c r="H40" s="36">
        <v>16</v>
      </c>
      <c r="I40" s="36">
        <v>16</v>
      </c>
      <c r="J40" s="36">
        <v>16</v>
      </c>
      <c r="K40" s="36">
        <v>16</v>
      </c>
      <c r="L40" s="36">
        <v>16</v>
      </c>
      <c r="M40" s="36">
        <v>16</v>
      </c>
      <c r="N40" s="36">
        <v>16</v>
      </c>
      <c r="O40" s="36">
        <v>18</v>
      </c>
      <c r="P40" s="36">
        <v>18</v>
      </c>
      <c r="Q40" s="36">
        <v>21</v>
      </c>
      <c r="R40" s="36">
        <v>21</v>
      </c>
      <c r="S40" s="36">
        <v>21</v>
      </c>
      <c r="T40" s="36">
        <v>21</v>
      </c>
      <c r="U40" s="77">
        <v>21</v>
      </c>
      <c r="V40" s="77">
        <v>21</v>
      </c>
      <c r="W40">
        <v>21</v>
      </c>
    </row>
    <row r="41" spans="1:23" ht="13.15" x14ac:dyDescent="0.4">
      <c r="A41" s="22" t="s">
        <v>40</v>
      </c>
      <c r="B41" s="38">
        <v>17.649999999999999</v>
      </c>
      <c r="C41" s="38">
        <v>23.46</v>
      </c>
      <c r="D41" s="38">
        <v>23.46</v>
      </c>
      <c r="E41" s="38">
        <v>23.46</v>
      </c>
      <c r="F41" s="38">
        <v>25</v>
      </c>
      <c r="G41" s="38">
        <v>25</v>
      </c>
      <c r="H41" s="38">
        <v>25</v>
      </c>
      <c r="I41" s="38">
        <v>25</v>
      </c>
      <c r="J41" s="38">
        <v>25</v>
      </c>
      <c r="K41" s="38">
        <v>25</v>
      </c>
      <c r="L41" s="38">
        <v>25</v>
      </c>
      <c r="M41" s="38">
        <v>25</v>
      </c>
      <c r="N41" s="38">
        <v>25</v>
      </c>
      <c r="O41" s="38">
        <v>25</v>
      </c>
      <c r="P41" s="38">
        <v>25</v>
      </c>
      <c r="Q41" s="38">
        <v>25</v>
      </c>
      <c r="R41" s="38">
        <v>25</v>
      </c>
      <c r="S41" s="38">
        <v>25</v>
      </c>
      <c r="T41" s="38">
        <v>25</v>
      </c>
      <c r="U41" s="81">
        <v>25</v>
      </c>
      <c r="V41" s="81">
        <v>25</v>
      </c>
      <c r="W41">
        <v>25</v>
      </c>
    </row>
    <row r="42" spans="1:23" ht="13.15" x14ac:dyDescent="0.4">
      <c r="A42" s="21" t="s">
        <v>41</v>
      </c>
      <c r="B42" s="36" t="s">
        <v>47</v>
      </c>
      <c r="C42" s="36" t="s">
        <v>47</v>
      </c>
      <c r="D42" s="36" t="s">
        <v>47</v>
      </c>
      <c r="E42" s="36" t="s">
        <v>47</v>
      </c>
      <c r="F42" s="36" t="s">
        <v>47</v>
      </c>
      <c r="G42" s="36">
        <v>6.5</v>
      </c>
      <c r="H42" s="36">
        <v>7.5</v>
      </c>
      <c r="I42" s="36">
        <v>7.6</v>
      </c>
      <c r="J42" s="36">
        <v>7.6</v>
      </c>
      <c r="K42" s="36">
        <v>7.6</v>
      </c>
      <c r="L42" s="36">
        <v>7.6</v>
      </c>
      <c r="M42" s="36">
        <v>7.6</v>
      </c>
      <c r="N42" s="36">
        <v>7.6</v>
      </c>
      <c r="O42" s="36">
        <v>8</v>
      </c>
      <c r="P42" s="36">
        <v>8</v>
      </c>
      <c r="Q42" s="36">
        <v>8</v>
      </c>
      <c r="R42" s="36">
        <v>8</v>
      </c>
      <c r="S42" s="36">
        <v>8</v>
      </c>
      <c r="T42" s="36">
        <v>8</v>
      </c>
      <c r="U42" s="77">
        <v>8</v>
      </c>
      <c r="V42" s="77">
        <v>7.7</v>
      </c>
      <c r="W42">
        <v>7.7</v>
      </c>
    </row>
    <row r="43" spans="1:23" ht="13.15" x14ac:dyDescent="0.4">
      <c r="A43" s="22" t="s">
        <v>42</v>
      </c>
      <c r="B43" s="38" t="s">
        <v>47</v>
      </c>
      <c r="C43" s="38" t="s">
        <v>47</v>
      </c>
      <c r="D43" s="38" t="s">
        <v>47</v>
      </c>
      <c r="E43" s="38">
        <v>10</v>
      </c>
      <c r="F43" s="38">
        <v>10</v>
      </c>
      <c r="G43" s="38">
        <v>15</v>
      </c>
      <c r="H43" s="38">
        <v>17</v>
      </c>
      <c r="I43" s="38">
        <v>18</v>
      </c>
      <c r="J43" s="38">
        <v>18</v>
      </c>
      <c r="K43" s="38">
        <v>18</v>
      </c>
      <c r="L43" s="38">
        <v>18</v>
      </c>
      <c r="M43" s="38">
        <v>18</v>
      </c>
      <c r="N43" s="38">
        <v>18</v>
      </c>
      <c r="O43" s="38">
        <v>18</v>
      </c>
      <c r="P43" s="38">
        <v>18</v>
      </c>
      <c r="Q43" s="38">
        <v>18</v>
      </c>
      <c r="R43" s="38">
        <v>18</v>
      </c>
      <c r="S43" s="38">
        <v>18</v>
      </c>
      <c r="T43" s="38">
        <v>18</v>
      </c>
      <c r="U43" s="81">
        <v>18</v>
      </c>
      <c r="V43" s="81">
        <v>18</v>
      </c>
      <c r="W43">
        <v>18</v>
      </c>
    </row>
    <row r="44" spans="1:23" ht="13.15" x14ac:dyDescent="0.4">
      <c r="A44" s="21" t="s">
        <v>43</v>
      </c>
      <c r="B44" s="36">
        <v>8</v>
      </c>
      <c r="C44" s="36">
        <v>15</v>
      </c>
      <c r="D44" s="36">
        <v>15</v>
      </c>
      <c r="E44" s="36">
        <v>15</v>
      </c>
      <c r="F44" s="36">
        <v>17.5</v>
      </c>
      <c r="G44" s="36">
        <v>17.5</v>
      </c>
      <c r="H44" s="36">
        <v>17.5</v>
      </c>
      <c r="I44" s="36">
        <v>17.5</v>
      </c>
      <c r="J44" s="36">
        <v>17.5</v>
      </c>
      <c r="K44" s="36">
        <v>17.5</v>
      </c>
      <c r="L44" s="36">
        <v>17.5</v>
      </c>
      <c r="M44" s="36">
        <v>15</v>
      </c>
      <c r="N44" s="36">
        <v>17.5</v>
      </c>
      <c r="O44" s="36">
        <v>20</v>
      </c>
      <c r="P44" s="36">
        <v>20</v>
      </c>
      <c r="Q44" s="36">
        <v>20</v>
      </c>
      <c r="R44" s="36">
        <v>20</v>
      </c>
      <c r="S44" s="36">
        <v>20</v>
      </c>
      <c r="T44" s="36">
        <v>20</v>
      </c>
      <c r="U44" s="77">
        <v>20</v>
      </c>
      <c r="V44" s="77">
        <v>20</v>
      </c>
      <c r="W44">
        <v>20</v>
      </c>
    </row>
    <row r="46" spans="1:23" x14ac:dyDescent="0.35">
      <c r="A46" s="87" t="s">
        <v>60</v>
      </c>
      <c r="B46" s="87"/>
      <c r="C46" s="87"/>
      <c r="D46" s="87"/>
      <c r="E46" s="87"/>
      <c r="F46" s="87"/>
      <c r="G46" s="87"/>
      <c r="H46" s="87"/>
      <c r="I46" s="87"/>
      <c r="J46" s="87"/>
      <c r="K46" s="87"/>
      <c r="L46" s="87"/>
      <c r="M46" s="87"/>
    </row>
  </sheetData>
  <mergeCells count="2">
    <mergeCell ref="A46:M46"/>
    <mergeCell ref="A6:T7"/>
  </mergeCells>
  <hyperlinks>
    <hyperlink ref="A1" r:id="rId1" display="https://doi.org/10.1787/ctt-2018-en" xr:uid="{00000000-0004-0000-0400-000000000000}"/>
    <hyperlink ref="A4" r:id="rId2" xr:uid="{00000000-0004-0000-0400-000001000000}"/>
  </hyperlinks>
  <pageMargins left="0.70866141732283472" right="0.70866141732283472" top="0.74803149606299213" bottom="0.74803149606299213" header="0.31496062992125984" footer="0.31496062992125984"/>
  <pageSetup paperSize="9" scale="7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Elke Asen</cp:lastModifiedBy>
  <cp:lastPrinted>2018-10-18T15:50:07Z</cp:lastPrinted>
  <dcterms:created xsi:type="dcterms:W3CDTF">2008-06-04T09:49:28Z</dcterms:created>
  <dcterms:modified xsi:type="dcterms:W3CDTF">2021-06-12T21:54:49Z</dcterms:modified>
</cp:coreProperties>
</file>